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9494068-B29F-4BDC-B369-4A2501E4B12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 l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S25" i="1" s="1"/>
  <c r="AM186" i="1"/>
  <c r="AH187" i="1"/>
  <c r="AQ25" i="1" l="1"/>
  <c r="AR25" i="1"/>
  <c r="AP25" i="1"/>
  <c r="AI187" i="1"/>
  <c r="AJ187" i="1" s="1"/>
  <c r="AK186" i="1" s="1"/>
  <c r="AH188" i="1"/>
  <c r="AT25" i="1" l="1"/>
  <c r="AO26" i="1"/>
  <c r="AP26" i="1" s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M172" i="1" l="1"/>
  <c r="AK171" i="1"/>
  <c r="H10" i="1" s="1"/>
  <c r="H11" i="1" s="1"/>
  <c r="H12" i="1" s="1"/>
  <c r="AO28" i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K189" i="1" s="1"/>
  <c r="AL172" i="1"/>
  <c r="T15" i="1"/>
  <c r="A13" i="1"/>
  <c r="AI174" i="1"/>
  <c r="AJ174" i="1" s="1"/>
  <c r="AM174" i="1" l="1"/>
  <c r="AK173" i="1"/>
  <c r="AS28" i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L189" i="1"/>
  <c r="AI191" i="1"/>
  <c r="AJ191" i="1" s="1"/>
  <c r="AK190" i="1" s="1"/>
  <c r="AH192" i="1"/>
  <c r="T16" i="1"/>
  <c r="AI175" i="1"/>
  <c r="AJ175" i="1" s="1"/>
  <c r="AK174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K191" i="1" s="1"/>
  <c r="A15" i="1"/>
  <c r="AI176" i="1"/>
  <c r="AJ176" i="1" s="1"/>
  <c r="AL174" i="1"/>
  <c r="T17" i="1"/>
  <c r="E14" i="1" l="1"/>
  <c r="AM176" i="1"/>
  <c r="AK175" i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K192" i="1" s="1"/>
  <c r="A16" i="1"/>
  <c r="T18" i="1"/>
  <c r="AI177" i="1"/>
  <c r="AJ177" i="1" s="1"/>
  <c r="D14" i="1" l="1"/>
  <c r="G14" i="1" s="1"/>
  <c r="AM177" i="1"/>
  <c r="AK176" i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M178" i="1"/>
  <c r="AK177" i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21" i="1" l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E21" i="1" l="1"/>
  <c r="AM183" i="1"/>
  <c r="AK182" i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G21" i="1" s="1"/>
  <c r="AM184" i="1"/>
  <c r="AK183" i="1"/>
  <c r="AP38" i="1"/>
  <c r="A25" i="1"/>
  <c r="H24" i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E23" i="1"/>
  <c r="E24" i="1" s="1"/>
  <c r="H25" i="1"/>
  <c r="AM185" i="1"/>
  <c r="AK184" i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D24" i="1"/>
  <c r="G24" i="1" s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L203" i="1"/>
  <c r="AH206" i="1"/>
  <c r="AI205" i="1"/>
  <c r="AJ205" i="1" s="1"/>
  <c r="AK204" i="1" s="1"/>
  <c r="D25" i="1" l="1"/>
  <c r="G25" i="1" s="1"/>
  <c r="F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D27" i="1" s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L205" i="1"/>
  <c r="AI207" i="1"/>
  <c r="AJ207" i="1" s="1"/>
  <c r="AK206" i="1" s="1"/>
  <c r="AH208" i="1"/>
  <c r="G26" i="1" l="1"/>
  <c r="F26" i="1"/>
  <c r="F27" i="1" s="1"/>
  <c r="AS45" i="1"/>
  <c r="AQ45" i="1"/>
  <c r="A31" i="1"/>
  <c r="H30" i="1"/>
  <c r="G27" i="1"/>
  <c r="E29" i="1"/>
  <c r="D28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K207" i="1" s="1"/>
  <c r="AH209" i="1"/>
  <c r="F28" i="1" l="1"/>
  <c r="AQ46" i="1"/>
  <c r="A32" i="1"/>
  <c r="H31" i="1"/>
  <c r="AS46" i="1"/>
  <c r="G28" i="1"/>
  <c r="E30" i="1"/>
  <c r="D29" i="1"/>
  <c r="AR46" i="1"/>
  <c r="AT46" i="1" s="1"/>
  <c r="AO47" i="1"/>
  <c r="AQ47" i="1" s="1"/>
  <c r="AM208" i="1"/>
  <c r="AM42" i="1"/>
  <c r="AC45" i="1"/>
  <c r="AD44" i="1"/>
  <c r="AF43" i="1"/>
  <c r="AL207" i="1"/>
  <c r="AI209" i="1"/>
  <c r="AJ209" i="1" s="1"/>
  <c r="AK208" i="1" s="1"/>
  <c r="AH210" i="1"/>
  <c r="AP47" i="1" l="1"/>
  <c r="AR47" i="1"/>
  <c r="AS47" i="1"/>
  <c r="F29" i="1"/>
  <c r="H32" i="1"/>
  <c r="A33" i="1"/>
  <c r="E31" i="1"/>
  <c r="D30" i="1"/>
  <c r="G29" i="1"/>
  <c r="AO48" i="1"/>
  <c r="AS48" i="1" s="1"/>
  <c r="AM209" i="1"/>
  <c r="AF44" i="1"/>
  <c r="AM43" i="1"/>
  <c r="AC46" i="1"/>
  <c r="AD45" i="1"/>
  <c r="AL208" i="1"/>
  <c r="AI210" i="1"/>
  <c r="AJ210" i="1" s="1"/>
  <c r="AK209" i="1" s="1"/>
  <c r="AH211" i="1"/>
  <c r="AT47" i="1" l="1"/>
  <c r="F30" i="1"/>
  <c r="H33" i="1"/>
  <c r="A34" i="1"/>
  <c r="D31" i="1"/>
  <c r="E32" i="1"/>
  <c r="G30" i="1"/>
  <c r="AQ48" i="1"/>
  <c r="AP48" i="1"/>
  <c r="AR48" i="1"/>
  <c r="AO49" i="1"/>
  <c r="AP49" i="1" s="1"/>
  <c r="AM210" i="1"/>
  <c r="AC47" i="1"/>
  <c r="AD46" i="1"/>
  <c r="AM44" i="1"/>
  <c r="AF45" i="1"/>
  <c r="AL209" i="1"/>
  <c r="AH212" i="1"/>
  <c r="AI211" i="1"/>
  <c r="AJ211" i="1" s="1"/>
  <c r="AK210" i="1" s="1"/>
  <c r="F31" i="1" l="1"/>
  <c r="AS49" i="1"/>
  <c r="AQ49" i="1"/>
  <c r="H34" i="1"/>
  <c r="A35" i="1"/>
  <c r="AR49" i="1"/>
  <c r="AT49" i="1" s="1"/>
  <c r="AT48" i="1"/>
  <c r="D32" i="1"/>
  <c r="E33" i="1"/>
  <c r="G31" i="1"/>
  <c r="AO50" i="1"/>
  <c r="AR50" i="1" s="1"/>
  <c r="AM211" i="1"/>
  <c r="AC48" i="1"/>
  <c r="AD47" i="1"/>
  <c r="AM45" i="1"/>
  <c r="AF46" i="1"/>
  <c r="AL210" i="1"/>
  <c r="AI212" i="1"/>
  <c r="AJ212" i="1" s="1"/>
  <c r="AK211" i="1" s="1"/>
  <c r="AH213" i="1"/>
  <c r="F32" i="1" l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L211" i="1"/>
  <c r="AI213" i="1"/>
  <c r="AJ213" i="1" s="1"/>
  <c r="AK212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F34" i="1" l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L213" i="1"/>
  <c r="AI215" i="1"/>
  <c r="AJ215" i="1" s="1"/>
  <c r="AK214" i="1" s="1"/>
  <c r="AH216" i="1"/>
  <c r="AR53" i="1" l="1"/>
  <c r="F35" i="1"/>
  <c r="AP53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H217" i="1"/>
  <c r="AI216" i="1"/>
  <c r="AJ216" i="1" s="1"/>
  <c r="AK215" i="1" s="1"/>
  <c r="AT53" i="1" l="1"/>
  <c r="F36" i="1"/>
  <c r="A40" i="1"/>
  <c r="A41" i="1" s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L215" i="1"/>
  <c r="AI217" i="1"/>
  <c r="AJ217" i="1" s="1"/>
  <c r="AK216" i="1" s="1"/>
  <c r="AH218" i="1"/>
  <c r="F37" i="1" l="1"/>
  <c r="AQ55" i="1"/>
  <c r="AS55" i="1"/>
  <c r="AP55" i="1"/>
  <c r="AT55" i="1" s="1"/>
  <c r="H40" i="1"/>
  <c r="H41" i="1" s="1"/>
  <c r="E39" i="1"/>
  <c r="D38" i="1"/>
  <c r="G37" i="1"/>
  <c r="AO56" i="1"/>
  <c r="AP56" i="1" s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F38" i="1" l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L217" i="1"/>
  <c r="AI219" i="1"/>
  <c r="AJ219" i="1" s="1"/>
  <c r="AK218" i="1" s="1"/>
  <c r="AH220" i="1"/>
  <c r="E41" i="1" l="1"/>
  <c r="F39" i="1"/>
  <c r="G39" i="1"/>
  <c r="D40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F40" i="1" l="1"/>
  <c r="AP58" i="1"/>
  <c r="D41" i="1"/>
  <c r="AR58" i="1"/>
  <c r="AS58" i="1"/>
  <c r="G40" i="1"/>
  <c r="AO59" i="1"/>
  <c r="AQ59" i="1" s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T58" i="1" l="1"/>
  <c r="F41" i="1"/>
  <c r="G41" i="1"/>
  <c r="AR59" i="1"/>
  <c r="AP59" i="1"/>
  <c r="AS59" i="1"/>
  <c r="AO60" i="1"/>
  <c r="AR60" i="1" s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C69" i="1"/>
  <c r="AD68" i="1"/>
  <c r="AF67" i="1"/>
  <c r="AL231" i="1"/>
  <c r="AI233" i="1"/>
  <c r="AJ233" i="1" s="1"/>
  <c r="AK232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C70" i="1"/>
  <c r="AD69" i="1"/>
  <c r="AM67" i="1"/>
  <c r="AL232" i="1"/>
  <c r="AH235" i="1"/>
  <c r="AI234" i="1"/>
  <c r="AJ234" i="1" s="1"/>
  <c r="AK233" i="1" s="1"/>
  <c r="A56" i="1"/>
  <c r="T58" i="1"/>
  <c r="AQ72" i="1" l="1"/>
  <c r="AS72" i="1"/>
  <c r="AP72" i="1"/>
  <c r="AT72" i="1" s="1"/>
  <c r="AO73" i="1"/>
  <c r="AR73" i="1" s="1"/>
  <c r="AM234" i="1"/>
  <c r="AF69" i="1"/>
  <c r="AC71" i="1"/>
  <c r="AD70" i="1"/>
  <c r="AM68" i="1"/>
  <c r="AL233" i="1"/>
  <c r="AI235" i="1"/>
  <c r="AJ235" i="1" s="1"/>
  <c r="AK234" i="1" s="1"/>
  <c r="AH236" i="1"/>
  <c r="A57" i="1"/>
  <c r="T59" i="1"/>
  <c r="AP73" i="1" l="1"/>
  <c r="AT73" i="1" s="1"/>
  <c r="AS73" i="1"/>
  <c r="AQ73" i="1"/>
  <c r="AO74" i="1"/>
  <c r="AR74" i="1" s="1"/>
  <c r="AM235" i="1"/>
  <c r="AM69" i="1"/>
  <c r="AF70" i="1"/>
  <c r="AC72" i="1"/>
  <c r="AD71" i="1"/>
  <c r="AL234" i="1"/>
  <c r="AH237" i="1"/>
  <c r="AI236" i="1"/>
  <c r="AJ236" i="1" s="1"/>
  <c r="AK235" i="1" s="1"/>
  <c r="A58" i="1"/>
  <c r="T60" i="1"/>
  <c r="AQ74" i="1" l="1"/>
  <c r="AS74" i="1"/>
  <c r="AP74" i="1"/>
  <c r="AT74" i="1" s="1"/>
  <c r="AO75" i="1"/>
  <c r="AR75" i="1" s="1"/>
  <c r="AM236" i="1"/>
  <c r="AM70" i="1"/>
  <c r="AC73" i="1"/>
  <c r="AD72" i="1"/>
  <c r="AF71" i="1"/>
  <c r="AL235" i="1"/>
  <c r="AI237" i="1"/>
  <c r="AJ237" i="1" s="1"/>
  <c r="AK236" i="1" s="1"/>
  <c r="AH238" i="1"/>
  <c r="A59" i="1"/>
  <c r="T61" i="1"/>
  <c r="AP75" i="1" l="1"/>
  <c r="AT75" i="1" s="1"/>
  <c r="AS75" i="1"/>
  <c r="AQ75" i="1"/>
  <c r="AO76" i="1"/>
  <c r="AP76" i="1" s="1"/>
  <c r="AM237" i="1"/>
  <c r="AC74" i="1"/>
  <c r="AD73" i="1"/>
  <c r="AM71" i="1"/>
  <c r="AF72" i="1"/>
  <c r="AD22" i="1"/>
  <c r="AL236" i="1"/>
  <c r="AI238" i="1"/>
  <c r="AJ238" i="1" s="1"/>
  <c r="AK237" i="1" s="1"/>
  <c r="AH239" i="1"/>
  <c r="A60" i="1"/>
  <c r="T62" i="1"/>
  <c r="AM14" i="1"/>
  <c r="AF15" i="1"/>
  <c r="AS76" i="1" l="1"/>
  <c r="AQ76" i="1"/>
  <c r="AR76" i="1"/>
  <c r="AT76" i="1" s="1"/>
  <c r="AO77" i="1"/>
  <c r="AP77" i="1" s="1"/>
  <c r="AM238" i="1"/>
  <c r="AM72" i="1"/>
  <c r="AF73" i="1"/>
  <c r="AC75" i="1"/>
  <c r="AD74" i="1"/>
  <c r="AL237" i="1"/>
  <c r="AM21" i="1"/>
  <c r="AF22" i="1"/>
  <c r="AI239" i="1"/>
  <c r="AJ239" i="1" s="1"/>
  <c r="AK238" i="1" s="1"/>
  <c r="AH240" i="1"/>
  <c r="T63" i="1"/>
  <c r="A61" i="1"/>
  <c r="AQ77" i="1" l="1"/>
  <c r="AR77" i="1"/>
  <c r="AT77" i="1" s="1"/>
  <c r="AS77" i="1"/>
  <c r="AO78" i="1"/>
  <c r="AR78" i="1" s="1"/>
  <c r="AM239" i="1"/>
  <c r="AM73" i="1"/>
  <c r="AC76" i="1"/>
  <c r="AD75" i="1"/>
  <c r="AF74" i="1"/>
  <c r="AL238" i="1"/>
  <c r="AI240" i="1"/>
  <c r="AJ240" i="1" s="1"/>
  <c r="AK239" i="1" s="1"/>
  <c r="AH241" i="1"/>
  <c r="T64" i="1"/>
  <c r="A62" i="1"/>
  <c r="AS78" i="1" l="1"/>
  <c r="AQ78" i="1"/>
  <c r="AP78" i="1"/>
  <c r="AT78" i="1" s="1"/>
  <c r="AO79" i="1"/>
  <c r="AP79" i="1" s="1"/>
  <c r="AM240" i="1"/>
  <c r="AF75" i="1"/>
  <c r="AM74" i="1"/>
  <c r="AL239" i="1"/>
  <c r="AI241" i="1"/>
  <c r="AJ241" i="1" s="1"/>
  <c r="AK240" i="1" s="1"/>
  <c r="AH242" i="1"/>
  <c r="A63" i="1"/>
  <c r="T65" i="1"/>
  <c r="AQ79" i="1" l="1"/>
  <c r="AR79" i="1"/>
  <c r="AT79" i="1" s="1"/>
  <c r="AS79" i="1"/>
  <c r="AO80" i="1"/>
  <c r="AR80" i="1" s="1"/>
  <c r="AM241" i="1"/>
  <c r="AM75" i="1"/>
  <c r="AL240" i="1"/>
  <c r="AI242" i="1"/>
  <c r="AJ242" i="1" s="1"/>
  <c r="AK241" i="1" s="1"/>
  <c r="AH243" i="1"/>
  <c r="T66" i="1"/>
  <c r="A64" i="1"/>
  <c r="AQ80" i="1" l="1"/>
  <c r="AS80" i="1"/>
  <c r="AP80" i="1"/>
  <c r="AT80" i="1" s="1"/>
  <c r="AO81" i="1"/>
  <c r="AR81" i="1" s="1"/>
  <c r="AM242" i="1"/>
  <c r="AL241" i="1"/>
  <c r="AI243" i="1"/>
  <c r="AJ243" i="1" s="1"/>
  <c r="AK242" i="1" s="1"/>
  <c r="AH244" i="1"/>
  <c r="T67" i="1"/>
  <c r="A65" i="1"/>
  <c r="AQ81" i="1" l="1"/>
  <c r="AP81" i="1"/>
  <c r="AT81" i="1" s="1"/>
  <c r="AS81" i="1"/>
  <c r="AO82" i="1"/>
  <c r="AS82" i="1" s="1"/>
  <c r="AM243" i="1"/>
  <c r="AL242" i="1"/>
  <c r="AD23" i="1"/>
  <c r="AI244" i="1"/>
  <c r="AJ244" i="1" s="1"/>
  <c r="AK243" i="1" s="1"/>
  <c r="AH245" i="1"/>
  <c r="A66" i="1"/>
  <c r="T68" i="1"/>
  <c r="AQ82" i="1" l="1"/>
  <c r="AR82" i="1"/>
  <c r="AP82" i="1"/>
  <c r="AO83" i="1"/>
  <c r="AQ83" i="1" s="1"/>
  <c r="AM244" i="1"/>
  <c r="AL243" i="1"/>
  <c r="AM22" i="1"/>
  <c r="AF23" i="1"/>
  <c r="AI245" i="1"/>
  <c r="AJ245" i="1" s="1"/>
  <c r="AK244" i="1" s="1"/>
  <c r="AH246" i="1"/>
  <c r="A67" i="1"/>
  <c r="T69" i="1"/>
  <c r="AR83" i="1" l="1"/>
  <c r="AP83" i="1"/>
  <c r="AT82" i="1"/>
  <c r="AS83" i="1"/>
  <c r="AO84" i="1"/>
  <c r="AP84" i="1" s="1"/>
  <c r="AM245" i="1"/>
  <c r="AL244" i="1"/>
  <c r="AI246" i="1"/>
  <c r="AJ246" i="1" s="1"/>
  <c r="AK245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L245" i="1"/>
  <c r="AI247" i="1"/>
  <c r="AJ247" i="1" s="1"/>
  <c r="AK246" i="1" s="1"/>
  <c r="AH248" i="1"/>
  <c r="A69" i="1"/>
  <c r="T71" i="1"/>
  <c r="AP85" i="1" l="1"/>
  <c r="AT85" i="1" s="1"/>
  <c r="AQ85" i="1"/>
  <c r="AS85" i="1"/>
  <c r="AO86" i="1"/>
  <c r="AP86" i="1" s="1"/>
  <c r="AM247" i="1"/>
  <c r="AL246" i="1"/>
  <c r="AI248" i="1"/>
  <c r="AJ248" i="1" s="1"/>
  <c r="AK247" i="1" s="1"/>
  <c r="AH249" i="1"/>
  <c r="A70" i="1"/>
  <c r="T72" i="1"/>
  <c r="AS86" i="1" l="1"/>
  <c r="AQ86" i="1"/>
  <c r="AR86" i="1"/>
  <c r="AT86" i="1" s="1"/>
  <c r="AO87" i="1"/>
  <c r="AP87" i="1" s="1"/>
  <c r="AM248" i="1"/>
  <c r="AL247" i="1"/>
  <c r="AI249" i="1"/>
  <c r="AJ249" i="1" s="1"/>
  <c r="AK248" i="1" s="1"/>
  <c r="AH250" i="1"/>
  <c r="A71" i="1"/>
  <c r="T73" i="1"/>
  <c r="AQ87" i="1" l="1"/>
  <c r="AS87" i="1"/>
  <c r="AR87" i="1"/>
  <c r="AT87" i="1" s="1"/>
  <c r="AO88" i="1"/>
  <c r="AP88" i="1" s="1"/>
  <c r="AM249" i="1"/>
  <c r="AL248" i="1"/>
  <c r="AI250" i="1"/>
  <c r="AJ250" i="1" s="1"/>
  <c r="AK249" i="1" s="1"/>
  <c r="AH251" i="1"/>
  <c r="A72" i="1"/>
  <c r="T74" i="1"/>
  <c r="AM15" i="1"/>
  <c r="AF16" i="1"/>
  <c r="AQ88" i="1" l="1"/>
  <c r="AS88" i="1"/>
  <c r="AR88" i="1"/>
  <c r="AT88" i="1" s="1"/>
  <c r="AO89" i="1"/>
  <c r="AR89" i="1" s="1"/>
  <c r="AM250" i="1"/>
  <c r="AL249" i="1"/>
  <c r="AI251" i="1"/>
  <c r="AJ251" i="1" s="1"/>
  <c r="AK250" i="1" s="1"/>
  <c r="AH252" i="1"/>
  <c r="A73" i="1"/>
  <c r="T75" i="1"/>
  <c r="AP89" i="1" l="1"/>
  <c r="AT89" i="1" s="1"/>
  <c r="AQ89" i="1"/>
  <c r="AS89" i="1"/>
  <c r="AO90" i="1"/>
  <c r="AP90" i="1" s="1"/>
  <c r="AM251" i="1"/>
  <c r="AL250" i="1"/>
  <c r="AH253" i="1"/>
  <c r="AI252" i="1"/>
  <c r="AJ252" i="1" s="1"/>
  <c r="AK251" i="1" s="1"/>
  <c r="T76" i="1"/>
  <c r="A74" i="1"/>
  <c r="Q41" i="1" l="1"/>
  <c r="R41" i="1" s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AS90" i="1"/>
  <c r="AQ90" i="1"/>
  <c r="AR90" i="1"/>
  <c r="AT90" i="1" s="1"/>
  <c r="Q14" i="1"/>
  <c r="R14" i="1" s="1"/>
  <c r="S14" i="1" s="1"/>
  <c r="AO91" i="1"/>
  <c r="AQ91" i="1" s="1"/>
  <c r="AM252" i="1"/>
  <c r="Q11" i="1"/>
  <c r="R11" i="1" s="1"/>
  <c r="S11" i="1" s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Q72" i="1"/>
  <c r="R72" i="1" s="1"/>
  <c r="S72" i="1" s="1"/>
  <c r="Q74" i="1"/>
  <c r="R74" i="1" s="1"/>
  <c r="Q73" i="1"/>
  <c r="R73" i="1" s="1"/>
  <c r="S73" i="1" s="1"/>
  <c r="AL251" i="1"/>
  <c r="AI253" i="1"/>
  <c r="AJ253" i="1" s="1"/>
  <c r="AK252" i="1" s="1"/>
  <c r="AH254" i="1"/>
  <c r="A75" i="1"/>
  <c r="Q75" i="1" s="1"/>
  <c r="R75" i="1" s="1"/>
  <c r="S75" i="1" s="1"/>
  <c r="T77" i="1"/>
  <c r="AR91" i="1" l="1"/>
  <c r="AS91" i="1"/>
  <c r="AP91" i="1"/>
  <c r="R20" i="1"/>
  <c r="S20" i="1" s="1"/>
  <c r="Y21" i="1"/>
  <c r="Y40" i="1"/>
  <c r="Y34" i="1"/>
  <c r="Y28" i="1"/>
  <c r="Y39" i="1"/>
  <c r="Y33" i="1"/>
  <c r="Y27" i="1"/>
  <c r="Y38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P92" i="1" s="1"/>
  <c r="AM253" i="1"/>
  <c r="Z12" i="1"/>
  <c r="Z13" i="1" s="1"/>
  <c r="Z14" i="1" s="1"/>
  <c r="C12" i="1"/>
  <c r="C13" i="1" s="1"/>
  <c r="C14" i="1" s="1"/>
  <c r="AA12" i="1"/>
  <c r="AA13" i="1" s="1"/>
  <c r="AL252" i="1"/>
  <c r="AI254" i="1"/>
  <c r="AJ254" i="1" s="1"/>
  <c r="AK253" i="1" s="1"/>
  <c r="AH255" i="1"/>
  <c r="T78" i="1"/>
  <c r="A76" i="1"/>
  <c r="Q76" i="1" s="1"/>
  <c r="R76" i="1" s="1"/>
  <c r="S76" i="1" s="1"/>
  <c r="AT91" i="1" l="1"/>
  <c r="AS92" i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Z15" i="1"/>
  <c r="Z16" i="1" s="1"/>
  <c r="Z17" i="1" s="1"/>
  <c r="Z18" i="1" s="1"/>
  <c r="Z19" i="1" s="1"/>
  <c r="Z20" i="1" s="1"/>
  <c r="AA14" i="1"/>
  <c r="AA15" i="1" s="1"/>
  <c r="AA16" i="1" s="1"/>
  <c r="AA17" i="1" s="1"/>
  <c r="AA18" i="1" s="1"/>
  <c r="AA19" i="1" s="1"/>
  <c r="AA20" i="1" s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A21" i="1" l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Z21" i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21" i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S94" i="1" l="1"/>
  <c r="AQ94" i="1"/>
  <c r="AP94" i="1"/>
  <c r="AT94" i="1" s="1"/>
  <c r="AO95" i="1"/>
  <c r="AS95" i="1" s="1"/>
  <c r="AM256" i="1"/>
  <c r="Z79" i="1"/>
  <c r="AA79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P95" i="1" l="1"/>
  <c r="AR95" i="1"/>
  <c r="AQ95" i="1"/>
  <c r="AO96" i="1"/>
  <c r="AR96" i="1" s="1"/>
  <c r="AM257" i="1"/>
  <c r="AA80" i="1"/>
  <c r="Z80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T95" i="1" l="1"/>
  <c r="AQ96" i="1"/>
  <c r="AS96" i="1"/>
  <c r="AP96" i="1"/>
  <c r="AT96" i="1" s="1"/>
  <c r="AO97" i="1"/>
  <c r="AR97" i="1" s="1"/>
  <c r="AM258" i="1"/>
  <c r="Z81" i="1"/>
  <c r="AA81" i="1"/>
  <c r="AI259" i="1"/>
  <c r="AJ259" i="1" s="1"/>
  <c r="AK258" i="1" s="1"/>
  <c r="AH260" i="1"/>
  <c r="AL257" i="1"/>
  <c r="A81" i="1"/>
  <c r="Q81" i="1" s="1"/>
  <c r="R81" i="1" s="1"/>
  <c r="S81" i="1" s="1"/>
  <c r="T83" i="1"/>
  <c r="AS97" i="1" l="1"/>
  <c r="AQ97" i="1"/>
  <c r="AP97" i="1"/>
  <c r="AT97" i="1" s="1"/>
  <c r="AO98" i="1"/>
  <c r="AP98" i="1" s="1"/>
  <c r="AM259" i="1"/>
  <c r="AA82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S98" i="1" l="1"/>
  <c r="AQ98" i="1"/>
  <c r="AR98" i="1"/>
  <c r="AT98" i="1" s="1"/>
  <c r="AO99" i="1"/>
  <c r="AP99" i="1" s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S99" i="1" l="1"/>
  <c r="AQ99" i="1"/>
  <c r="AR99" i="1"/>
  <c r="AT99" i="1" s="1"/>
  <c r="AO100" i="1"/>
  <c r="AP100" i="1" s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S100" i="1" l="1"/>
  <c r="AQ100" i="1"/>
  <c r="AR100" i="1"/>
  <c r="AT100" i="1" s="1"/>
  <c r="AO101" i="1"/>
  <c r="AP101" i="1" s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S101" i="1" l="1"/>
  <c r="AQ101" i="1"/>
  <c r="AR101" i="1"/>
  <c r="AT101" i="1" s="1"/>
  <c r="AO102" i="1"/>
  <c r="AP102" i="1" s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S102" i="1" l="1"/>
  <c r="AQ102" i="1"/>
  <c r="AR102" i="1"/>
  <c r="AT102" i="1" s="1"/>
  <c r="AO103" i="1"/>
  <c r="AR103" i="1" s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Q103" i="1" l="1"/>
  <c r="AS103" i="1"/>
  <c r="AP103" i="1"/>
  <c r="AT103" i="1" s="1"/>
  <c r="AO104" i="1"/>
  <c r="AP104" i="1" s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S104" i="1" l="1"/>
  <c r="AR104" i="1"/>
  <c r="AT104" i="1" s="1"/>
  <c r="AQ104" i="1"/>
  <c r="AO105" i="1"/>
  <c r="AP105" i="1" s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S105" i="1" l="1"/>
  <c r="AQ105" i="1"/>
  <c r="AR105" i="1"/>
  <c r="AT105" i="1" s="1"/>
  <c r="AO106" i="1"/>
  <c r="AP106" i="1" s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S106" i="1" l="1"/>
  <c r="AQ106" i="1"/>
  <c r="AR106" i="1"/>
  <c r="AT106" i="1" s="1"/>
  <c r="AO107" i="1"/>
  <c r="AR107" i="1" s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S107" i="1" l="1"/>
  <c r="AQ107" i="1"/>
  <c r="AP107" i="1"/>
  <c r="AT107" i="1" s="1"/>
  <c r="AO108" i="1"/>
  <c r="AP108" i="1" s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S108" i="1" l="1"/>
  <c r="AQ108" i="1"/>
  <c r="AR108" i="1"/>
  <c r="AT108" i="1" s="1"/>
  <c r="AO109" i="1"/>
  <c r="AR109" i="1" s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S109" i="1" l="1"/>
  <c r="AQ109" i="1"/>
  <c r="AP109" i="1"/>
  <c r="AT109" i="1" s="1"/>
  <c r="AO110" i="1"/>
  <c r="AR110" i="1" s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Q110" i="1" l="1"/>
  <c r="AS110" i="1"/>
  <c r="AP110" i="1"/>
  <c r="AT110" i="1" s="1"/>
  <c r="AO111" i="1"/>
  <c r="AR111" i="1" s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Q111" i="1" l="1"/>
  <c r="AS111" i="1"/>
  <c r="AP111" i="1"/>
  <c r="AT111" i="1" s="1"/>
  <c r="AO112" i="1"/>
  <c r="AR112" i="1" s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Q112" i="1" l="1"/>
  <c r="AS112" i="1"/>
  <c r="AP112" i="1"/>
  <c r="AT112" i="1" s="1"/>
  <c r="AO113" i="1"/>
  <c r="AR113" i="1" s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72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S113" i="1" l="1"/>
  <c r="AQ113" i="1"/>
  <c r="AP113" i="1"/>
  <c r="AT113" i="1" s="1"/>
  <c r="K14" i="1"/>
  <c r="L14" i="1" s="1"/>
  <c r="AO114" i="1"/>
  <c r="AR114" i="1" s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L15" i="1" l="1"/>
  <c r="O15" i="1" s="1"/>
  <c r="AS114" i="1"/>
  <c r="AQ11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L16" i="1" l="1"/>
  <c r="O16" i="1" s="1"/>
  <c r="P16" i="1" s="1"/>
  <c r="AS115" i="1"/>
  <c r="AQ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Y99" i="1"/>
  <c r="I19" i="1"/>
  <c r="A100" i="1"/>
  <c r="Q100" i="1" s="1"/>
  <c r="R100" i="1" s="1"/>
  <c r="S100" i="1" s="1"/>
  <c r="T102" i="1"/>
  <c r="L17" i="1" l="1"/>
  <c r="O17" i="1" s="1"/>
  <c r="P17" i="1" s="1"/>
  <c r="X13" i="1"/>
  <c r="B13" i="1" s="1"/>
  <c r="AS116" i="1"/>
  <c r="AQ116" i="1"/>
  <c r="J18" i="1"/>
  <c r="K18" i="1" s="1"/>
  <c r="AR116" i="1"/>
  <c r="AT116" i="1" s="1"/>
  <c r="AO117" i="1"/>
  <c r="AP117" i="1" s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Y100" i="1"/>
  <c r="I20" i="1"/>
  <c r="I21" i="1" s="1"/>
  <c r="T103" i="1"/>
  <c r="A101" i="1"/>
  <c r="Q101" i="1" s="1"/>
  <c r="R101" i="1" s="1"/>
  <c r="S101" i="1" s="1"/>
  <c r="L18" i="1" l="1"/>
  <c r="O18" i="1" s="1"/>
  <c r="P18" i="1" s="1"/>
  <c r="J19" i="1"/>
  <c r="K19" i="1" s="1"/>
  <c r="AQ117" i="1"/>
  <c r="AR117" i="1"/>
  <c r="AT117" i="1" s="1"/>
  <c r="AS117" i="1"/>
  <c r="AO118" i="1"/>
  <c r="AQ118" i="1" s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R102" i="1" s="1"/>
  <c r="T104" i="1"/>
  <c r="L19" i="1" l="1"/>
  <c r="O19" i="1" s="1"/>
  <c r="P19" i="1" s="1"/>
  <c r="J20" i="1"/>
  <c r="K20" i="1" s="1"/>
  <c r="AR118" i="1"/>
  <c r="AP118" i="1"/>
  <c r="AS118" i="1"/>
  <c r="AO119" i="1"/>
  <c r="AR119" i="1" s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L20" i="1" l="1"/>
  <c r="O20" i="1" s="1"/>
  <c r="P20" i="1" s="1"/>
  <c r="J21" i="1"/>
  <c r="J22" i="1" s="1"/>
  <c r="K22" i="1" s="1"/>
  <c r="L22" i="1" s="1"/>
  <c r="AQ119" i="1"/>
  <c r="AS119" i="1"/>
  <c r="K21" i="1"/>
  <c r="AT118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L21" i="1" l="1"/>
  <c r="O21" i="1" s="1"/>
  <c r="P21" i="1" s="1"/>
  <c r="M24" i="1"/>
  <c r="I25" i="1"/>
  <c r="J23" i="1"/>
  <c r="K23" i="1" s="1"/>
  <c r="L23" i="1" s="1"/>
  <c r="AP120" i="1"/>
  <c r="AR120" i="1"/>
  <c r="AQ120" i="1"/>
  <c r="Z105" i="1"/>
  <c r="AA105" i="1"/>
  <c r="O22" i="1"/>
  <c r="P22" i="1" s="1"/>
  <c r="W19" i="1"/>
  <c r="X19" i="1" s="1"/>
  <c r="B19" i="1" s="1"/>
  <c r="U20" i="1"/>
  <c r="U21" i="1" s="1"/>
  <c r="W21" i="1" s="1"/>
  <c r="T107" i="1"/>
  <c r="A105" i="1"/>
  <c r="Q105" i="1" s="1"/>
  <c r="R105" i="1" s="1"/>
  <c r="S105" i="1" s="1"/>
  <c r="X21" i="1" l="1"/>
  <c r="B21" i="1" s="1"/>
  <c r="O23" i="1"/>
  <c r="P23" i="1" s="1"/>
  <c r="I26" i="1"/>
  <c r="J24" i="1"/>
  <c r="K24" i="1" s="1"/>
  <c r="L24" i="1" s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M26" i="1" l="1"/>
  <c r="O24" i="1"/>
  <c r="P24" i="1" s="1"/>
  <c r="I27" i="1"/>
  <c r="J25" i="1"/>
  <c r="K25" i="1" s="1"/>
  <c r="L25" i="1" s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O25" i="1" l="1"/>
  <c r="P25" i="1" s="1"/>
  <c r="I28" i="1"/>
  <c r="J26" i="1"/>
  <c r="K26" i="1" s="1"/>
  <c r="L26" i="1" s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M28" i="1" l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M29" i="1" l="1"/>
  <c r="O27" i="1"/>
  <c r="P27" i="1" s="1"/>
  <c r="I30" i="1"/>
  <c r="J28" i="1"/>
  <c r="K28" i="1" s="1"/>
  <c r="L28" i="1" s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O28" i="1" l="1"/>
  <c r="P28" i="1" s="1"/>
  <c r="I31" i="1"/>
  <c r="J29" i="1"/>
  <c r="K29" i="1" s="1"/>
  <c r="L29" i="1" s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M31" i="1" l="1"/>
  <c r="O29" i="1"/>
  <c r="P29" i="1" s="1"/>
  <c r="I32" i="1"/>
  <c r="J30" i="1"/>
  <c r="K30" i="1" s="1"/>
  <c r="L30" i="1" s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U29" i="1" l="1"/>
  <c r="W29" i="1" s="1"/>
  <c r="X29" i="1" s="1"/>
  <c r="B29" i="1" s="1"/>
  <c r="O30" i="1"/>
  <c r="P30" i="1" s="1"/>
  <c r="I33" i="1"/>
  <c r="J31" i="1"/>
  <c r="K31" i="1" s="1"/>
  <c r="L31" i="1" s="1"/>
  <c r="M32" i="1"/>
  <c r="Z113" i="1"/>
  <c r="AA113" i="1"/>
  <c r="Y112" i="1"/>
  <c r="A113" i="1"/>
  <c r="Q113" i="1" s="1"/>
  <c r="R113" i="1" s="1"/>
  <c r="S113" i="1" s="1"/>
  <c r="T115" i="1"/>
  <c r="M33" i="1" l="1"/>
  <c r="U30" i="1"/>
  <c r="W30" i="1" s="1"/>
  <c r="X30" i="1" s="1"/>
  <c r="B30" i="1" s="1"/>
  <c r="O31" i="1"/>
  <c r="P31" i="1" s="1"/>
  <c r="I34" i="1"/>
  <c r="J32" i="1"/>
  <c r="K32" i="1" s="1"/>
  <c r="L32" i="1" s="1"/>
  <c r="AA114" i="1"/>
  <c r="Z114" i="1"/>
  <c r="Y113" i="1"/>
  <c r="A114" i="1"/>
  <c r="Q114" i="1" s="1"/>
  <c r="R114" i="1" s="1"/>
  <c r="S114" i="1" s="1"/>
  <c r="T116" i="1"/>
  <c r="M34" i="1" l="1"/>
  <c r="U31" i="1"/>
  <c r="W31" i="1" s="1"/>
  <c r="X31" i="1" s="1"/>
  <c r="B31" i="1" s="1"/>
  <c r="I35" i="1"/>
  <c r="O32" i="1"/>
  <c r="P32" i="1" s="1"/>
  <c r="J33" i="1"/>
  <c r="K33" i="1" s="1"/>
  <c r="L33" i="1" s="1"/>
  <c r="Z115" i="1"/>
  <c r="AA115" i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AA116" i="1"/>
  <c r="Z116" i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J35" i="1"/>
  <c r="K35" i="1" s="1"/>
  <c r="L35" i="1" s="1"/>
  <c r="O34" i="1"/>
  <c r="P34" i="1" s="1"/>
  <c r="M36" i="1"/>
  <c r="Z117" i="1"/>
  <c r="AA117" i="1"/>
  <c r="Y116" i="1"/>
  <c r="A117" i="1"/>
  <c r="Q117" i="1" s="1"/>
  <c r="R117" i="1" s="1"/>
  <c r="S117" i="1" s="1"/>
  <c r="T119" i="1"/>
  <c r="M37" i="1" l="1"/>
  <c r="U34" i="1"/>
  <c r="W34" i="1" s="1"/>
  <c r="X34" i="1" s="1"/>
  <c r="B34" i="1" s="1"/>
  <c r="O35" i="1"/>
  <c r="P35" i="1" s="1"/>
  <c r="I38" i="1"/>
  <c r="J36" i="1"/>
  <c r="K36" i="1" s="1"/>
  <c r="L36" i="1" s="1"/>
  <c r="AA118" i="1"/>
  <c r="Z118" i="1"/>
  <c r="Y117" i="1"/>
  <c r="A118" i="1"/>
  <c r="Q118" i="1" s="1"/>
  <c r="R118" i="1" s="1"/>
  <c r="S118" i="1" s="1"/>
  <c r="T120" i="1"/>
  <c r="U35" i="1" l="1"/>
  <c r="W35" i="1" s="1"/>
  <c r="X35" i="1" s="1"/>
  <c r="B35" i="1" s="1"/>
  <c r="O36" i="1"/>
  <c r="P36" i="1" s="1"/>
  <c r="J37" i="1"/>
  <c r="K37" i="1" s="1"/>
  <c r="L37" i="1" s="1"/>
  <c r="I39" i="1"/>
  <c r="M38" i="1"/>
  <c r="Z119" i="1"/>
  <c r="AA119" i="1"/>
  <c r="Y118" i="1"/>
  <c r="A119" i="1"/>
  <c r="Q119" i="1" s="1"/>
  <c r="R119" i="1" s="1"/>
  <c r="S119" i="1" s="1"/>
  <c r="T121" i="1"/>
  <c r="J38" i="1" l="1"/>
  <c r="K38" i="1" s="1"/>
  <c r="U36" i="1"/>
  <c r="W36" i="1" s="1"/>
  <c r="X36" i="1" s="1"/>
  <c r="B36" i="1" s="1"/>
  <c r="M39" i="1"/>
  <c r="I40" i="1"/>
  <c r="I41" i="1" s="1"/>
  <c r="O37" i="1"/>
  <c r="P37" i="1" s="1"/>
  <c r="Z120" i="1"/>
  <c r="AA120" i="1"/>
  <c r="Y119" i="1"/>
  <c r="A120" i="1"/>
  <c r="Q120" i="1" s="1"/>
  <c r="R120" i="1" s="1"/>
  <c r="S120" i="1" s="1"/>
  <c r="T122" i="1"/>
  <c r="L38" i="1" l="1"/>
  <c r="O38" i="1" s="1"/>
  <c r="P38" i="1" s="1"/>
  <c r="J39" i="1"/>
  <c r="K39" i="1" s="1"/>
  <c r="U37" i="1"/>
  <c r="W37" i="1" s="1"/>
  <c r="X37" i="1" s="1"/>
  <c r="B37" i="1" s="1"/>
  <c r="M40" i="1"/>
  <c r="Z121" i="1"/>
  <c r="AA121" i="1"/>
  <c r="Y120" i="1"/>
  <c r="T123" i="1"/>
  <c r="A121" i="1"/>
  <c r="Q121" i="1" s="1"/>
  <c r="R121" i="1" s="1"/>
  <c r="S121" i="1" s="1"/>
  <c r="L39" i="1" l="1"/>
  <c r="O39" i="1" s="1"/>
  <c r="P39" i="1" s="1"/>
  <c r="J40" i="1"/>
  <c r="K40" i="1" s="1"/>
  <c r="L40" i="1" s="1"/>
  <c r="U38" i="1"/>
  <c r="AA122" i="1"/>
  <c r="Z122" i="1"/>
  <c r="Y121" i="1"/>
  <c r="A122" i="1"/>
  <c r="Q122" i="1" s="1"/>
  <c r="R122" i="1" s="1"/>
  <c r="S122" i="1" s="1"/>
  <c r="T124" i="1"/>
  <c r="J41" i="1" l="1"/>
  <c r="K41" i="1" s="1"/>
  <c r="O40" i="1"/>
  <c r="P40" i="1" s="1"/>
  <c r="M41" i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L41" i="1" l="1"/>
  <c r="O41" i="1" s="1"/>
  <c r="P41" i="1" s="1"/>
  <c r="S41" i="1" s="1"/>
  <c r="W39" i="1"/>
  <c r="X39" i="1" s="1"/>
  <c r="B39" i="1" s="1"/>
  <c r="U40" i="1"/>
  <c r="U41" i="1" s="1"/>
  <c r="W41" i="1" s="1"/>
  <c r="AA124" i="1"/>
  <c r="Z124" i="1"/>
  <c r="Y123" i="1"/>
  <c r="T126" i="1"/>
  <c r="A124" i="1"/>
  <c r="Q124" i="1" s="1"/>
  <c r="R124" i="1" s="1"/>
  <c r="S124" i="1" s="1"/>
  <c r="X41" i="1" l="1"/>
  <c r="Y41" i="1" s="1"/>
  <c r="W40" i="1"/>
  <c r="X40" i="1" s="1"/>
  <c r="B40" i="1" s="1"/>
  <c r="AA125" i="1"/>
  <c r="Z125" i="1"/>
  <c r="Y124" i="1"/>
  <c r="A125" i="1"/>
  <c r="Q125" i="1" s="1"/>
  <c r="R125" i="1" s="1"/>
  <c r="S125" i="1" s="1"/>
  <c r="T127" i="1"/>
  <c r="B41" i="1" l="1"/>
  <c r="Z126" i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T133" i="1"/>
  <c r="Z132" i="1" l="1"/>
  <c r="AA132" i="1"/>
  <c r="T134" i="1"/>
  <c r="A132" i="1"/>
  <c r="Q132" i="1" s="1"/>
  <c r="R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S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S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T193" i="1"/>
  <c r="Z192" i="1" l="1"/>
  <c r="AA192" i="1"/>
  <c r="A192" i="1"/>
  <c r="Q192" i="1" s="1"/>
  <c r="R192" i="1" s="1"/>
  <c r="S192" i="1" s="1"/>
  <c r="T194" i="1"/>
  <c r="AA193" i="1" l="1"/>
  <c r="Z193" i="1"/>
  <c r="T195" i="1"/>
  <c r="A193" i="1"/>
  <c r="Q193" i="1" s="1"/>
  <c r="R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AA223" i="1" l="1"/>
  <c r="Z223" i="1"/>
  <c r="A223" i="1"/>
  <c r="Q223" i="1" s="1"/>
  <c r="R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AA253" i="1" l="1"/>
  <c r="Z253" i="1"/>
  <c r="T255" i="1"/>
  <c r="A253" i="1"/>
  <c r="Q253" i="1" s="1"/>
  <c r="R253" i="1" s="1"/>
  <c r="Z254" i="1" l="1"/>
  <c r="AA254" i="1"/>
  <c r="T256" i="1"/>
  <c r="A254" i="1"/>
  <c r="Q254" i="1" s="1"/>
  <c r="R254" i="1" s="1"/>
  <c r="S254" i="1" s="1"/>
  <c r="AA255" i="1" l="1"/>
  <c r="Z255" i="1"/>
  <c r="A255" i="1"/>
  <c r="Q255" i="1" s="1"/>
  <c r="R255" i="1" s="1"/>
  <c r="S255" i="1" s="1"/>
  <c r="T257" i="1"/>
  <c r="AA256" i="1" l="1"/>
  <c r="Z256" i="1"/>
  <c r="Y254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R284" i="1" s="1"/>
  <c r="T286" i="1"/>
  <c r="AA285" i="1" l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AA345" i="1" l="1"/>
  <c r="Z345" i="1"/>
  <c r="A345" i="1"/>
  <c r="Q345" i="1" s="1"/>
  <c r="R345" i="1" s="1"/>
  <c r="S345" i="1" s="1"/>
  <c r="T347" i="1"/>
  <c r="Z346" i="1" l="1"/>
  <c r="AA346" i="1"/>
  <c r="A346" i="1"/>
  <c r="Q346" i="1" s="1"/>
  <c r="R346" i="1" s="1"/>
  <c r="S346" i="1" s="1"/>
  <c r="T348" i="1"/>
  <c r="AA347" i="1" l="1"/>
  <c r="Z347" i="1"/>
  <c r="T349" i="1"/>
  <c r="A347" i="1"/>
  <c r="Q347" i="1" s="1"/>
  <c r="R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Z378" i="1" l="1"/>
  <c r="AA378" i="1"/>
  <c r="A378" i="1"/>
  <c r="Q378" i="1" s="1"/>
  <c r="R378" i="1" s="1"/>
  <c r="S378" i="1" s="1"/>
  <c r="T380" i="1"/>
  <c r="AA379" i="1" l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S408" i="1" s="1"/>
  <c r="AA409" i="1" l="1"/>
  <c r="Z409" i="1"/>
  <c r="Y408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S437" i="1" s="1"/>
  <c r="Z438" i="1" l="1"/>
  <c r="AA438" i="1"/>
  <c r="T440" i="1"/>
  <c r="A438" i="1"/>
  <c r="Q438" i="1" s="1"/>
  <c r="R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T468" i="1"/>
  <c r="Z467" i="1" l="1"/>
  <c r="AA467" i="1"/>
  <c r="A467" i="1"/>
  <c r="Q467" i="1" s="1"/>
  <c r="R467" i="1" s="1"/>
  <c r="S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S499" i="1" s="1"/>
  <c r="AA500" i="1" l="1"/>
  <c r="Z500" i="1"/>
  <c r="Y499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T528" i="1"/>
  <c r="Z527" i="1" l="1"/>
  <c r="AA527" i="1"/>
  <c r="A527" i="1"/>
  <c r="Q527" i="1" s="1"/>
  <c r="R527" i="1" s="1"/>
  <c r="S527" i="1" s="1"/>
  <c r="T529" i="1"/>
  <c r="AA528" i="1" l="1"/>
  <c r="Z528" i="1"/>
  <c r="Y527" i="1"/>
  <c r="T530" i="1"/>
  <c r="A528" i="1"/>
  <c r="Q528" i="1" s="1"/>
  <c r="R528" i="1" s="1"/>
  <c r="S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AA557" i="1" l="1"/>
  <c r="Z557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S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T598" i="1"/>
  <c r="Z597" i="1" l="1"/>
  <c r="AA597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T619" i="1"/>
  <c r="AA618" i="1" l="1"/>
  <c r="Z618" i="1"/>
  <c r="Y531" i="1"/>
  <c r="A618" i="1"/>
  <c r="Q618" i="1" s="1"/>
  <c r="R618" i="1" s="1"/>
  <c r="S618" i="1" s="1"/>
  <c r="T620" i="1"/>
  <c r="Z619" i="1" l="1"/>
  <c r="AA619" i="1"/>
  <c r="Y618" i="1"/>
  <c r="T621" i="1"/>
  <c r="A619" i="1"/>
  <c r="Q619" i="1" s="1"/>
  <c r="R619" i="1" s="1"/>
  <c r="S619" i="1" s="1"/>
  <c r="AA620" i="1" l="1"/>
  <c r="Z620" i="1"/>
  <c r="A620" i="1"/>
  <c r="Q620" i="1" s="1"/>
  <c r="R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T630" i="1"/>
  <c r="Z629" i="1" l="1"/>
  <c r="AA629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S648" i="1" s="1"/>
  <c r="T650" i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S681" i="1" s="1"/>
  <c r="AA682" i="1" l="1"/>
  <c r="Z682" i="1"/>
  <c r="A682" i="1"/>
  <c r="Q682" i="1" s="1"/>
  <c r="R682" i="1" s="1"/>
  <c r="S682" i="1" s="1"/>
  <c r="T684" i="1"/>
  <c r="Z683" i="1" l="1"/>
  <c r="AA683" i="1"/>
  <c r="Y681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Z687" i="1" l="1"/>
  <c r="AA687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S710" i="1" s="1"/>
  <c r="T712" i="1"/>
  <c r="Z711" i="1" l="1"/>
  <c r="AA711" i="1"/>
  <c r="T713" i="1"/>
  <c r="A711" i="1"/>
  <c r="Q711" i="1" s="1"/>
  <c r="R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T722" i="1"/>
  <c r="Z721" i="1" l="1"/>
  <c r="AA721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S742" i="1" s="1"/>
  <c r="T744" i="1"/>
  <c r="AA743" i="1" l="1"/>
  <c r="Z743" i="1"/>
  <c r="Y742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S772" i="1" s="1"/>
  <c r="T774" i="1"/>
  <c r="Z773" i="1" l="1"/>
  <c r="AA773" i="1"/>
  <c r="Y772" i="1"/>
  <c r="T775" i="1"/>
  <c r="A773" i="1"/>
  <c r="Q773" i="1" s="1"/>
  <c r="R773" i="1" s="1"/>
  <c r="S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Z783" i="1" l="1"/>
  <c r="AA783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Y800" i="1"/>
  <c r="T803" i="1"/>
  <c r="A801" i="1"/>
  <c r="Q801" i="1" s="1"/>
  <c r="R801" i="1" s="1"/>
  <c r="AA802" i="1" l="1"/>
  <c r="Z802" i="1"/>
  <c r="A802" i="1"/>
  <c r="Q802" i="1" s="1"/>
  <c r="R802" i="1" s="1"/>
  <c r="S802" i="1" s="1"/>
  <c r="T804" i="1"/>
  <c r="Z803" i="1" l="1"/>
  <c r="AA803" i="1"/>
  <c r="T805" i="1"/>
  <c r="A803" i="1"/>
  <c r="Q803" i="1" s="1"/>
  <c r="R803" i="1" s="1"/>
  <c r="S803" i="1" s="1"/>
  <c r="AA804" i="1" l="1"/>
  <c r="Z804" i="1"/>
  <c r="Y803" i="1"/>
  <c r="T806" i="1"/>
  <c r="A804" i="1"/>
  <c r="Q804" i="1" s="1"/>
  <c r="R804" i="1" s="1"/>
  <c r="Z805" i="1" l="1"/>
  <c r="AA805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S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T862" i="1"/>
  <c r="AA861" i="1" l="1"/>
  <c r="Z861" i="1"/>
  <c r="A861" i="1"/>
  <c r="Q861" i="1" s="1"/>
  <c r="R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s="1"/>
  <c r="S864" i="1" s="1"/>
  <c r="AA865" i="1" l="1"/>
  <c r="Z865" i="1"/>
  <c r="T867" i="1"/>
  <c r="A865" i="1"/>
  <c r="Q865" i="1" s="1"/>
  <c r="R865" i="1" s="1"/>
  <c r="S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Z870" i="1" l="1"/>
  <c r="AA870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R892" i="1" s="1"/>
  <c r="S892" i="1" s="1"/>
  <c r="T894" i="1"/>
  <c r="Z893" i="1" l="1"/>
  <c r="AA893" i="1"/>
  <c r="T895" i="1"/>
  <c r="A893" i="1"/>
  <c r="Q893" i="1" s="1"/>
  <c r="R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S924" i="1" s="1"/>
  <c r="Z925" i="1" l="1"/>
  <c r="AA925" i="1"/>
  <c r="H924" i="1"/>
  <c r="A925" i="1"/>
  <c r="Q925" i="1" s="1"/>
  <c r="R925" i="1" s="1"/>
  <c r="S925" i="1" s="1"/>
  <c r="T927" i="1"/>
  <c r="AA926" i="1" l="1"/>
  <c r="Z926" i="1"/>
  <c r="H925" i="1"/>
  <c r="A926" i="1"/>
  <c r="Q926" i="1" s="1"/>
  <c r="R926" i="1" s="1"/>
  <c r="S926" i="1" s="1"/>
  <c r="T928" i="1"/>
  <c r="Z927" i="1" l="1"/>
  <c r="AA927" i="1"/>
  <c r="H926" i="1"/>
  <c r="A927" i="1"/>
  <c r="Q927" i="1" s="1"/>
  <c r="R927" i="1" s="1"/>
  <c r="S927" i="1" s="1"/>
  <c r="T929" i="1"/>
  <c r="AA928" i="1" l="1"/>
  <c r="Z928" i="1"/>
  <c r="H927" i="1"/>
  <c r="A928" i="1"/>
  <c r="Q928" i="1" s="1"/>
  <c r="R928" i="1" s="1"/>
  <c r="S928" i="1" s="1"/>
  <c r="T930" i="1"/>
  <c r="Z929" i="1" l="1"/>
  <c r="AA929" i="1"/>
  <c r="H928" i="1"/>
  <c r="Y928" i="1"/>
  <c r="T931" i="1"/>
  <c r="A929" i="1"/>
  <c r="Q929" i="1" s="1"/>
  <c r="R929" i="1" s="1"/>
  <c r="S929" i="1" s="1"/>
  <c r="AA930" i="1" l="1"/>
  <c r="Z930" i="1"/>
  <c r="H929" i="1"/>
  <c r="Y929" i="1"/>
  <c r="A930" i="1"/>
  <c r="Q930" i="1" s="1"/>
  <c r="R930" i="1" s="1"/>
  <c r="S930" i="1" s="1"/>
  <c r="T932" i="1"/>
  <c r="Z931" i="1" l="1"/>
  <c r="AA931" i="1"/>
  <c r="H930" i="1"/>
  <c r="Y930" i="1"/>
  <c r="T933" i="1"/>
  <c r="A931" i="1"/>
  <c r="Q931" i="1" s="1"/>
  <c r="R931" i="1" s="1"/>
  <c r="S931" i="1" s="1"/>
  <c r="AA932" i="1" l="1"/>
  <c r="Z932" i="1"/>
  <c r="H931" i="1"/>
  <c r="Y931" i="1"/>
  <c r="T934" i="1"/>
  <c r="A932" i="1"/>
  <c r="Q932" i="1" s="1"/>
  <c r="R932" i="1" s="1"/>
  <c r="S932" i="1" s="1"/>
  <c r="Z933" i="1" l="1"/>
  <c r="AA933" i="1"/>
  <c r="H932" i="1"/>
  <c r="Y932" i="1"/>
  <c r="A933" i="1"/>
  <c r="Q933" i="1" s="1"/>
  <c r="R933" i="1" s="1"/>
  <c r="S933" i="1" s="1"/>
  <c r="T935" i="1"/>
  <c r="AA934" i="1" l="1"/>
  <c r="Z934" i="1"/>
  <c r="H933" i="1"/>
  <c r="Y933" i="1"/>
  <c r="T936" i="1"/>
  <c r="A934" i="1"/>
  <c r="Q934" i="1" s="1"/>
  <c r="R934" i="1" s="1"/>
  <c r="S934" i="1" s="1"/>
  <c r="Z935" i="1" l="1"/>
  <c r="AA935" i="1"/>
  <c r="H934" i="1"/>
  <c r="Y934" i="1"/>
  <c r="A935" i="1"/>
  <c r="Q935" i="1" s="1"/>
  <c r="R935" i="1" s="1"/>
  <c r="S935" i="1" s="1"/>
  <c r="T937" i="1"/>
  <c r="AA936" i="1" l="1"/>
  <c r="Z936" i="1"/>
  <c r="H935" i="1"/>
  <c r="Y935" i="1"/>
  <c r="A936" i="1"/>
  <c r="Q936" i="1" s="1"/>
  <c r="R936" i="1" s="1"/>
  <c r="S936" i="1" s="1"/>
  <c r="T938" i="1"/>
  <c r="Z937" i="1" l="1"/>
  <c r="AA937" i="1"/>
  <c r="H936" i="1"/>
  <c r="Y936" i="1"/>
  <c r="T939" i="1"/>
  <c r="A937" i="1"/>
  <c r="Q937" i="1" s="1"/>
  <c r="R937" i="1" s="1"/>
  <c r="S937" i="1" s="1"/>
  <c r="AA938" i="1" l="1"/>
  <c r="Z938" i="1"/>
  <c r="H937" i="1"/>
  <c r="Y937" i="1"/>
  <c r="A938" i="1"/>
  <c r="Q938" i="1" s="1"/>
  <c r="R938" i="1" s="1"/>
  <c r="S938" i="1" s="1"/>
  <c r="T940" i="1"/>
  <c r="Z939" i="1" l="1"/>
  <c r="AA939" i="1"/>
  <c r="H938" i="1"/>
  <c r="Y938" i="1"/>
  <c r="T941" i="1"/>
  <c r="A939" i="1"/>
  <c r="Q939" i="1" s="1"/>
  <c r="R939" i="1" s="1"/>
  <c r="S939" i="1" s="1"/>
  <c r="AA940" i="1" l="1"/>
  <c r="Z940" i="1"/>
  <c r="H939" i="1"/>
  <c r="Y939" i="1"/>
  <c r="A940" i="1"/>
  <c r="Q940" i="1" s="1"/>
  <c r="R940" i="1" s="1"/>
  <c r="S940" i="1" s="1"/>
  <c r="T942" i="1"/>
  <c r="Z941" i="1" l="1"/>
  <c r="AA941" i="1"/>
  <c r="H940" i="1"/>
  <c r="Y940" i="1"/>
  <c r="T943" i="1"/>
  <c r="A941" i="1"/>
  <c r="Q941" i="1" s="1"/>
  <c r="R941" i="1" s="1"/>
  <c r="S941" i="1" s="1"/>
  <c r="AA942" i="1" l="1"/>
  <c r="Z942" i="1"/>
  <c r="H941" i="1"/>
  <c r="Y941" i="1"/>
  <c r="A942" i="1"/>
  <c r="Q942" i="1" s="1"/>
  <c r="R942" i="1" s="1"/>
  <c r="S942" i="1" s="1"/>
  <c r="T944" i="1"/>
  <c r="Z943" i="1" l="1"/>
  <c r="AA943" i="1"/>
  <c r="H942" i="1"/>
  <c r="Y942" i="1"/>
  <c r="A943" i="1"/>
  <c r="Q943" i="1" s="1"/>
  <c r="R943" i="1" s="1"/>
  <c r="S943" i="1" s="1"/>
  <c r="T945" i="1"/>
  <c r="AA944" i="1" l="1"/>
  <c r="Z944" i="1"/>
  <c r="H943" i="1"/>
  <c r="Y943" i="1"/>
  <c r="T946" i="1"/>
  <c r="A944" i="1"/>
  <c r="Q944" i="1" s="1"/>
  <c r="R944" i="1" s="1"/>
  <c r="S944" i="1" s="1"/>
  <c r="Z945" i="1" l="1"/>
  <c r="AA945" i="1"/>
  <c r="H944" i="1"/>
  <c r="Y944" i="1"/>
  <c r="T947" i="1"/>
  <c r="A945" i="1"/>
  <c r="Q945" i="1" s="1"/>
  <c r="R945" i="1" s="1"/>
  <c r="S945" i="1" s="1"/>
  <c r="AA946" i="1" l="1"/>
  <c r="Z946" i="1"/>
  <c r="H945" i="1"/>
  <c r="Y945" i="1"/>
  <c r="T948" i="1"/>
  <c r="A946" i="1"/>
  <c r="Q946" i="1" s="1"/>
  <c r="R946" i="1" s="1"/>
  <c r="S946" i="1" s="1"/>
  <c r="Z947" i="1" l="1"/>
  <c r="AA947" i="1"/>
  <c r="H946" i="1"/>
  <c r="Y946" i="1"/>
  <c r="T949" i="1"/>
  <c r="A947" i="1"/>
  <c r="Q947" i="1" s="1"/>
  <c r="R947" i="1" s="1"/>
  <c r="S947" i="1" s="1"/>
  <c r="AA948" i="1" l="1"/>
  <c r="Z948" i="1"/>
  <c r="H947" i="1"/>
  <c r="Y947" i="1"/>
  <c r="A948" i="1"/>
  <c r="Q948" i="1" s="1"/>
  <c r="R948" i="1" s="1"/>
  <c r="S948" i="1" s="1"/>
  <c r="T950" i="1"/>
  <c r="Z949" i="1" l="1"/>
  <c r="AA949" i="1"/>
  <c r="H948" i="1"/>
  <c r="Y948" i="1"/>
  <c r="A949" i="1"/>
  <c r="Q949" i="1" s="1"/>
  <c r="R949" i="1" s="1"/>
  <c r="S949" i="1" s="1"/>
  <c r="T951" i="1"/>
  <c r="AA950" i="1" l="1"/>
  <c r="Z950" i="1"/>
  <c r="H949" i="1"/>
  <c r="Y949" i="1"/>
  <c r="T952" i="1"/>
  <c r="A950" i="1"/>
  <c r="Q950" i="1" s="1"/>
  <c r="R950" i="1" s="1"/>
  <c r="S950" i="1" s="1"/>
  <c r="Z951" i="1" l="1"/>
  <c r="AA951" i="1"/>
  <c r="H950" i="1"/>
  <c r="Y950" i="1"/>
  <c r="T953" i="1"/>
  <c r="A951" i="1"/>
  <c r="Q951" i="1" s="1"/>
  <c r="R951" i="1" s="1"/>
  <c r="S951" i="1" s="1"/>
  <c r="AA952" i="1" l="1"/>
  <c r="Z952" i="1"/>
  <c r="H951" i="1"/>
  <c r="Y951" i="1"/>
  <c r="A952" i="1"/>
  <c r="Q952" i="1" s="1"/>
  <c r="R952" i="1" s="1"/>
  <c r="T954" i="1"/>
  <c r="AA953" i="1" l="1"/>
  <c r="Z953" i="1"/>
  <c r="H952" i="1"/>
  <c r="A953" i="1"/>
  <c r="Q953" i="1" s="1"/>
  <c r="R953" i="1" s="1"/>
  <c r="S953" i="1" s="1"/>
  <c r="T955" i="1"/>
  <c r="Z954" i="1" l="1"/>
  <c r="AA954" i="1"/>
  <c r="H953" i="1"/>
  <c r="A954" i="1"/>
  <c r="Q954" i="1" s="1"/>
  <c r="R954" i="1" s="1"/>
  <c r="S954" i="1" s="1"/>
  <c r="T956" i="1"/>
  <c r="AA955" i="1" l="1"/>
  <c r="Z955" i="1"/>
  <c r="H954" i="1"/>
  <c r="A955" i="1"/>
  <c r="Q955" i="1" s="1"/>
  <c r="R955" i="1" s="1"/>
  <c r="S955" i="1" s="1"/>
  <c r="T957" i="1"/>
  <c r="Z956" i="1" l="1"/>
  <c r="AA956" i="1"/>
  <c r="H955" i="1"/>
  <c r="A956" i="1"/>
  <c r="Q956" i="1" s="1"/>
  <c r="R956" i="1" s="1"/>
  <c r="S956" i="1" s="1"/>
  <c r="T958" i="1"/>
  <c r="AA957" i="1" l="1"/>
  <c r="Z957" i="1"/>
  <c r="H956" i="1"/>
  <c r="T959" i="1"/>
  <c r="A957" i="1"/>
  <c r="Q957" i="1" s="1"/>
  <c r="R957" i="1" s="1"/>
  <c r="S957" i="1" s="1"/>
  <c r="Z958" i="1" l="1"/>
  <c r="AA958" i="1"/>
  <c r="H957" i="1"/>
  <c r="A958" i="1"/>
  <c r="Q958" i="1" s="1"/>
  <c r="R958" i="1" s="1"/>
  <c r="S958" i="1" s="1"/>
  <c r="T960" i="1"/>
  <c r="AA959" i="1" l="1"/>
  <c r="Z959" i="1"/>
  <c r="H958" i="1"/>
  <c r="T961" i="1"/>
  <c r="A959" i="1"/>
  <c r="Q959" i="1" s="1"/>
  <c r="R959" i="1" s="1"/>
  <c r="S959" i="1" s="1"/>
  <c r="Z960" i="1" l="1"/>
  <c r="AA960" i="1"/>
  <c r="H959" i="1"/>
  <c r="Y959" i="1"/>
  <c r="T962" i="1"/>
  <c r="A960" i="1"/>
  <c r="Q960" i="1" s="1"/>
  <c r="R960" i="1" s="1"/>
  <c r="S960" i="1" s="1"/>
  <c r="AA961" i="1" l="1"/>
  <c r="Z961" i="1"/>
  <c r="H960" i="1"/>
  <c r="Y960" i="1"/>
  <c r="A961" i="1"/>
  <c r="Q961" i="1" s="1"/>
  <c r="R961" i="1" s="1"/>
  <c r="S961" i="1" s="1"/>
  <c r="T963" i="1"/>
  <c r="Z962" i="1" l="1"/>
  <c r="AA962" i="1"/>
  <c r="H961" i="1"/>
  <c r="Y961" i="1"/>
  <c r="T964" i="1"/>
  <c r="A962" i="1"/>
  <c r="Q962" i="1" s="1"/>
  <c r="R962" i="1" s="1"/>
  <c r="S962" i="1" s="1"/>
  <c r="AA963" i="1" l="1"/>
  <c r="Z963" i="1"/>
  <c r="H962" i="1"/>
  <c r="Y962" i="1"/>
  <c r="T965" i="1"/>
  <c r="A963" i="1"/>
  <c r="Q963" i="1" s="1"/>
  <c r="R963" i="1" s="1"/>
  <c r="S963" i="1" s="1"/>
  <c r="Z964" i="1" l="1"/>
  <c r="AA964" i="1"/>
  <c r="H963" i="1"/>
  <c r="Y963" i="1"/>
  <c r="T966" i="1"/>
  <c r="A964" i="1"/>
  <c r="Q964" i="1" s="1"/>
  <c r="R964" i="1" s="1"/>
  <c r="S964" i="1" s="1"/>
  <c r="AA965" i="1" l="1"/>
  <c r="Z965" i="1"/>
  <c r="H964" i="1"/>
  <c r="Y964" i="1"/>
  <c r="T967" i="1"/>
  <c r="A965" i="1"/>
  <c r="Q965" i="1" s="1"/>
  <c r="R965" i="1" s="1"/>
  <c r="S965" i="1" s="1"/>
  <c r="Z966" i="1" l="1"/>
  <c r="AA966" i="1"/>
  <c r="H965" i="1"/>
  <c r="Y965" i="1"/>
  <c r="A966" i="1"/>
  <c r="Q966" i="1" s="1"/>
  <c r="R966" i="1" s="1"/>
  <c r="S966" i="1" s="1"/>
  <c r="T968" i="1"/>
  <c r="AA967" i="1" l="1"/>
  <c r="Z967" i="1"/>
  <c r="H966" i="1"/>
  <c r="Y966" i="1"/>
  <c r="T969" i="1"/>
  <c r="A967" i="1"/>
  <c r="Q967" i="1" s="1"/>
  <c r="R967" i="1" s="1"/>
  <c r="S967" i="1" s="1"/>
  <c r="Z968" i="1" l="1"/>
  <c r="AA968" i="1"/>
  <c r="H967" i="1"/>
  <c r="Y967" i="1"/>
  <c r="A968" i="1"/>
  <c r="Q968" i="1" s="1"/>
  <c r="R968" i="1" s="1"/>
  <c r="S968" i="1" s="1"/>
  <c r="T970" i="1"/>
  <c r="AA969" i="1" l="1"/>
  <c r="Z969" i="1"/>
  <c r="H968" i="1"/>
  <c r="Y968" i="1"/>
  <c r="A969" i="1"/>
  <c r="Q969" i="1" s="1"/>
  <c r="R969" i="1" s="1"/>
  <c r="S969" i="1" s="1"/>
  <c r="T971" i="1"/>
  <c r="Z970" i="1" l="1"/>
  <c r="AA970" i="1"/>
  <c r="H969" i="1"/>
  <c r="Y969" i="1"/>
  <c r="T972" i="1"/>
  <c r="A970" i="1"/>
  <c r="Q970" i="1" s="1"/>
  <c r="R970" i="1" s="1"/>
  <c r="S970" i="1" s="1"/>
  <c r="AA971" i="1" l="1"/>
  <c r="Z971" i="1"/>
  <c r="H970" i="1"/>
  <c r="Y970" i="1"/>
  <c r="T973" i="1"/>
  <c r="A971" i="1"/>
  <c r="Q971" i="1" s="1"/>
  <c r="R971" i="1" s="1"/>
  <c r="S971" i="1" s="1"/>
  <c r="Z972" i="1" l="1"/>
  <c r="AA972" i="1"/>
  <c r="H971" i="1"/>
  <c r="Y971" i="1"/>
  <c r="T974" i="1"/>
  <c r="A972" i="1"/>
  <c r="Q972" i="1" s="1"/>
  <c r="R972" i="1" s="1"/>
  <c r="S972" i="1" s="1"/>
  <c r="AA973" i="1" l="1"/>
  <c r="Z973" i="1"/>
  <c r="H972" i="1"/>
  <c r="Y972" i="1"/>
  <c r="T975" i="1"/>
  <c r="A973" i="1"/>
  <c r="Q973" i="1" s="1"/>
  <c r="R973" i="1" s="1"/>
  <c r="S973" i="1" s="1"/>
  <c r="Z974" i="1" l="1"/>
  <c r="AA974" i="1"/>
  <c r="H973" i="1"/>
  <c r="Y973" i="1"/>
  <c r="A974" i="1"/>
  <c r="Q974" i="1" s="1"/>
  <c r="R974" i="1" s="1"/>
  <c r="S974" i="1" s="1"/>
  <c r="T976" i="1"/>
  <c r="AA975" i="1" l="1"/>
  <c r="Z975" i="1"/>
  <c r="H974" i="1"/>
  <c r="Y974" i="1"/>
  <c r="T977" i="1"/>
  <c r="A975" i="1"/>
  <c r="Q975" i="1" s="1"/>
  <c r="R975" i="1" s="1"/>
  <c r="S975" i="1" s="1"/>
  <c r="Z976" i="1" l="1"/>
  <c r="AA976" i="1"/>
  <c r="H975" i="1"/>
  <c r="Y975" i="1"/>
  <c r="T978" i="1"/>
  <c r="A976" i="1"/>
  <c r="Q976" i="1" s="1"/>
  <c r="R976" i="1" s="1"/>
  <c r="S976" i="1" s="1"/>
  <c r="AA977" i="1" l="1"/>
  <c r="Z977" i="1"/>
  <c r="H976" i="1"/>
  <c r="Y976" i="1"/>
  <c r="A977" i="1"/>
  <c r="Q977" i="1" s="1"/>
  <c r="R977" i="1" s="1"/>
  <c r="S977" i="1" s="1"/>
  <c r="T979" i="1"/>
  <c r="Z978" i="1" l="1"/>
  <c r="AA978" i="1"/>
  <c r="H977" i="1"/>
  <c r="Y977" i="1"/>
  <c r="A978" i="1"/>
  <c r="Q978" i="1" s="1"/>
  <c r="R978" i="1" s="1"/>
  <c r="S978" i="1" s="1"/>
  <c r="T980" i="1"/>
  <c r="AA979" i="1" l="1"/>
  <c r="Z979" i="1"/>
  <c r="H978" i="1"/>
  <c r="Y978" i="1"/>
  <c r="T981" i="1"/>
  <c r="A979" i="1"/>
  <c r="Q979" i="1" s="1"/>
  <c r="R979" i="1" s="1"/>
  <c r="S979" i="1" s="1"/>
  <c r="Z980" i="1" l="1"/>
  <c r="AA980" i="1"/>
  <c r="H979" i="1"/>
  <c r="Y979" i="1"/>
  <c r="T982" i="1"/>
  <c r="A980" i="1"/>
  <c r="Q980" i="1" s="1"/>
  <c r="R980" i="1" s="1"/>
  <c r="S980" i="1" s="1"/>
  <c r="AA981" i="1" l="1"/>
  <c r="Z981" i="1"/>
  <c r="H980" i="1"/>
  <c r="Y980" i="1"/>
  <c r="A981" i="1"/>
  <c r="Q981" i="1" s="1"/>
  <c r="R981" i="1" s="1"/>
  <c r="S981" i="1" s="1"/>
  <c r="T983" i="1"/>
  <c r="Z982" i="1" l="1"/>
  <c r="AA982" i="1"/>
  <c r="H981" i="1"/>
  <c r="Y895" i="1"/>
  <c r="Y981" i="1"/>
  <c r="T984" i="1"/>
  <c r="A982" i="1"/>
  <c r="Q982" i="1" s="1"/>
  <c r="R982" i="1" s="1"/>
  <c r="AA983" i="1" l="1"/>
  <c r="Z983" i="1"/>
  <c r="H982" i="1"/>
  <c r="A983" i="1"/>
  <c r="Q983" i="1" s="1"/>
  <c r="R983" i="1" s="1"/>
  <c r="S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T1000" i="1"/>
  <c r="Z999" i="1" l="1"/>
  <c r="AA999" i="1"/>
  <c r="H998" i="1"/>
  <c r="Y998" i="1"/>
  <c r="A999" i="1"/>
  <c r="Q999" i="1" s="1"/>
  <c r="R999" i="1" s="1"/>
  <c r="S999" i="1" s="1"/>
  <c r="T1001" i="1"/>
  <c r="AA1000" i="1" l="1"/>
  <c r="Z1000" i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S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S1045" i="1" s="1"/>
  <c r="Z1046" i="1" l="1"/>
  <c r="AA1046" i="1"/>
  <c r="H1045" i="1"/>
  <c r="A1046" i="1"/>
  <c r="Q1046" i="1" s="1"/>
  <c r="R1046" i="1" s="1"/>
  <c r="S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AA1075" i="1" l="1"/>
  <c r="Z1075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S1076" i="1" s="1"/>
  <c r="AA1077" i="1" l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S1108" i="1" s="1"/>
  <c r="Z1109" i="1" l="1"/>
  <c r="AA1109" i="1"/>
  <c r="H1108" i="1"/>
  <c r="Y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s="1"/>
  <c r="S1136" i="1" s="1"/>
  <c r="AA1137" i="1" l="1"/>
  <c r="Z1137" i="1"/>
  <c r="H1136" i="1"/>
  <c r="A1137" i="1"/>
  <c r="Q1137" i="1" s="1"/>
  <c r="R1137" i="1" s="1"/>
  <c r="S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S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S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Y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S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s="1"/>
  <c r="R1257" i="1" s="1"/>
  <c r="AA1258" i="1" l="1"/>
  <c r="Z1258" i="1"/>
  <c r="H1257" i="1"/>
  <c r="A1258" i="1"/>
  <c r="Q1258" i="1" s="1"/>
  <c r="R1258" i="1" s="1"/>
  <c r="S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199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S1290" i="1" s="1"/>
  <c r="AA1291" i="1" l="1"/>
  <c r="Z1291" i="1"/>
  <c r="H1290" i="1"/>
  <c r="A1291" i="1"/>
  <c r="Q1291" i="1" s="1"/>
  <c r="R1291" i="1" s="1"/>
  <c r="S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S1348" i="1" s="1"/>
  <c r="AA1349" i="1" l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T1383" i="1"/>
  <c r="A1381" i="1"/>
  <c r="Q1381" i="1" s="1"/>
  <c r="R1381" i="1" s="1"/>
  <c r="S1381" i="1" s="1"/>
  <c r="Z1382" i="1" l="1"/>
  <c r="AA1382" i="1"/>
  <c r="H1381" i="1"/>
  <c r="A1382" i="1"/>
  <c r="Q1382" i="1" s="1"/>
  <c r="R1382" i="1" s="1"/>
  <c r="S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S1409" i="1" s="1"/>
  <c r="T1411" i="1"/>
  <c r="Z1410" i="1" l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S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T1444" i="1"/>
  <c r="AA1443" i="1" l="1"/>
  <c r="Z1443" i="1"/>
  <c r="H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S1472" i="1" s="1"/>
  <c r="T1474" i="1"/>
  <c r="Z1473" i="1" l="1"/>
  <c r="AA1473" i="1"/>
  <c r="H1472" i="1"/>
  <c r="Y1472" i="1"/>
  <c r="T1475" i="1"/>
  <c r="A1473" i="1"/>
  <c r="Q1473" i="1" s="1"/>
  <c r="R1473" i="1" s="1"/>
  <c r="S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S1499" i="1" s="1"/>
  <c r="AA1500" i="1" l="1"/>
  <c r="Z1500" i="1"/>
  <c r="H1499" i="1"/>
  <c r="Y1499" i="1"/>
  <c r="T1502" i="1"/>
  <c r="A1500" i="1"/>
  <c r="Q1500" i="1" s="1"/>
  <c r="R1500" i="1" s="1"/>
  <c r="S1500" i="1" s="1"/>
  <c r="Z1501" i="1" l="1"/>
  <c r="AA1501" i="1"/>
  <c r="H1500" i="1"/>
  <c r="Y1500" i="1"/>
  <c r="A1501" i="1"/>
  <c r="Q1501" i="1" s="1"/>
  <c r="R1501" i="1" s="1"/>
  <c r="T1503" i="1"/>
  <c r="Z1502" i="1" l="1"/>
  <c r="AA1502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S1503" i="1" s="1"/>
  <c r="T1505" i="1"/>
  <c r="Z1504" i="1" l="1"/>
  <c r="AA1504" i="1"/>
  <c r="H1503" i="1"/>
  <c r="Y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R1507" i="1" s="1"/>
  <c r="S1507" i="1" s="1"/>
  <c r="T1509" i="1"/>
  <c r="Z1508" i="1" l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A1534" i="1"/>
  <c r="Q1534" i="1" s="1"/>
  <c r="R1534" i="1" s="1"/>
  <c r="S1534" i="1" s="1"/>
  <c r="T1536" i="1"/>
  <c r="AA1535" i="1" l="1"/>
  <c r="Z1535" i="1"/>
  <c r="H1534" i="1"/>
  <c r="A1535" i="1"/>
  <c r="Q1535" i="1" s="1"/>
  <c r="R1535" i="1" s="1"/>
  <c r="S1535" i="1" s="1"/>
  <c r="T1537" i="1"/>
  <c r="Z1536" i="1" l="1"/>
  <c r="AA1536" i="1"/>
  <c r="H1535" i="1"/>
  <c r="Y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S1560" i="1" s="1"/>
  <c r="T1562" i="1"/>
  <c r="Z1561" i="1" l="1"/>
  <c r="AA1561" i="1"/>
  <c r="H1560" i="1"/>
  <c r="Y1560" i="1"/>
  <c r="A1561" i="1"/>
  <c r="Q1561" i="1" s="1"/>
  <c r="R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Z1592" i="1" l="1"/>
  <c r="AA1592" i="1"/>
  <c r="H1591" i="1"/>
  <c r="T1594" i="1"/>
  <c r="A1592" i="1"/>
  <c r="Q1592" i="1" s="1"/>
  <c r="R1592" i="1" s="1"/>
  <c r="S1592" i="1" s="1"/>
  <c r="AA1593" i="1" l="1"/>
  <c r="Z1593" i="1"/>
  <c r="H1592" i="1"/>
  <c r="A1593" i="1"/>
  <c r="Q1593" i="1" s="1"/>
  <c r="R1593" i="1" s="1"/>
  <c r="S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S1595" i="1" s="1"/>
  <c r="T1597" i="1"/>
  <c r="Z1596" i="1" l="1"/>
  <c r="AA1596" i="1"/>
  <c r="H1595" i="1"/>
  <c r="Y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R1603" i="1" s="1"/>
  <c r="S1603" i="1" s="1"/>
  <c r="T1605" i="1"/>
  <c r="Z1604" i="1" l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AA1626" i="1" l="1"/>
  <c r="Z1626" i="1"/>
  <c r="H1625" i="1"/>
  <c r="A1626" i="1"/>
  <c r="Q1626" i="1" s="1"/>
  <c r="R1626" i="1" s="1"/>
  <c r="S1626" i="1" s="1"/>
  <c r="T1628" i="1"/>
  <c r="Z1627" i="1" l="1"/>
  <c r="AA1627" i="1"/>
  <c r="H1626" i="1"/>
  <c r="Y1626" i="1"/>
  <c r="A1627" i="1"/>
  <c r="Q1627" i="1" s="1"/>
  <c r="R1627" i="1" s="1"/>
  <c r="S1627" i="1" s="1"/>
  <c r="T1629" i="1"/>
  <c r="AA1628" i="1" l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R1635" i="1" s="1"/>
  <c r="S1635" i="1" s="1"/>
  <c r="T1637" i="1"/>
  <c r="AA1636" i="1" l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T1654" i="1"/>
  <c r="AA1653" i="1" l="1"/>
  <c r="Z1653" i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S1654" i="1" s="1"/>
  <c r="T1656" i="1"/>
  <c r="AA1655" i="1" l="1"/>
  <c r="Z1655" i="1"/>
  <c r="H1654" i="1"/>
  <c r="A1655" i="1"/>
  <c r="Q1655" i="1" s="1"/>
  <c r="R1655" i="1" s="1"/>
  <c r="S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s="1"/>
  <c r="AA1684" i="1" l="1"/>
  <c r="Z1684" i="1"/>
  <c r="H1683" i="1"/>
  <c r="A1684" i="1"/>
  <c r="Q1684" i="1" s="1"/>
  <c r="R1684" i="1" s="1"/>
  <c r="T1686" i="1"/>
  <c r="Z1685" i="1" l="1"/>
  <c r="AA1685" i="1"/>
  <c r="H1684" i="1"/>
  <c r="A1685" i="1"/>
  <c r="Q1685" i="1" s="1"/>
  <c r="R1685" i="1" s="1"/>
  <c r="S1685" i="1" s="1"/>
  <c r="T1687" i="1"/>
  <c r="AA1686" i="1" l="1"/>
  <c r="Z1686" i="1"/>
  <c r="H1685" i="1"/>
  <c r="A1686" i="1"/>
  <c r="Q1686" i="1" s="1"/>
  <c r="R1686" i="1" s="1"/>
  <c r="S1686" i="1" s="1"/>
  <c r="T1688" i="1"/>
  <c r="Z1687" i="1" l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R1691" i="1" s="1"/>
  <c r="S1691" i="1" s="1"/>
  <c r="T1693" i="1"/>
  <c r="AA1692" i="1" l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S1713" i="1" s="1"/>
  <c r="AA1714" i="1" l="1"/>
  <c r="Z1714" i="1"/>
  <c r="H1713" i="1"/>
  <c r="Y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s="1"/>
  <c r="R1716" i="1" s="1"/>
  <c r="S1716" i="1" s="1"/>
  <c r="AA1717" i="1" l="1"/>
  <c r="Z1717" i="1"/>
  <c r="H1716" i="1"/>
  <c r="T1719" i="1"/>
  <c r="A1717" i="1"/>
  <c r="Q1717" i="1" s="1"/>
  <c r="R1717" i="1" s="1"/>
  <c r="S1717" i="1" s="1"/>
  <c r="Z1718" i="1" l="1"/>
  <c r="AA1718" i="1"/>
  <c r="H1717" i="1"/>
  <c r="Y1717" i="1"/>
  <c r="A1718" i="1"/>
  <c r="Q1718" i="1" s="1"/>
  <c r="R1718" i="1" s="1"/>
  <c r="S1718" i="1" s="1"/>
  <c r="T1720" i="1"/>
  <c r="AA1719" i="1" l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T1724" i="1"/>
  <c r="AA1723" i="1" l="1"/>
  <c r="Z1723" i="1"/>
  <c r="H1722" i="1"/>
  <c r="Y1722" i="1"/>
  <c r="A1723" i="1"/>
  <c r="Q1723" i="1" s="1"/>
  <c r="R1723" i="1" s="1"/>
  <c r="S1723" i="1" s="1"/>
  <c r="T1725" i="1"/>
  <c r="Z1724" i="1" l="1"/>
  <c r="AA1724" i="1"/>
  <c r="H1723" i="1"/>
  <c r="Y1723" i="1"/>
  <c r="A1724" i="1"/>
  <c r="Q1724" i="1" s="1"/>
  <c r="R1724" i="1" s="1"/>
  <c r="S1724" i="1" s="1"/>
  <c r="T1726" i="1"/>
  <c r="AA1725" i="1" l="1"/>
  <c r="Z1725" i="1"/>
  <c r="H1724" i="1"/>
  <c r="Y1724" i="1"/>
  <c r="T1727" i="1"/>
  <c r="A1725" i="1"/>
  <c r="Q1725" i="1" s="1"/>
  <c r="R1725" i="1" s="1"/>
  <c r="S1725" i="1" s="1"/>
  <c r="Z1726" i="1" l="1"/>
  <c r="AA1726" i="1"/>
  <c r="H1725" i="1"/>
  <c r="Y1725" i="1"/>
  <c r="A1726" i="1"/>
  <c r="Q1726" i="1" s="1"/>
  <c r="R1726" i="1" s="1"/>
  <c r="S1726" i="1" s="1"/>
  <c r="T1728" i="1"/>
  <c r="AA1727" i="1" l="1"/>
  <c r="Z1727" i="1"/>
  <c r="H1726" i="1"/>
  <c r="Y1726" i="1"/>
  <c r="T1729" i="1"/>
  <c r="A1727" i="1"/>
  <c r="Q1727" i="1" s="1"/>
  <c r="R1727" i="1" s="1"/>
  <c r="S1727" i="1" s="1"/>
  <c r="Z1728" i="1" l="1"/>
  <c r="AA1728" i="1"/>
  <c r="H1727" i="1"/>
  <c r="Y1727" i="1"/>
  <c r="A1728" i="1"/>
  <c r="Q1728" i="1" s="1"/>
  <c r="R1728" i="1" s="1"/>
  <c r="S1728" i="1" s="1"/>
  <c r="T1730" i="1"/>
  <c r="AA1729" i="1" l="1"/>
  <c r="Z1729" i="1"/>
  <c r="H1728" i="1"/>
  <c r="Y1728" i="1"/>
  <c r="T1731" i="1"/>
  <c r="A1729" i="1"/>
  <c r="Q1729" i="1" s="1"/>
  <c r="R1729" i="1" s="1"/>
  <c r="S1729" i="1" s="1"/>
  <c r="Z1730" i="1" l="1"/>
  <c r="AA1730" i="1"/>
  <c r="H1729" i="1"/>
  <c r="Y1729" i="1"/>
  <c r="T1732" i="1"/>
  <c r="A1730" i="1"/>
  <c r="Q1730" i="1" s="1"/>
  <c r="R1730" i="1" s="1"/>
  <c r="S1730" i="1" s="1"/>
  <c r="AA1731" i="1" l="1"/>
  <c r="Z1731" i="1"/>
  <c r="H1730" i="1"/>
  <c r="Y1730" i="1"/>
  <c r="T1733" i="1"/>
  <c r="A1731" i="1"/>
  <c r="Q1731" i="1" s="1"/>
  <c r="R1731" i="1" s="1"/>
  <c r="S1731" i="1" s="1"/>
  <c r="Z1732" i="1" l="1"/>
  <c r="AA1732" i="1"/>
  <c r="H1731" i="1"/>
  <c r="Y1731" i="1"/>
  <c r="A1732" i="1"/>
  <c r="Q1732" i="1" s="1"/>
  <c r="R1732" i="1" s="1"/>
  <c r="S1732" i="1" s="1"/>
  <c r="T1734" i="1"/>
  <c r="AA1733" i="1" l="1"/>
  <c r="Z1733" i="1"/>
  <c r="H1732" i="1"/>
  <c r="Y1732" i="1"/>
  <c r="A1733" i="1"/>
  <c r="Q1733" i="1" s="1"/>
  <c r="R1733" i="1" s="1"/>
  <c r="S1733" i="1" s="1"/>
  <c r="T1735" i="1"/>
  <c r="Z1734" i="1" l="1"/>
  <c r="AA1734" i="1"/>
  <c r="H1733" i="1"/>
  <c r="Y1733" i="1"/>
  <c r="T1736" i="1"/>
  <c r="A1734" i="1"/>
  <c r="Q1734" i="1" s="1"/>
  <c r="R1734" i="1" s="1"/>
  <c r="S1734" i="1" s="1"/>
  <c r="AA1735" i="1" l="1"/>
  <c r="Z1735" i="1"/>
  <c r="H1734" i="1"/>
  <c r="Y1734" i="1"/>
  <c r="T1737" i="1"/>
  <c r="A1735" i="1"/>
  <c r="Q1735" i="1" s="1"/>
  <c r="R1735" i="1" s="1"/>
  <c r="S1735" i="1" s="1"/>
  <c r="Z1736" i="1" l="1"/>
  <c r="AA1736" i="1"/>
  <c r="H1735" i="1"/>
  <c r="Y1735" i="1"/>
  <c r="T1738" i="1"/>
  <c r="A1736" i="1"/>
  <c r="Q1736" i="1" s="1"/>
  <c r="R1736" i="1" s="1"/>
  <c r="S1736" i="1" s="1"/>
  <c r="AA1737" i="1" l="1"/>
  <c r="Z1737" i="1"/>
  <c r="H1736" i="1"/>
  <c r="Y1736" i="1"/>
  <c r="A1737" i="1"/>
  <c r="Q1737" i="1" s="1"/>
  <c r="R1737" i="1" s="1"/>
  <c r="S1737" i="1" s="1"/>
  <c r="T1739" i="1"/>
  <c r="Z1738" i="1" l="1"/>
  <c r="AA1738" i="1"/>
  <c r="H1737" i="1"/>
  <c r="Y1737" i="1"/>
  <c r="T1740" i="1"/>
  <c r="A1738" i="1"/>
  <c r="Q1738" i="1" s="1"/>
  <c r="R1738" i="1" s="1"/>
  <c r="S1738" i="1" s="1"/>
  <c r="AA1739" i="1" l="1"/>
  <c r="Z1739" i="1"/>
  <c r="H1738" i="1"/>
  <c r="Y1738" i="1"/>
  <c r="A1739" i="1"/>
  <c r="Q1739" i="1" s="1"/>
  <c r="R1739" i="1" s="1"/>
  <c r="S1739" i="1" s="1"/>
  <c r="T1741" i="1"/>
  <c r="Z1740" i="1" l="1"/>
  <c r="AA1740" i="1"/>
  <c r="H1739" i="1"/>
  <c r="Y1739" i="1"/>
  <c r="T1742" i="1"/>
  <c r="A1740" i="1"/>
  <c r="Q1740" i="1" s="1"/>
  <c r="R1740" i="1" s="1"/>
  <c r="S1740" i="1" s="1"/>
  <c r="AA1741" i="1" l="1"/>
  <c r="Z1741" i="1"/>
  <c r="H1740" i="1"/>
  <c r="Y1740" i="1"/>
  <c r="A1741" i="1"/>
  <c r="Q1741" i="1" s="1"/>
  <c r="R1741" i="1" s="1"/>
  <c r="S1741" i="1" s="1"/>
  <c r="T1743" i="1"/>
  <c r="Z1742" i="1" l="1"/>
  <c r="AA1742" i="1"/>
  <c r="H1741" i="1"/>
  <c r="Y1654" i="1"/>
  <c r="Y1741" i="1"/>
  <c r="T1744" i="1"/>
  <c r="A1742" i="1"/>
  <c r="Q1742" i="1" s="1"/>
  <c r="R1742" i="1" s="1"/>
  <c r="S1742" i="1" s="1"/>
  <c r="Z1743" i="1" l="1"/>
  <c r="AA1743" i="1"/>
  <c r="H1742" i="1"/>
  <c r="T1745" i="1"/>
  <c r="A1743" i="1"/>
  <c r="Q1743" i="1" s="1"/>
  <c r="R1743" i="1" s="1"/>
  <c r="S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A1745" i="1"/>
  <c r="Q1745" i="1" s="1"/>
  <c r="R1745" i="1" s="1"/>
  <c r="S1745" i="1" s="1"/>
  <c r="T1747" i="1"/>
  <c r="AA1746" i="1" l="1"/>
  <c r="Z1746" i="1"/>
  <c r="H1745" i="1"/>
  <c r="Y1745" i="1"/>
  <c r="A1746" i="1"/>
  <c r="Q1746" i="1" s="1"/>
  <c r="R1746" i="1" s="1"/>
  <c r="S1746" i="1" s="1"/>
  <c r="T1748" i="1"/>
  <c r="Z1747" i="1" l="1"/>
  <c r="AA1747" i="1"/>
  <c r="H1746" i="1"/>
  <c r="A1747" i="1"/>
  <c r="Q1747" i="1" s="1"/>
  <c r="R1747" i="1" s="1"/>
  <c r="T1749" i="1"/>
  <c r="AA1748" i="1" l="1"/>
  <c r="Z1748" i="1"/>
  <c r="H1747" i="1"/>
  <c r="A1748" i="1"/>
  <c r="Q1748" i="1" s="1"/>
  <c r="R1748" i="1" s="1"/>
  <c r="S1748" i="1" s="1"/>
  <c r="T1750" i="1"/>
  <c r="Z1749" i="1" l="1"/>
  <c r="AA1749" i="1"/>
  <c r="H1748" i="1"/>
  <c r="Y1748" i="1"/>
  <c r="A1749" i="1"/>
  <c r="Q1749" i="1" s="1"/>
  <c r="R1749" i="1" s="1"/>
  <c r="S1749" i="1" s="1"/>
  <c r="T1751" i="1"/>
  <c r="AA1750" i="1" l="1"/>
  <c r="Z1750" i="1"/>
  <c r="H1749" i="1"/>
  <c r="Y1749" i="1"/>
  <c r="A1750" i="1"/>
  <c r="Q1750" i="1" s="1"/>
  <c r="R1750" i="1" s="1"/>
  <c r="S1750" i="1" s="1"/>
  <c r="T1752" i="1"/>
  <c r="Z1751" i="1" l="1"/>
  <c r="AA1751" i="1"/>
  <c r="H1750" i="1"/>
  <c r="Y1750" i="1"/>
  <c r="T1753" i="1"/>
  <c r="A1751" i="1"/>
  <c r="Q1751" i="1" s="1"/>
  <c r="R1751" i="1" s="1"/>
  <c r="S1751" i="1" s="1"/>
  <c r="AA1752" i="1" l="1"/>
  <c r="Z1752" i="1"/>
  <c r="H1751" i="1"/>
  <c r="Y1751" i="1"/>
  <c r="T1754" i="1"/>
  <c r="A1752" i="1"/>
  <c r="Q1752" i="1" s="1"/>
  <c r="R1752" i="1" s="1"/>
  <c r="S1752" i="1" s="1"/>
  <c r="Z1753" i="1" l="1"/>
  <c r="AA1753" i="1"/>
  <c r="H1752" i="1"/>
  <c r="Y1752" i="1"/>
  <c r="A1753" i="1"/>
  <c r="Q1753" i="1" s="1"/>
  <c r="R1753" i="1" s="1"/>
  <c r="S1753" i="1" s="1"/>
  <c r="T1755" i="1"/>
  <c r="AA1754" i="1" l="1"/>
  <c r="Z1754" i="1"/>
  <c r="H1753" i="1"/>
  <c r="Y1753" i="1"/>
  <c r="T1756" i="1"/>
  <c r="A1754" i="1"/>
  <c r="Q1754" i="1" s="1"/>
  <c r="R1754" i="1" s="1"/>
  <c r="S1754" i="1" s="1"/>
  <c r="Z1755" i="1" l="1"/>
  <c r="AA1755" i="1"/>
  <c r="H1754" i="1"/>
  <c r="Y1754" i="1"/>
  <c r="T1757" i="1"/>
  <c r="A1755" i="1"/>
  <c r="Q1755" i="1" s="1"/>
  <c r="R1755" i="1" s="1"/>
  <c r="S1755" i="1" s="1"/>
  <c r="AA1756" i="1" l="1"/>
  <c r="Z1756" i="1"/>
  <c r="H1755" i="1"/>
  <c r="Y1755" i="1"/>
  <c r="T1758" i="1"/>
  <c r="A1756" i="1"/>
  <c r="Q1756" i="1" s="1"/>
  <c r="R1756" i="1" s="1"/>
  <c r="S1756" i="1" s="1"/>
  <c r="Z1757" i="1" l="1"/>
  <c r="AA1757" i="1"/>
  <c r="H1756" i="1"/>
  <c r="Y1756" i="1"/>
  <c r="A1757" i="1"/>
  <c r="Q1757" i="1" s="1"/>
  <c r="R1757" i="1" s="1"/>
  <c r="S1757" i="1" s="1"/>
  <c r="T1759" i="1"/>
  <c r="AA1758" i="1" l="1"/>
  <c r="Z1758" i="1"/>
  <c r="H1757" i="1"/>
  <c r="Y1757" i="1"/>
  <c r="T1760" i="1"/>
  <c r="A1758" i="1"/>
  <c r="Q1758" i="1" s="1"/>
  <c r="R1758" i="1" s="1"/>
  <c r="S1758" i="1" s="1"/>
  <c r="Z1759" i="1" l="1"/>
  <c r="AA1759" i="1"/>
  <c r="H1758" i="1"/>
  <c r="Y1758" i="1"/>
  <c r="A1759" i="1"/>
  <c r="Q1759" i="1" s="1"/>
  <c r="R1759" i="1" s="1"/>
  <c r="S1759" i="1" s="1"/>
  <c r="T1761" i="1"/>
  <c r="AA1760" i="1" l="1"/>
  <c r="Z1760" i="1"/>
  <c r="H1759" i="1"/>
  <c r="Y1759" i="1"/>
  <c r="T1762" i="1"/>
  <c r="A1760" i="1"/>
  <c r="Q1760" i="1" s="1"/>
  <c r="R1760" i="1" s="1"/>
  <c r="S1760" i="1" s="1"/>
  <c r="Z1761" i="1" l="1"/>
  <c r="AA1761" i="1"/>
  <c r="H1760" i="1"/>
  <c r="Y1760" i="1"/>
  <c r="T1763" i="1"/>
  <c r="A1761" i="1"/>
  <c r="Q1761" i="1" s="1"/>
  <c r="R1761" i="1" s="1"/>
  <c r="S1761" i="1" s="1"/>
  <c r="AA1762" i="1" l="1"/>
  <c r="Z1762" i="1"/>
  <c r="H1761" i="1"/>
  <c r="Y1761" i="1"/>
  <c r="T1764" i="1"/>
  <c r="A1762" i="1"/>
  <c r="Q1762" i="1" s="1"/>
  <c r="R1762" i="1" s="1"/>
  <c r="S1762" i="1" s="1"/>
  <c r="Z1763" i="1" l="1"/>
  <c r="AA1763" i="1"/>
  <c r="H1762" i="1"/>
  <c r="Y1762" i="1"/>
  <c r="A1763" i="1"/>
  <c r="Q1763" i="1" s="1"/>
  <c r="R1763" i="1" s="1"/>
  <c r="S1763" i="1" s="1"/>
  <c r="T1765" i="1"/>
  <c r="AA1764" i="1" l="1"/>
  <c r="Z1764" i="1"/>
  <c r="H1763" i="1"/>
  <c r="Y1763" i="1"/>
  <c r="T1766" i="1"/>
  <c r="A1764" i="1"/>
  <c r="Q1764" i="1" s="1"/>
  <c r="R1764" i="1" s="1"/>
  <c r="S1764" i="1" s="1"/>
  <c r="Z1765" i="1" l="1"/>
  <c r="AA1765" i="1"/>
  <c r="H1764" i="1"/>
  <c r="Y1764" i="1"/>
  <c r="A1765" i="1"/>
  <c r="Q1765" i="1" s="1"/>
  <c r="R1765" i="1" s="1"/>
  <c r="S1765" i="1" s="1"/>
  <c r="T1767" i="1"/>
  <c r="AA1766" i="1" l="1"/>
  <c r="Z1766" i="1"/>
  <c r="H1765" i="1"/>
  <c r="Y1765" i="1"/>
  <c r="T1768" i="1"/>
  <c r="A1766" i="1"/>
  <c r="Q1766" i="1" s="1"/>
  <c r="R1766" i="1" s="1"/>
  <c r="S1766" i="1" s="1"/>
  <c r="Z1767" i="1" l="1"/>
  <c r="AA1767" i="1"/>
  <c r="H1766" i="1"/>
  <c r="Y1766" i="1"/>
  <c r="A1767" i="1"/>
  <c r="Q1767" i="1" s="1"/>
  <c r="R1767" i="1" s="1"/>
  <c r="S1767" i="1" s="1"/>
  <c r="T1769" i="1"/>
  <c r="AA1768" i="1" l="1"/>
  <c r="Z1768" i="1"/>
  <c r="H1767" i="1"/>
  <c r="Y1767" i="1"/>
  <c r="T1770" i="1"/>
  <c r="A1768" i="1"/>
  <c r="Q1768" i="1" s="1"/>
  <c r="R1768" i="1" s="1"/>
  <c r="S1768" i="1" s="1"/>
  <c r="Z1769" i="1" l="1"/>
  <c r="AA1769" i="1"/>
  <c r="H1768" i="1"/>
  <c r="Y1768" i="1"/>
  <c r="A1769" i="1"/>
  <c r="Q1769" i="1" s="1"/>
  <c r="R1769" i="1" s="1"/>
  <c r="S1769" i="1" s="1"/>
  <c r="T1771" i="1"/>
  <c r="AA1770" i="1" l="1"/>
  <c r="Z1770" i="1"/>
  <c r="H1769" i="1"/>
  <c r="Y1769" i="1"/>
  <c r="A1770" i="1"/>
  <c r="Q1770" i="1" s="1"/>
  <c r="R1770" i="1" s="1"/>
  <c r="S1770" i="1" s="1"/>
  <c r="T1772" i="1"/>
  <c r="Z1771" i="1" l="1"/>
  <c r="AA1771" i="1"/>
  <c r="H1770" i="1"/>
  <c r="Y1770" i="1"/>
  <c r="A1771" i="1"/>
  <c r="Q1771" i="1" s="1"/>
  <c r="R1771" i="1" s="1"/>
  <c r="S1771" i="1" s="1"/>
  <c r="T1773" i="1"/>
  <c r="AA1772" i="1" l="1"/>
  <c r="Z1772" i="1"/>
  <c r="H1771" i="1"/>
  <c r="Y1771" i="1"/>
  <c r="T1774" i="1"/>
  <c r="A1772" i="1"/>
  <c r="Q1772" i="1" s="1"/>
  <c r="R1772" i="1" s="1"/>
  <c r="S1772" i="1" s="1"/>
  <c r="Z1773" i="1" l="1"/>
  <c r="AA1773" i="1"/>
  <c r="H1772" i="1"/>
  <c r="Y1772" i="1"/>
  <c r="A1773" i="1"/>
  <c r="Q1773" i="1" s="1"/>
  <c r="R1773" i="1" s="1"/>
  <c r="S1773" i="1" s="1"/>
  <c r="T1775" i="1"/>
  <c r="AA1774" i="1" l="1"/>
  <c r="Z1774" i="1"/>
  <c r="H1773" i="1"/>
  <c r="Y1773" i="1"/>
  <c r="T1776" i="1"/>
  <c r="A1774" i="1"/>
  <c r="Q1774" i="1" s="1"/>
  <c r="R1774" i="1" s="1"/>
  <c r="S1774" i="1" s="1"/>
  <c r="Z1775" i="1" l="1"/>
  <c r="AA1775" i="1"/>
  <c r="H1774" i="1"/>
  <c r="A1775" i="1"/>
  <c r="Q1775" i="1" s="1"/>
  <c r="R1775" i="1" s="1"/>
  <c r="T1777" i="1"/>
  <c r="AA1776" i="1" l="1"/>
  <c r="Z1776" i="1"/>
  <c r="H1775" i="1"/>
  <c r="T1778" i="1"/>
  <c r="A1776" i="1"/>
  <c r="Q1776" i="1" s="1"/>
  <c r="R1776" i="1" s="1"/>
  <c r="S1776" i="1" s="1"/>
  <c r="Z1777" i="1" l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S1778" i="1" s="1"/>
  <c r="Z1779" i="1" l="1"/>
  <c r="AA1779" i="1"/>
  <c r="H1778" i="1"/>
  <c r="A1779" i="1"/>
  <c r="Q1779" i="1" s="1"/>
  <c r="R1779" i="1" s="1"/>
  <c r="S1779" i="1" s="1"/>
  <c r="T1781" i="1"/>
  <c r="AA1780" i="1" l="1"/>
  <c r="Z1780" i="1"/>
  <c r="H1779" i="1"/>
  <c r="Y1779" i="1"/>
  <c r="A1780" i="1"/>
  <c r="Q1780" i="1" s="1"/>
  <c r="R1780" i="1" s="1"/>
  <c r="S1780" i="1" s="1"/>
  <c r="T1782" i="1"/>
  <c r="Z1781" i="1" l="1"/>
  <c r="AA1781" i="1"/>
  <c r="H1780" i="1"/>
  <c r="Y1780" i="1"/>
  <c r="T1783" i="1"/>
  <c r="A1781" i="1"/>
  <c r="Q1781" i="1" s="1"/>
  <c r="R1781" i="1" s="1"/>
  <c r="S1781" i="1" s="1"/>
  <c r="AA1782" i="1" l="1"/>
  <c r="Z1782" i="1"/>
  <c r="H1781" i="1"/>
  <c r="Y1781" i="1"/>
  <c r="T1784" i="1"/>
  <c r="A1782" i="1"/>
  <c r="Q1782" i="1" s="1"/>
  <c r="R1782" i="1" s="1"/>
  <c r="S1782" i="1" s="1"/>
  <c r="Z1783" i="1" l="1"/>
  <c r="AA1783" i="1"/>
  <c r="H1782" i="1"/>
  <c r="Y1782" i="1"/>
  <c r="T1785" i="1"/>
  <c r="A1783" i="1"/>
  <c r="Q1783" i="1" s="1"/>
  <c r="R1783" i="1" s="1"/>
  <c r="S1783" i="1" s="1"/>
  <c r="AA1784" i="1" l="1"/>
  <c r="Z1784" i="1"/>
  <c r="H1783" i="1"/>
  <c r="Y1783" i="1"/>
  <c r="A1784" i="1"/>
  <c r="Q1784" i="1" s="1"/>
  <c r="R1784" i="1" s="1"/>
  <c r="S1784" i="1" s="1"/>
  <c r="T1786" i="1"/>
  <c r="Z1785" i="1" l="1"/>
  <c r="AA1785" i="1"/>
  <c r="H1784" i="1"/>
  <c r="Y1784" i="1"/>
  <c r="A1785" i="1"/>
  <c r="Q1785" i="1" s="1"/>
  <c r="R1785" i="1" s="1"/>
  <c r="S1785" i="1" s="1"/>
  <c r="T1787" i="1"/>
  <c r="AA1786" i="1" l="1"/>
  <c r="Z1786" i="1"/>
  <c r="H1785" i="1"/>
  <c r="Y1785" i="1"/>
  <c r="T1788" i="1"/>
  <c r="A1786" i="1"/>
  <c r="Q1786" i="1" s="1"/>
  <c r="R1786" i="1" s="1"/>
  <c r="S1786" i="1" s="1"/>
  <c r="Z1787" i="1" l="1"/>
  <c r="AA1787" i="1"/>
  <c r="H1786" i="1"/>
  <c r="Y1786" i="1"/>
  <c r="T1789" i="1"/>
  <c r="A1787" i="1"/>
  <c r="Q1787" i="1" s="1"/>
  <c r="R1787" i="1" s="1"/>
  <c r="S1787" i="1" s="1"/>
  <c r="AA1788" i="1" l="1"/>
  <c r="Z1788" i="1"/>
  <c r="H1787" i="1"/>
  <c r="Y1787" i="1"/>
  <c r="A1788" i="1"/>
  <c r="Q1788" i="1" s="1"/>
  <c r="R1788" i="1" s="1"/>
  <c r="S1788" i="1" s="1"/>
  <c r="T1790" i="1"/>
  <c r="Z1789" i="1" l="1"/>
  <c r="AA1789" i="1"/>
  <c r="H1788" i="1"/>
  <c r="Y1788" i="1"/>
  <c r="T1791" i="1"/>
  <c r="A1789" i="1"/>
  <c r="Q1789" i="1" s="1"/>
  <c r="R1789" i="1" s="1"/>
  <c r="S1789" i="1" s="1"/>
  <c r="AA1790" i="1" l="1"/>
  <c r="Z1790" i="1"/>
  <c r="H1789" i="1"/>
  <c r="Y1789" i="1"/>
  <c r="T1792" i="1"/>
  <c r="A1790" i="1"/>
  <c r="Q1790" i="1" s="1"/>
  <c r="R1790" i="1" s="1"/>
  <c r="S1790" i="1" s="1"/>
  <c r="Z1791" i="1" l="1"/>
  <c r="AA1791" i="1"/>
  <c r="H1790" i="1"/>
  <c r="Y1790" i="1"/>
  <c r="T1793" i="1"/>
  <c r="A1791" i="1"/>
  <c r="Q1791" i="1" s="1"/>
  <c r="R1791" i="1" s="1"/>
  <c r="S1791" i="1" s="1"/>
  <c r="AA1792" i="1" l="1"/>
  <c r="Z1792" i="1"/>
  <c r="H1791" i="1"/>
  <c r="Y1791" i="1"/>
  <c r="A1792" i="1"/>
  <c r="Q1792" i="1" s="1"/>
  <c r="R1792" i="1" s="1"/>
  <c r="S1792" i="1" s="1"/>
  <c r="T1794" i="1"/>
  <c r="Z1793" i="1" l="1"/>
  <c r="AA1793" i="1"/>
  <c r="H1792" i="1"/>
  <c r="Y1792" i="1"/>
  <c r="A1793" i="1"/>
  <c r="Q1793" i="1" s="1"/>
  <c r="R1793" i="1" s="1"/>
  <c r="S1793" i="1" s="1"/>
  <c r="T1795" i="1"/>
  <c r="AA1794" i="1" l="1"/>
  <c r="Z1794" i="1"/>
  <c r="H1793" i="1"/>
  <c r="Y1793" i="1"/>
  <c r="T1796" i="1"/>
  <c r="A1794" i="1"/>
  <c r="Q1794" i="1" s="1"/>
  <c r="R1794" i="1" s="1"/>
  <c r="S1794" i="1" s="1"/>
  <c r="Z1795" i="1" l="1"/>
  <c r="AA1795" i="1"/>
  <c r="H1794" i="1"/>
  <c r="Y1794" i="1"/>
  <c r="T1797" i="1"/>
  <c r="A1795" i="1"/>
  <c r="Q1795" i="1" s="1"/>
  <c r="R1795" i="1" s="1"/>
  <c r="S1795" i="1" s="1"/>
  <c r="AA1796" i="1" l="1"/>
  <c r="Z1796" i="1"/>
  <c r="H1795" i="1"/>
  <c r="Y1795" i="1"/>
  <c r="T1798" i="1"/>
  <c r="A1796" i="1"/>
  <c r="Q1796" i="1" s="1"/>
  <c r="R1796" i="1" s="1"/>
  <c r="S1796" i="1" s="1"/>
  <c r="Z1797" i="1" l="1"/>
  <c r="AA1797" i="1"/>
  <c r="H1796" i="1"/>
  <c r="Y1796" i="1"/>
  <c r="T1799" i="1"/>
  <c r="A1797" i="1"/>
  <c r="Q1797" i="1" s="1"/>
  <c r="R1797" i="1" s="1"/>
  <c r="S1797" i="1" s="1"/>
  <c r="AA1798" i="1" l="1"/>
  <c r="Z1798" i="1"/>
  <c r="H1797" i="1"/>
  <c r="Y1797" i="1"/>
  <c r="T1800" i="1"/>
  <c r="A1798" i="1"/>
  <c r="Q1798" i="1" s="1"/>
  <c r="R1798" i="1" s="1"/>
  <c r="S1798" i="1" s="1"/>
  <c r="Z1799" i="1" l="1"/>
  <c r="AA1799" i="1"/>
  <c r="H1798" i="1"/>
  <c r="Y1798" i="1"/>
  <c r="A1799" i="1"/>
  <c r="Q1799" i="1" s="1"/>
  <c r="R1799" i="1" s="1"/>
  <c r="S1799" i="1" s="1"/>
  <c r="T1801" i="1"/>
  <c r="AA1800" i="1" l="1"/>
  <c r="Z1800" i="1"/>
  <c r="H1799" i="1"/>
  <c r="Y1799" i="1"/>
  <c r="A1800" i="1"/>
  <c r="Q1800" i="1" s="1"/>
  <c r="R1800" i="1" s="1"/>
  <c r="S1800" i="1" s="1"/>
  <c r="T1802" i="1"/>
  <c r="Z1801" i="1" l="1"/>
  <c r="AA1801" i="1"/>
  <c r="H1800" i="1"/>
  <c r="Y1800" i="1"/>
  <c r="T1803" i="1"/>
  <c r="A1801" i="1"/>
  <c r="Q1801" i="1" s="1"/>
  <c r="R1801" i="1" s="1"/>
  <c r="S1801" i="1" s="1"/>
  <c r="AA1802" i="1" l="1"/>
  <c r="Z1802" i="1"/>
  <c r="H1801" i="1"/>
  <c r="Y1801" i="1"/>
  <c r="A1802" i="1"/>
  <c r="Q1802" i="1" s="1"/>
  <c r="R1802" i="1" s="1"/>
  <c r="S1802" i="1" s="1"/>
  <c r="T1804" i="1"/>
  <c r="Z1803" i="1" l="1"/>
  <c r="AA1803" i="1"/>
  <c r="H1802" i="1"/>
  <c r="Y1802" i="1"/>
  <c r="T1805" i="1"/>
  <c r="A1803" i="1"/>
  <c r="Q1803" i="1" s="1"/>
  <c r="R1803" i="1" s="1"/>
  <c r="S1803" i="1" s="1"/>
  <c r="AA1804" i="1" l="1"/>
  <c r="Z1804" i="1"/>
  <c r="H1803" i="1"/>
  <c r="A1804" i="1"/>
  <c r="Q1804" i="1" s="1"/>
  <c r="R1804" i="1" s="1"/>
  <c r="S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T1809" i="1"/>
  <c r="A1807" i="1"/>
  <c r="Q1807" i="1" s="1"/>
  <c r="R1807" i="1" s="1"/>
  <c r="AA1808" i="1" l="1"/>
  <c r="Z1808" i="1"/>
  <c r="H1807" i="1"/>
  <c r="T1810" i="1"/>
  <c r="A1808" i="1"/>
  <c r="Q1808" i="1" s="1"/>
  <c r="R1808" i="1" s="1"/>
  <c r="S1808" i="1" s="1"/>
  <c r="Z1809" i="1" l="1"/>
  <c r="AA1809" i="1"/>
  <c r="H1808" i="1"/>
  <c r="T1811" i="1"/>
  <c r="A1809" i="1"/>
  <c r="Q1809" i="1" s="1"/>
  <c r="R1809" i="1" s="1"/>
  <c r="S1809" i="1" s="1"/>
  <c r="AA1810" i="1" l="1"/>
  <c r="Z1810" i="1"/>
  <c r="H1809" i="1"/>
  <c r="Y1809" i="1"/>
  <c r="A1810" i="1"/>
  <c r="Q1810" i="1" s="1"/>
  <c r="R1810" i="1" s="1"/>
  <c r="S1810" i="1" s="1"/>
  <c r="T1812" i="1"/>
  <c r="Z1811" i="1" l="1"/>
  <c r="AA1811" i="1"/>
  <c r="H1810" i="1"/>
  <c r="Y1810" i="1"/>
  <c r="T1813" i="1"/>
  <c r="A1811" i="1"/>
  <c r="Q1811" i="1" s="1"/>
  <c r="R1811" i="1" s="1"/>
  <c r="S1811" i="1" s="1"/>
  <c r="AA1812" i="1" l="1"/>
  <c r="Z1812" i="1"/>
  <c r="H1811" i="1"/>
  <c r="Y1811" i="1"/>
  <c r="A1812" i="1"/>
  <c r="Q1812" i="1" s="1"/>
  <c r="R1812" i="1" s="1"/>
  <c r="S1812" i="1" s="1"/>
  <c r="T1814" i="1"/>
  <c r="Z1813" i="1" l="1"/>
  <c r="AA1813" i="1"/>
  <c r="H1812" i="1"/>
  <c r="Y1812" i="1"/>
  <c r="A1813" i="1"/>
  <c r="Q1813" i="1" s="1"/>
  <c r="R1813" i="1" s="1"/>
  <c r="S1813" i="1" s="1"/>
  <c r="T1815" i="1"/>
  <c r="AA1814" i="1" l="1"/>
  <c r="Z1814" i="1"/>
  <c r="H1813" i="1"/>
  <c r="Y1813" i="1"/>
  <c r="T1816" i="1"/>
  <c r="A1814" i="1"/>
  <c r="Q1814" i="1" s="1"/>
  <c r="R1814" i="1" s="1"/>
  <c r="S1814" i="1" s="1"/>
  <c r="Z1815" i="1" l="1"/>
  <c r="AA1815" i="1"/>
  <c r="H1814" i="1"/>
  <c r="Y1814" i="1"/>
  <c r="A1815" i="1"/>
  <c r="Q1815" i="1" s="1"/>
  <c r="R1815" i="1" s="1"/>
  <c r="S1815" i="1" s="1"/>
  <c r="T1817" i="1"/>
  <c r="AA1816" i="1" l="1"/>
  <c r="Z1816" i="1"/>
  <c r="H1815" i="1"/>
  <c r="Y1815" i="1"/>
  <c r="T1818" i="1"/>
  <c r="A1816" i="1"/>
  <c r="Q1816" i="1" s="1"/>
  <c r="R1816" i="1" s="1"/>
  <c r="S1816" i="1" s="1"/>
  <c r="Z1817" i="1" l="1"/>
  <c r="AA1817" i="1"/>
  <c r="H1816" i="1"/>
  <c r="Y1816" i="1"/>
  <c r="A1817" i="1"/>
  <c r="Q1817" i="1" s="1"/>
  <c r="R1817" i="1" s="1"/>
  <c r="S1817" i="1" s="1"/>
  <c r="T1819" i="1"/>
  <c r="AA1818" i="1" l="1"/>
  <c r="Z1818" i="1"/>
  <c r="H1817" i="1"/>
  <c r="Y1817" i="1"/>
  <c r="A1818" i="1"/>
  <c r="Q1818" i="1" s="1"/>
  <c r="R1818" i="1" s="1"/>
  <c r="S1818" i="1" s="1"/>
  <c r="T1820" i="1"/>
  <c r="Z1819" i="1" l="1"/>
  <c r="AA1819" i="1"/>
  <c r="H1818" i="1"/>
  <c r="Y1818" i="1"/>
  <c r="A1819" i="1"/>
  <c r="Q1819" i="1" s="1"/>
  <c r="R1819" i="1" s="1"/>
  <c r="S1819" i="1" s="1"/>
  <c r="T1821" i="1"/>
  <c r="AA1820" i="1" l="1"/>
  <c r="Z1820" i="1"/>
  <c r="H1819" i="1"/>
  <c r="Y1819" i="1"/>
  <c r="T1822" i="1"/>
  <c r="A1820" i="1"/>
  <c r="Q1820" i="1" s="1"/>
  <c r="R1820" i="1" s="1"/>
  <c r="S1820" i="1" s="1"/>
  <c r="Z1821" i="1" l="1"/>
  <c r="AA1821" i="1"/>
  <c r="H1820" i="1"/>
  <c r="Y1820" i="1"/>
  <c r="T1823" i="1"/>
  <c r="A1821" i="1"/>
  <c r="Q1821" i="1" s="1"/>
  <c r="R1821" i="1" s="1"/>
  <c r="S1821" i="1" s="1"/>
  <c r="AA1822" i="1" l="1"/>
  <c r="Z1822" i="1"/>
  <c r="H1821" i="1"/>
  <c r="Y1821" i="1"/>
  <c r="A1822" i="1"/>
  <c r="Q1822" i="1" s="1"/>
  <c r="R1822" i="1" s="1"/>
  <c r="S1822" i="1" s="1"/>
  <c r="T1824" i="1"/>
  <c r="Z1823" i="1" l="1"/>
  <c r="AA1823" i="1"/>
  <c r="H1822" i="1"/>
  <c r="Y1822" i="1"/>
  <c r="A1823" i="1"/>
  <c r="Q1823" i="1" s="1"/>
  <c r="R1823" i="1" s="1"/>
  <c r="S1823" i="1" s="1"/>
  <c r="T1825" i="1"/>
  <c r="AA1824" i="1" l="1"/>
  <c r="Z1824" i="1"/>
  <c r="H1823" i="1"/>
  <c r="Y1823" i="1"/>
  <c r="A1824" i="1"/>
  <c r="Q1824" i="1" s="1"/>
  <c r="R1824" i="1" s="1"/>
  <c r="S1824" i="1" s="1"/>
  <c r="T1826" i="1"/>
  <c r="Z1825" i="1" l="1"/>
  <c r="AA1825" i="1"/>
  <c r="H1824" i="1"/>
  <c r="Y1824" i="1"/>
  <c r="A1825" i="1"/>
  <c r="Q1825" i="1" s="1"/>
  <c r="R1825" i="1" s="1"/>
  <c r="S1825" i="1" s="1"/>
  <c r="T1827" i="1"/>
  <c r="AA1826" i="1" l="1"/>
  <c r="Z1826" i="1"/>
  <c r="H1825" i="1"/>
  <c r="Y1825" i="1"/>
  <c r="T1828" i="1"/>
  <c r="A1826" i="1"/>
  <c r="Q1826" i="1" s="1"/>
  <c r="R1826" i="1" s="1"/>
  <c r="S1826" i="1" s="1"/>
  <c r="Z1827" i="1" l="1"/>
  <c r="AA1827" i="1"/>
  <c r="H1826" i="1"/>
  <c r="Y1826" i="1"/>
  <c r="T1829" i="1"/>
  <c r="A1827" i="1"/>
  <c r="Q1827" i="1" s="1"/>
  <c r="R1827" i="1" s="1"/>
  <c r="S1827" i="1" s="1"/>
  <c r="AA1828" i="1" l="1"/>
  <c r="Z1828" i="1"/>
  <c r="H1827" i="1"/>
  <c r="Y1827" i="1"/>
  <c r="T1830" i="1"/>
  <c r="A1828" i="1"/>
  <c r="Q1828" i="1" s="1"/>
  <c r="R1828" i="1" s="1"/>
  <c r="S1828" i="1" s="1"/>
  <c r="Z1829" i="1" l="1"/>
  <c r="AA1829" i="1"/>
  <c r="H1828" i="1"/>
  <c r="Y1828" i="1"/>
  <c r="T1831" i="1"/>
  <c r="A1829" i="1"/>
  <c r="Q1829" i="1" s="1"/>
  <c r="R1829" i="1" s="1"/>
  <c r="S1829" i="1" s="1"/>
  <c r="AA1830" i="1" l="1"/>
  <c r="Z1830" i="1"/>
  <c r="H1829" i="1"/>
  <c r="Y1829" i="1"/>
  <c r="T1832" i="1"/>
  <c r="A1830" i="1"/>
  <c r="Q1830" i="1" s="1"/>
  <c r="R1830" i="1" s="1"/>
  <c r="S1830" i="1" s="1"/>
  <c r="Z1831" i="1" l="1"/>
  <c r="AA1831" i="1"/>
  <c r="H1830" i="1"/>
  <c r="Y1830" i="1"/>
  <c r="T1833" i="1"/>
  <c r="A1831" i="1"/>
  <c r="Q1831" i="1" s="1"/>
  <c r="R1831" i="1" s="1"/>
  <c r="S1831" i="1" s="1"/>
  <c r="AA1832" i="1" l="1"/>
  <c r="Z1832" i="1"/>
  <c r="H1831" i="1"/>
  <c r="Y1831" i="1"/>
  <c r="A1832" i="1"/>
  <c r="Q1832" i="1" s="1"/>
  <c r="R1832" i="1" s="1"/>
  <c r="S1832" i="1" s="1"/>
  <c r="T1834" i="1"/>
  <c r="Z1833" i="1" l="1"/>
  <c r="AA1833" i="1"/>
  <c r="H1832" i="1"/>
  <c r="Y1832" i="1"/>
  <c r="T1835" i="1"/>
  <c r="A1833" i="1"/>
  <c r="Q1833" i="1" s="1"/>
  <c r="R1833" i="1" s="1"/>
  <c r="S1833" i="1" s="1"/>
  <c r="AA1834" i="1" l="1"/>
  <c r="Z1834" i="1"/>
  <c r="H1833" i="1"/>
  <c r="Y1833" i="1"/>
  <c r="A1834" i="1"/>
  <c r="Q1834" i="1" s="1"/>
  <c r="R1834" i="1" s="1"/>
  <c r="S1834" i="1" s="1"/>
  <c r="T1836" i="1"/>
  <c r="AA1835" i="1" l="1"/>
  <c r="Z1835" i="1"/>
  <c r="H1834" i="1"/>
  <c r="U1715" i="1"/>
  <c r="W1715" i="1" s="1"/>
  <c r="A1835" i="1"/>
  <c r="Q1835" i="1" s="1"/>
  <c r="R1835" i="1" s="1"/>
  <c r="S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S1837" i="1" s="1"/>
  <c r="Z1838" i="1" l="1"/>
  <c r="AA1838" i="1"/>
  <c r="H1837" i="1"/>
  <c r="A1838" i="1"/>
  <c r="Q1838" i="1" s="1"/>
  <c r="R1838" i="1" s="1"/>
  <c r="T1840" i="1"/>
  <c r="AA1839" i="1" l="1"/>
  <c r="Z1839" i="1"/>
  <c r="H1838" i="1"/>
  <c r="A1839" i="1"/>
  <c r="Q1839" i="1" s="1"/>
  <c r="R1839" i="1" s="1"/>
  <c r="S1839" i="1" s="1"/>
  <c r="T1841" i="1"/>
  <c r="Z1840" i="1" l="1"/>
  <c r="AA1840" i="1"/>
  <c r="H1839" i="1"/>
  <c r="A1840" i="1"/>
  <c r="Q1840" i="1" s="1"/>
  <c r="R1840" i="1" s="1"/>
  <c r="S1840" i="1" s="1"/>
  <c r="T1842" i="1"/>
  <c r="AA1841" i="1" l="1"/>
  <c r="Z1841" i="1"/>
  <c r="H1840" i="1"/>
  <c r="Y1840" i="1"/>
  <c r="T1843" i="1"/>
  <c r="A1841" i="1"/>
  <c r="Q1841" i="1" s="1"/>
  <c r="R1841" i="1" s="1"/>
  <c r="S1841" i="1" s="1"/>
  <c r="Z1842" i="1" l="1"/>
  <c r="AA1842" i="1"/>
  <c r="H1841" i="1"/>
  <c r="Y1841" i="1"/>
  <c r="A1842" i="1"/>
  <c r="Q1842" i="1" s="1"/>
  <c r="R1842" i="1" s="1"/>
  <c r="S1842" i="1" s="1"/>
  <c r="T1844" i="1"/>
  <c r="AA1843" i="1" l="1"/>
  <c r="Z1843" i="1"/>
  <c r="H1842" i="1"/>
  <c r="Y1842" i="1"/>
  <c r="A1843" i="1"/>
  <c r="Q1843" i="1" s="1"/>
  <c r="R1843" i="1" s="1"/>
  <c r="S1843" i="1" s="1"/>
  <c r="T1845" i="1"/>
  <c r="Z1844" i="1" l="1"/>
  <c r="AA1844" i="1"/>
  <c r="H1843" i="1"/>
  <c r="Y1843" i="1"/>
  <c r="A1844" i="1"/>
  <c r="Q1844" i="1" s="1"/>
  <c r="R1844" i="1" s="1"/>
  <c r="S1844" i="1" s="1"/>
  <c r="T1846" i="1"/>
  <c r="AA1845" i="1" l="1"/>
  <c r="Z1845" i="1"/>
  <c r="H1844" i="1"/>
  <c r="Y1844" i="1"/>
  <c r="T1847" i="1"/>
  <c r="A1845" i="1"/>
  <c r="Q1845" i="1" s="1"/>
  <c r="R1845" i="1" s="1"/>
  <c r="S1845" i="1" s="1"/>
  <c r="Z1846" i="1" l="1"/>
  <c r="AA1846" i="1"/>
  <c r="H1845" i="1"/>
  <c r="Y1845" i="1"/>
  <c r="T1848" i="1"/>
  <c r="A1846" i="1"/>
  <c r="Q1846" i="1" s="1"/>
  <c r="R1846" i="1" s="1"/>
  <c r="S1846" i="1" s="1"/>
  <c r="AA1847" i="1" l="1"/>
  <c r="Z1847" i="1"/>
  <c r="H1846" i="1"/>
  <c r="Y1846" i="1"/>
  <c r="T1849" i="1"/>
  <c r="A1847" i="1"/>
  <c r="Q1847" i="1" s="1"/>
  <c r="R1847" i="1" s="1"/>
  <c r="S1847" i="1" s="1"/>
  <c r="Z1848" i="1" l="1"/>
  <c r="AA1848" i="1"/>
  <c r="H1847" i="1"/>
  <c r="Y1847" i="1"/>
  <c r="T1850" i="1"/>
  <c r="A1848" i="1"/>
  <c r="Q1848" i="1" s="1"/>
  <c r="R1848" i="1" s="1"/>
  <c r="S1848" i="1" s="1"/>
  <c r="AA1849" i="1" l="1"/>
  <c r="Z1849" i="1"/>
  <c r="H1848" i="1"/>
  <c r="Y1848" i="1"/>
  <c r="A1849" i="1"/>
  <c r="Q1849" i="1" s="1"/>
  <c r="R1849" i="1" s="1"/>
  <c r="S1849" i="1" s="1"/>
  <c r="T1851" i="1"/>
  <c r="Z1850" i="1" l="1"/>
  <c r="AA1850" i="1"/>
  <c r="H1849" i="1"/>
  <c r="Y1849" i="1"/>
  <c r="T1852" i="1"/>
  <c r="A1850" i="1"/>
  <c r="Q1850" i="1" s="1"/>
  <c r="R1850" i="1" s="1"/>
  <c r="S1850" i="1" s="1"/>
  <c r="AA1851" i="1" l="1"/>
  <c r="Z1851" i="1"/>
  <c r="H1850" i="1"/>
  <c r="Y1850" i="1"/>
  <c r="A1851" i="1"/>
  <c r="Q1851" i="1" s="1"/>
  <c r="R1851" i="1" s="1"/>
  <c r="S1851" i="1" s="1"/>
  <c r="T1853" i="1"/>
  <c r="Z1852" i="1" l="1"/>
  <c r="AA1852" i="1"/>
  <c r="H1851" i="1"/>
  <c r="Y1851" i="1"/>
  <c r="A1852" i="1"/>
  <c r="Q1852" i="1" s="1"/>
  <c r="R1852" i="1" s="1"/>
  <c r="S1852" i="1" s="1"/>
  <c r="T1854" i="1"/>
  <c r="AA1853" i="1" l="1"/>
  <c r="Z1853" i="1"/>
  <c r="H1852" i="1"/>
  <c r="Y1852" i="1"/>
  <c r="A1853" i="1"/>
  <c r="Q1853" i="1" s="1"/>
  <c r="R1853" i="1" s="1"/>
  <c r="S1853" i="1" s="1"/>
  <c r="T1855" i="1"/>
  <c r="Z1854" i="1" l="1"/>
  <c r="AA1854" i="1"/>
  <c r="H1853" i="1"/>
  <c r="Y1853" i="1"/>
  <c r="T1856" i="1"/>
  <c r="A1854" i="1"/>
  <c r="Q1854" i="1" s="1"/>
  <c r="R1854" i="1" s="1"/>
  <c r="S1854" i="1" s="1"/>
  <c r="AA1855" i="1" l="1"/>
  <c r="Z1855" i="1"/>
  <c r="H1854" i="1"/>
  <c r="Y1854" i="1"/>
  <c r="A1855" i="1"/>
  <c r="Q1855" i="1" s="1"/>
  <c r="R1855" i="1" s="1"/>
  <c r="S1855" i="1" s="1"/>
  <c r="T1857" i="1"/>
  <c r="Z1856" i="1" l="1"/>
  <c r="AA1856" i="1"/>
  <c r="H1855" i="1"/>
  <c r="Y1855" i="1"/>
  <c r="T1858" i="1"/>
  <c r="A1856" i="1"/>
  <c r="Q1856" i="1" s="1"/>
  <c r="R1856" i="1" s="1"/>
  <c r="S1856" i="1" s="1"/>
  <c r="AA1857" i="1" l="1"/>
  <c r="Z1857" i="1"/>
  <c r="H1856" i="1"/>
  <c r="Y1856" i="1"/>
  <c r="A1857" i="1"/>
  <c r="Q1857" i="1" s="1"/>
  <c r="R1857" i="1" s="1"/>
  <c r="S1857" i="1" s="1"/>
  <c r="T1859" i="1"/>
  <c r="Z1858" i="1" l="1"/>
  <c r="AA1858" i="1"/>
  <c r="H1857" i="1"/>
  <c r="Y1857" i="1"/>
  <c r="A1858" i="1"/>
  <c r="Q1858" i="1" s="1"/>
  <c r="R1858" i="1" s="1"/>
  <c r="S1858" i="1" s="1"/>
  <c r="T1860" i="1"/>
  <c r="AA1859" i="1" l="1"/>
  <c r="Z1859" i="1"/>
  <c r="H1858" i="1"/>
  <c r="Y1858" i="1"/>
  <c r="T1861" i="1"/>
  <c r="A1859" i="1"/>
  <c r="Q1859" i="1" s="1"/>
  <c r="R1859" i="1" s="1"/>
  <c r="S1859" i="1" s="1"/>
  <c r="Z1860" i="1" l="1"/>
  <c r="AA1860" i="1"/>
  <c r="H1859" i="1"/>
  <c r="Y1859" i="1"/>
  <c r="A1860" i="1"/>
  <c r="Q1860" i="1" s="1"/>
  <c r="R1860" i="1" s="1"/>
  <c r="S1860" i="1" s="1"/>
  <c r="T1862" i="1"/>
  <c r="AA1861" i="1" l="1"/>
  <c r="Z1861" i="1"/>
  <c r="H1860" i="1"/>
  <c r="Y1860" i="1"/>
  <c r="T1863" i="1"/>
  <c r="A1861" i="1"/>
  <c r="Q1861" i="1" s="1"/>
  <c r="R1861" i="1" s="1"/>
  <c r="S1861" i="1" s="1"/>
  <c r="Z1862" i="1" l="1"/>
  <c r="AA1862" i="1"/>
  <c r="H1861" i="1"/>
  <c r="Y1861" i="1"/>
  <c r="T1864" i="1"/>
  <c r="A1862" i="1"/>
  <c r="Q1862" i="1" s="1"/>
  <c r="R1862" i="1" s="1"/>
  <c r="S1862" i="1" s="1"/>
  <c r="AA1863" i="1" l="1"/>
  <c r="Z1863" i="1"/>
  <c r="H1862" i="1"/>
  <c r="Y1862" i="1"/>
  <c r="T1865" i="1"/>
  <c r="A1863" i="1"/>
  <c r="Q1863" i="1" s="1"/>
  <c r="R1863" i="1" s="1"/>
  <c r="S1863" i="1" s="1"/>
  <c r="Z1864" i="1" l="1"/>
  <c r="AA1864" i="1"/>
  <c r="H1863" i="1"/>
  <c r="Y1863" i="1"/>
  <c r="A1864" i="1"/>
  <c r="Q1864" i="1" s="1"/>
  <c r="R1864" i="1" s="1"/>
  <c r="S1864" i="1" s="1"/>
  <c r="T1866" i="1"/>
  <c r="AA1865" i="1" l="1"/>
  <c r="Z1865" i="1"/>
  <c r="H1864" i="1"/>
  <c r="Y1864" i="1"/>
  <c r="T1867" i="1"/>
  <c r="A1865" i="1"/>
  <c r="Q1865" i="1" s="1"/>
  <c r="R1865" i="1" s="1"/>
  <c r="S1865" i="1" s="1"/>
  <c r="Z1866" i="1" l="1"/>
  <c r="AA1866" i="1"/>
  <c r="H1865" i="1"/>
  <c r="T1868" i="1"/>
  <c r="A1866" i="1"/>
  <c r="Q1866" i="1" s="1"/>
  <c r="R1866" i="1" s="1"/>
  <c r="S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A1869" i="1"/>
  <c r="Q1869" i="1" s="1"/>
  <c r="R1869" i="1" s="1"/>
  <c r="S1869" i="1" s="1"/>
  <c r="T1871" i="1"/>
  <c r="Z1870" i="1" l="1"/>
  <c r="AA1870" i="1"/>
  <c r="H1869" i="1"/>
  <c r="Y1869" i="1"/>
  <c r="T1872" i="1"/>
  <c r="A1870" i="1"/>
  <c r="Q1870" i="1" s="1"/>
  <c r="R1870" i="1" s="1"/>
  <c r="S1870" i="1" s="1"/>
  <c r="AA1871" i="1" l="1"/>
  <c r="Z1871" i="1"/>
  <c r="H1870" i="1"/>
  <c r="Y1870" i="1"/>
  <c r="A1871" i="1"/>
  <c r="Q1871" i="1" s="1"/>
  <c r="R1871" i="1" s="1"/>
  <c r="S1871" i="1" s="1"/>
  <c r="T1873" i="1"/>
  <c r="Z1872" i="1" l="1"/>
  <c r="AA1872" i="1"/>
  <c r="H1871" i="1"/>
  <c r="Y1871" i="1"/>
  <c r="A1872" i="1"/>
  <c r="Q1872" i="1" s="1"/>
  <c r="R1872" i="1" s="1"/>
  <c r="S1872" i="1" s="1"/>
  <c r="T1874" i="1"/>
  <c r="AA1873" i="1" l="1"/>
  <c r="Z1873" i="1"/>
  <c r="H1872" i="1"/>
  <c r="Y1872" i="1"/>
  <c r="T1875" i="1"/>
  <c r="A1873" i="1"/>
  <c r="Q1873" i="1" s="1"/>
  <c r="R1873" i="1" s="1"/>
  <c r="S1873" i="1" s="1"/>
  <c r="Z1874" i="1" l="1"/>
  <c r="AA1874" i="1"/>
  <c r="H1873" i="1"/>
  <c r="Y1873" i="1"/>
  <c r="T1876" i="1"/>
  <c r="A1874" i="1"/>
  <c r="Q1874" i="1" s="1"/>
  <c r="R1874" i="1" s="1"/>
  <c r="S1874" i="1" s="1"/>
  <c r="AA1875" i="1" l="1"/>
  <c r="Z1875" i="1"/>
  <c r="H1874" i="1"/>
  <c r="Y1874" i="1"/>
  <c r="T1877" i="1"/>
  <c r="A1875" i="1"/>
  <c r="Q1875" i="1" s="1"/>
  <c r="R1875" i="1" s="1"/>
  <c r="S1875" i="1" s="1"/>
  <c r="Z1876" i="1" l="1"/>
  <c r="AA1876" i="1"/>
  <c r="H1875" i="1"/>
  <c r="Y1875" i="1"/>
  <c r="A1876" i="1"/>
  <c r="Q1876" i="1" s="1"/>
  <c r="R1876" i="1" s="1"/>
  <c r="S1876" i="1" s="1"/>
  <c r="T1878" i="1"/>
  <c r="AA1877" i="1" l="1"/>
  <c r="Z1877" i="1"/>
  <c r="H1876" i="1"/>
  <c r="Y1876" i="1"/>
  <c r="T1879" i="1"/>
  <c r="A1877" i="1"/>
  <c r="Q1877" i="1" s="1"/>
  <c r="R1877" i="1" s="1"/>
  <c r="S1877" i="1" s="1"/>
  <c r="Z1878" i="1" l="1"/>
  <c r="AA1878" i="1"/>
  <c r="H1877" i="1"/>
  <c r="Y1877" i="1"/>
  <c r="A1878" i="1"/>
  <c r="Q1878" i="1" s="1"/>
  <c r="R1878" i="1" s="1"/>
  <c r="S1878" i="1" s="1"/>
  <c r="T1880" i="1"/>
  <c r="AA1879" i="1" l="1"/>
  <c r="Z1879" i="1"/>
  <c r="H1878" i="1"/>
  <c r="Y1878" i="1"/>
  <c r="T1881" i="1"/>
  <c r="A1879" i="1"/>
  <c r="Q1879" i="1" s="1"/>
  <c r="R1879" i="1" s="1"/>
  <c r="S1879" i="1" s="1"/>
  <c r="Z1880" i="1" l="1"/>
  <c r="AA1880" i="1"/>
  <c r="H1879" i="1"/>
  <c r="Y1879" i="1"/>
  <c r="T1882" i="1"/>
  <c r="A1880" i="1"/>
  <c r="Q1880" i="1" s="1"/>
  <c r="R1880" i="1" s="1"/>
  <c r="S1880" i="1" s="1"/>
  <c r="AA1881" i="1" l="1"/>
  <c r="Z1881" i="1"/>
  <c r="H1880" i="1"/>
  <c r="Y1880" i="1"/>
  <c r="T1883" i="1"/>
  <c r="A1881" i="1"/>
  <c r="Q1881" i="1" s="1"/>
  <c r="R1881" i="1" s="1"/>
  <c r="S1881" i="1" s="1"/>
  <c r="Z1882" i="1" l="1"/>
  <c r="AA1882" i="1"/>
  <c r="H1881" i="1"/>
  <c r="Y1881" i="1"/>
  <c r="A1882" i="1"/>
  <c r="Q1882" i="1" s="1"/>
  <c r="R1882" i="1" s="1"/>
  <c r="S1882" i="1" s="1"/>
  <c r="T1884" i="1"/>
  <c r="AA1883" i="1" l="1"/>
  <c r="Z1883" i="1"/>
  <c r="H1882" i="1"/>
  <c r="Y1882" i="1"/>
  <c r="A1883" i="1"/>
  <c r="Q1883" i="1" s="1"/>
  <c r="R1883" i="1" s="1"/>
  <c r="S1883" i="1" s="1"/>
  <c r="T1885" i="1"/>
  <c r="Z1884" i="1" l="1"/>
  <c r="AA1884" i="1"/>
  <c r="H1883" i="1"/>
  <c r="Y1883" i="1"/>
  <c r="T1886" i="1"/>
  <c r="A1884" i="1"/>
  <c r="Q1884" i="1" s="1"/>
  <c r="R1884" i="1" s="1"/>
  <c r="S1884" i="1" s="1"/>
  <c r="AA1885" i="1" l="1"/>
  <c r="Z1885" i="1"/>
  <c r="H1884" i="1"/>
  <c r="Y1884" i="1"/>
  <c r="A1885" i="1"/>
  <c r="Q1885" i="1" s="1"/>
  <c r="R1885" i="1" s="1"/>
  <c r="S1885" i="1" s="1"/>
  <c r="T1887" i="1"/>
  <c r="Z1886" i="1" l="1"/>
  <c r="AA1886" i="1"/>
  <c r="H1885" i="1"/>
  <c r="Y1885" i="1"/>
  <c r="A1886" i="1"/>
  <c r="Q1886" i="1" s="1"/>
  <c r="R1886" i="1" s="1"/>
  <c r="S1886" i="1" s="1"/>
  <c r="T1888" i="1"/>
  <c r="AA1887" i="1" l="1"/>
  <c r="Z1887" i="1"/>
  <c r="H1886" i="1"/>
  <c r="Y1886" i="1"/>
  <c r="T1889" i="1"/>
  <c r="A1887" i="1"/>
  <c r="Q1887" i="1" s="1"/>
  <c r="R1887" i="1" s="1"/>
  <c r="S1887" i="1" s="1"/>
  <c r="Z1888" i="1" l="1"/>
  <c r="AA1888" i="1"/>
  <c r="H1887" i="1"/>
  <c r="Y1887" i="1"/>
  <c r="T1890" i="1"/>
  <c r="A1888" i="1"/>
  <c r="Q1888" i="1" s="1"/>
  <c r="R1888" i="1" s="1"/>
  <c r="S1888" i="1" s="1"/>
  <c r="AA1889" i="1" l="1"/>
  <c r="Z1889" i="1"/>
  <c r="H1888" i="1"/>
  <c r="Y1888" i="1"/>
  <c r="T1891" i="1"/>
  <c r="A1889" i="1"/>
  <c r="Q1889" i="1" s="1"/>
  <c r="R1889" i="1" s="1"/>
  <c r="S1889" i="1" s="1"/>
  <c r="Z1890" i="1" l="1"/>
  <c r="AA1890" i="1"/>
  <c r="H1889" i="1"/>
  <c r="Y1889" i="1"/>
  <c r="A1890" i="1"/>
  <c r="Q1890" i="1" s="1"/>
  <c r="R1890" i="1" s="1"/>
  <c r="S1890" i="1" s="1"/>
  <c r="T1892" i="1"/>
  <c r="AA1891" i="1" l="1"/>
  <c r="Z1891" i="1"/>
  <c r="H1890" i="1"/>
  <c r="Y1890" i="1"/>
  <c r="T1893" i="1"/>
  <c r="A1891" i="1"/>
  <c r="Q1891" i="1" s="1"/>
  <c r="R1891" i="1" s="1"/>
  <c r="S1891" i="1" s="1"/>
  <c r="Z1892" i="1" l="1"/>
  <c r="AA1892" i="1"/>
  <c r="H1891" i="1"/>
  <c r="Y1891" i="1"/>
  <c r="T1894" i="1"/>
  <c r="A1892" i="1"/>
  <c r="Q1892" i="1" s="1"/>
  <c r="R1892" i="1" s="1"/>
  <c r="S1892" i="1" s="1"/>
  <c r="AA1893" i="1" l="1"/>
  <c r="Z1893" i="1"/>
  <c r="H1892" i="1"/>
  <c r="Y1892" i="1"/>
  <c r="A1893" i="1"/>
  <c r="Q1893" i="1" s="1"/>
  <c r="R1893" i="1" s="1"/>
  <c r="S1893" i="1" s="1"/>
  <c r="T1895" i="1"/>
  <c r="Z1894" i="1" l="1"/>
  <c r="AA1894" i="1"/>
  <c r="H1893" i="1"/>
  <c r="Y1893" i="1"/>
  <c r="A1894" i="1"/>
  <c r="Q1894" i="1" s="1"/>
  <c r="R1894" i="1" s="1"/>
  <c r="S1894" i="1" s="1"/>
  <c r="T1896" i="1"/>
  <c r="AA1895" i="1" l="1"/>
  <c r="Z1895" i="1"/>
  <c r="H1894" i="1"/>
  <c r="Y1894" i="1"/>
  <c r="T1897" i="1"/>
  <c r="A1895" i="1"/>
  <c r="Q1895" i="1" s="1"/>
  <c r="R1895" i="1" s="1"/>
  <c r="S1895" i="1" s="1"/>
  <c r="AA1896" i="1" l="1"/>
  <c r="Z1896" i="1"/>
  <c r="H1895" i="1"/>
  <c r="T1898" i="1"/>
  <c r="A1896" i="1"/>
  <c r="Q1896" i="1" s="1"/>
  <c r="R1896" i="1" s="1"/>
  <c r="S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Z1899" i="1" l="1"/>
  <c r="AA1899" i="1"/>
  <c r="H1898" i="1"/>
  <c r="T1901" i="1"/>
  <c r="A1899" i="1"/>
  <c r="Q1899" i="1" s="1"/>
  <c r="R1899" i="1" s="1"/>
  <c r="S1899" i="1" s="1"/>
  <c r="AA1900" i="1" l="1"/>
  <c r="Z1900" i="1"/>
  <c r="H1899" i="1"/>
  <c r="Y1899" i="1"/>
  <c r="T1902" i="1"/>
  <c r="A1900" i="1"/>
  <c r="Q1900" i="1" s="1"/>
  <c r="R1900" i="1" s="1"/>
  <c r="S1900" i="1" s="1"/>
  <c r="Z1901" i="1" l="1"/>
  <c r="AA1901" i="1"/>
  <c r="H1900" i="1"/>
  <c r="A1901" i="1"/>
  <c r="Q1901" i="1" s="1"/>
  <c r="R1901" i="1" s="1"/>
  <c r="S1901" i="1" s="1"/>
  <c r="T1903" i="1"/>
  <c r="AA1902" i="1" l="1"/>
  <c r="Z1902" i="1"/>
  <c r="H1901" i="1"/>
  <c r="Y1901" i="1"/>
  <c r="T1904" i="1"/>
  <c r="A1902" i="1"/>
  <c r="Q1902" i="1" s="1"/>
  <c r="R1902" i="1" s="1"/>
  <c r="S1902" i="1" s="1"/>
  <c r="Z1903" i="1" l="1"/>
  <c r="AA1903" i="1"/>
  <c r="H1902" i="1"/>
  <c r="Y1902" i="1"/>
  <c r="T1905" i="1"/>
  <c r="A1903" i="1"/>
  <c r="Q1903" i="1" s="1"/>
  <c r="R1903" i="1" s="1"/>
  <c r="S1903" i="1" s="1"/>
  <c r="AA1904" i="1" l="1"/>
  <c r="Z1904" i="1"/>
  <c r="H1903" i="1"/>
  <c r="Y1903" i="1"/>
  <c r="T1906" i="1"/>
  <c r="A1904" i="1"/>
  <c r="Q1904" i="1" s="1"/>
  <c r="R1904" i="1" s="1"/>
  <c r="S1904" i="1" s="1"/>
  <c r="Z1905" i="1" l="1"/>
  <c r="AA1905" i="1"/>
  <c r="H1904" i="1"/>
  <c r="Y1904" i="1"/>
  <c r="A1905" i="1"/>
  <c r="Q1905" i="1" s="1"/>
  <c r="R1905" i="1" s="1"/>
  <c r="S1905" i="1" s="1"/>
  <c r="T1907" i="1"/>
  <c r="AA1906" i="1" l="1"/>
  <c r="Z1906" i="1"/>
  <c r="H1905" i="1"/>
  <c r="Y1905" i="1"/>
  <c r="T1908" i="1"/>
  <c r="A1906" i="1"/>
  <c r="Q1906" i="1" s="1"/>
  <c r="R1906" i="1" s="1"/>
  <c r="S1906" i="1" s="1"/>
  <c r="Z1907" i="1" l="1"/>
  <c r="AA1907" i="1"/>
  <c r="H1906" i="1"/>
  <c r="Y1906" i="1"/>
  <c r="A1907" i="1"/>
  <c r="Q1907" i="1" s="1"/>
  <c r="R1907" i="1" s="1"/>
  <c r="S1907" i="1" s="1"/>
  <c r="T1909" i="1"/>
  <c r="AA1908" i="1" l="1"/>
  <c r="Z1908" i="1"/>
  <c r="H1907" i="1"/>
  <c r="Y1907" i="1"/>
  <c r="T1910" i="1"/>
  <c r="A1908" i="1"/>
  <c r="Q1908" i="1" s="1"/>
  <c r="R1908" i="1" s="1"/>
  <c r="S1908" i="1" s="1"/>
  <c r="Z1909" i="1" l="1"/>
  <c r="AA1909" i="1"/>
  <c r="H1908" i="1"/>
  <c r="Y1908" i="1"/>
  <c r="A1909" i="1"/>
  <c r="Q1909" i="1" s="1"/>
  <c r="R1909" i="1" s="1"/>
  <c r="S1909" i="1" s="1"/>
  <c r="T1911" i="1"/>
  <c r="AA1910" i="1" l="1"/>
  <c r="Z1910" i="1"/>
  <c r="H1909" i="1"/>
  <c r="Y1909" i="1"/>
  <c r="T1912" i="1"/>
  <c r="A1910" i="1"/>
  <c r="Q1910" i="1" s="1"/>
  <c r="R1910" i="1" s="1"/>
  <c r="S1910" i="1" s="1"/>
  <c r="Z1911" i="1" l="1"/>
  <c r="AA1911" i="1"/>
  <c r="H1910" i="1"/>
  <c r="Y1910" i="1"/>
  <c r="A1911" i="1"/>
  <c r="Q1911" i="1" s="1"/>
  <c r="R1911" i="1" s="1"/>
  <c r="S1911" i="1" s="1"/>
  <c r="T1913" i="1"/>
  <c r="AA1912" i="1" l="1"/>
  <c r="Z1912" i="1"/>
  <c r="H1911" i="1"/>
  <c r="Y1911" i="1"/>
  <c r="T1914" i="1"/>
  <c r="A1912" i="1"/>
  <c r="Q1912" i="1" s="1"/>
  <c r="R1912" i="1" s="1"/>
  <c r="S1912" i="1" s="1"/>
  <c r="Z1913" i="1" l="1"/>
  <c r="AA1913" i="1"/>
  <c r="H1912" i="1"/>
  <c r="Y1912" i="1"/>
  <c r="A1913" i="1"/>
  <c r="Q1913" i="1" s="1"/>
  <c r="R1913" i="1" s="1"/>
  <c r="S1913" i="1" s="1"/>
  <c r="T1915" i="1"/>
  <c r="AA1914" i="1" l="1"/>
  <c r="Z1914" i="1"/>
  <c r="H1913" i="1"/>
  <c r="Y1913" i="1"/>
  <c r="T1916" i="1"/>
  <c r="A1914" i="1"/>
  <c r="Q1914" i="1" s="1"/>
  <c r="R1914" i="1" s="1"/>
  <c r="S1914" i="1" s="1"/>
  <c r="Z1915" i="1" l="1"/>
  <c r="AA1915" i="1"/>
  <c r="H1914" i="1"/>
  <c r="Y1914" i="1"/>
  <c r="A1915" i="1"/>
  <c r="Q1915" i="1" s="1"/>
  <c r="R1915" i="1" s="1"/>
  <c r="S1915" i="1" s="1"/>
  <c r="T1917" i="1"/>
  <c r="AA1916" i="1" l="1"/>
  <c r="Z1916" i="1"/>
  <c r="H1915" i="1"/>
  <c r="Y1915" i="1"/>
  <c r="A1916" i="1"/>
  <c r="Q1916" i="1" s="1"/>
  <c r="R1916" i="1" s="1"/>
  <c r="S1916" i="1" s="1"/>
  <c r="T1918" i="1"/>
  <c r="Z1917" i="1" l="1"/>
  <c r="AA1917" i="1"/>
  <c r="H1916" i="1"/>
  <c r="Y1916" i="1"/>
  <c r="T1919" i="1"/>
  <c r="A1917" i="1"/>
  <c r="Q1917" i="1" s="1"/>
  <c r="R1917" i="1" s="1"/>
  <c r="S1917" i="1" s="1"/>
  <c r="AA1918" i="1" l="1"/>
  <c r="Z1918" i="1"/>
  <c r="H1917" i="1"/>
  <c r="Y1917" i="1"/>
  <c r="T1920" i="1"/>
  <c r="A1918" i="1"/>
  <c r="Q1918" i="1" s="1"/>
  <c r="R1918" i="1" s="1"/>
  <c r="S1918" i="1" s="1"/>
  <c r="Z1919" i="1" l="1"/>
  <c r="AA1919" i="1"/>
  <c r="H1918" i="1"/>
  <c r="Y1918" i="1"/>
  <c r="A1919" i="1"/>
  <c r="Q1919" i="1" s="1"/>
  <c r="R1919" i="1" s="1"/>
  <c r="S1919" i="1" s="1"/>
  <c r="T1921" i="1"/>
  <c r="AA1920" i="1" l="1"/>
  <c r="Z1920" i="1"/>
  <c r="H1919" i="1"/>
  <c r="Y1919" i="1"/>
  <c r="T1922" i="1"/>
  <c r="A1920" i="1"/>
  <c r="Q1920" i="1" s="1"/>
  <c r="R1920" i="1" s="1"/>
  <c r="S1920" i="1" s="1"/>
  <c r="Z1921" i="1" l="1"/>
  <c r="AA1921" i="1"/>
  <c r="H1920" i="1"/>
  <c r="Y1920" i="1"/>
  <c r="A1921" i="1"/>
  <c r="Q1921" i="1" s="1"/>
  <c r="R1921" i="1" s="1"/>
  <c r="S1921" i="1" s="1"/>
  <c r="T1923" i="1"/>
  <c r="AA1922" i="1" l="1"/>
  <c r="Z1922" i="1"/>
  <c r="H1921" i="1"/>
  <c r="Y1921" i="1"/>
  <c r="A1922" i="1"/>
  <c r="Q1922" i="1" s="1"/>
  <c r="R1922" i="1" s="1"/>
  <c r="S1922" i="1" s="1"/>
  <c r="T1924" i="1"/>
  <c r="Z1923" i="1" l="1"/>
  <c r="AA1923" i="1"/>
  <c r="H1922" i="1"/>
  <c r="Y1922" i="1"/>
  <c r="T1925" i="1"/>
  <c r="A1923" i="1"/>
  <c r="Q1923" i="1" s="1"/>
  <c r="R1923" i="1" s="1"/>
  <c r="S1923" i="1" s="1"/>
  <c r="AA1924" i="1" l="1"/>
  <c r="Z1924" i="1"/>
  <c r="H1923" i="1"/>
  <c r="Y1923" i="1"/>
  <c r="A1924" i="1"/>
  <c r="Q1924" i="1" s="1"/>
  <c r="R1924" i="1" s="1"/>
  <c r="S1924" i="1" s="1"/>
  <c r="T1926" i="1"/>
  <c r="Z1925" i="1" l="1"/>
  <c r="AA1925" i="1"/>
  <c r="H1924" i="1"/>
  <c r="Y1924" i="1"/>
  <c r="T1927" i="1"/>
  <c r="A1925" i="1"/>
  <c r="Q1925" i="1" s="1"/>
  <c r="R1925" i="1" s="1"/>
  <c r="S1925" i="1" s="1"/>
  <c r="AA1926" i="1" l="1"/>
  <c r="Z1926" i="1"/>
  <c r="H1925" i="1"/>
  <c r="Y1925" i="1"/>
  <c r="A1926" i="1"/>
  <c r="Q1926" i="1" s="1"/>
  <c r="R1926" i="1" s="1"/>
  <c r="T1928" i="1"/>
  <c r="Z1927" i="1" l="1"/>
  <c r="AA1927" i="1"/>
  <c r="H1926" i="1"/>
  <c r="A1927" i="1"/>
  <c r="Q1927" i="1" s="1"/>
  <c r="R1927" i="1" s="1"/>
  <c r="S1927" i="1" s="1"/>
  <c r="T1929" i="1"/>
  <c r="AA1928" i="1" l="1"/>
  <c r="Z1928" i="1"/>
  <c r="H1927" i="1"/>
  <c r="A1928" i="1"/>
  <c r="Q1928" i="1" s="1"/>
  <c r="R1928" i="1" s="1"/>
  <c r="T1930" i="1"/>
  <c r="AA1929" i="1" l="1"/>
  <c r="Z1929" i="1"/>
  <c r="H1928" i="1"/>
  <c r="Y1927" i="1"/>
  <c r="T1931" i="1"/>
  <c r="A1929" i="1"/>
  <c r="Q1929" i="1" s="1"/>
  <c r="R1929" i="1" s="1"/>
  <c r="S1929" i="1" s="1"/>
  <c r="Z1930" i="1" l="1"/>
  <c r="AA1930" i="1"/>
  <c r="H1929" i="1"/>
  <c r="T1932" i="1"/>
  <c r="A1930" i="1"/>
  <c r="Q1930" i="1" s="1"/>
  <c r="R1930" i="1" s="1"/>
  <c r="S1930" i="1" s="1"/>
  <c r="AA1931" i="1" l="1"/>
  <c r="Z1931" i="1"/>
  <c r="H1930" i="1"/>
  <c r="Y1930" i="1"/>
  <c r="A1931" i="1"/>
  <c r="Q1931" i="1" s="1"/>
  <c r="R1931" i="1" s="1"/>
  <c r="S1931" i="1" s="1"/>
  <c r="T1933" i="1"/>
  <c r="Z1932" i="1" l="1"/>
  <c r="AA1932" i="1"/>
  <c r="H1931" i="1"/>
  <c r="Y1931" i="1"/>
  <c r="A1932" i="1"/>
  <c r="Q1932" i="1" s="1"/>
  <c r="R1932" i="1" s="1"/>
  <c r="S1932" i="1" s="1"/>
  <c r="T1934" i="1"/>
  <c r="AA1933" i="1" l="1"/>
  <c r="Z1933" i="1"/>
  <c r="H1932" i="1"/>
  <c r="Y1932" i="1"/>
  <c r="A1933" i="1"/>
  <c r="Q1933" i="1" s="1"/>
  <c r="R1933" i="1" s="1"/>
  <c r="S1933" i="1" s="1"/>
  <c r="T1935" i="1"/>
  <c r="Z1934" i="1" l="1"/>
  <c r="AA1934" i="1"/>
  <c r="H1933" i="1"/>
  <c r="Y1933" i="1"/>
  <c r="T1936" i="1"/>
  <c r="A1934" i="1"/>
  <c r="Q1934" i="1" s="1"/>
  <c r="R1934" i="1" s="1"/>
  <c r="S1934" i="1" s="1"/>
  <c r="AA1935" i="1" l="1"/>
  <c r="Z1935" i="1"/>
  <c r="H1934" i="1"/>
  <c r="Y1934" i="1"/>
  <c r="A1935" i="1"/>
  <c r="Q1935" i="1" s="1"/>
  <c r="R1935" i="1" s="1"/>
  <c r="S1935" i="1" s="1"/>
  <c r="T1937" i="1"/>
  <c r="Z1936" i="1" l="1"/>
  <c r="AA1936" i="1"/>
  <c r="H1935" i="1"/>
  <c r="Y1935" i="1"/>
  <c r="A1936" i="1"/>
  <c r="Q1936" i="1" s="1"/>
  <c r="R1936" i="1" s="1"/>
  <c r="S1936" i="1" s="1"/>
  <c r="T1938" i="1"/>
  <c r="AA1937" i="1" l="1"/>
  <c r="Z1937" i="1"/>
  <c r="H1936" i="1"/>
  <c r="Y1936" i="1"/>
  <c r="A1937" i="1"/>
  <c r="Q1937" i="1" s="1"/>
  <c r="R1937" i="1" s="1"/>
  <c r="S1937" i="1" s="1"/>
  <c r="T1939" i="1"/>
  <c r="Z1938" i="1" l="1"/>
  <c r="AA1938" i="1"/>
  <c r="H1937" i="1"/>
  <c r="Y1937" i="1"/>
  <c r="T1940" i="1"/>
  <c r="A1938" i="1"/>
  <c r="Q1938" i="1" s="1"/>
  <c r="R1938" i="1" s="1"/>
  <c r="S1938" i="1" s="1"/>
  <c r="AA1939" i="1" l="1"/>
  <c r="Z1939" i="1"/>
  <c r="H1938" i="1"/>
  <c r="Y1938" i="1"/>
  <c r="A1939" i="1"/>
  <c r="Q1939" i="1" s="1"/>
  <c r="R1939" i="1" s="1"/>
  <c r="S1939" i="1" s="1"/>
  <c r="T1941" i="1"/>
  <c r="Z1940" i="1" l="1"/>
  <c r="AA1940" i="1"/>
  <c r="H1939" i="1"/>
  <c r="Y1939" i="1"/>
  <c r="T1942" i="1"/>
  <c r="A1940" i="1"/>
  <c r="Q1940" i="1" s="1"/>
  <c r="R1940" i="1" s="1"/>
  <c r="S1940" i="1" s="1"/>
  <c r="AA1941" i="1" l="1"/>
  <c r="Z1941" i="1"/>
  <c r="H1940" i="1"/>
  <c r="Y1940" i="1"/>
  <c r="A1941" i="1"/>
  <c r="Q1941" i="1" s="1"/>
  <c r="R1941" i="1" s="1"/>
  <c r="S1941" i="1" s="1"/>
  <c r="T1943" i="1"/>
  <c r="Z1942" i="1" l="1"/>
  <c r="AA1942" i="1"/>
  <c r="H1941" i="1"/>
  <c r="Y1941" i="1"/>
  <c r="T1944" i="1"/>
  <c r="A1942" i="1"/>
  <c r="Q1942" i="1" s="1"/>
  <c r="R1942" i="1" s="1"/>
  <c r="S1942" i="1" s="1"/>
  <c r="AA1943" i="1" l="1"/>
  <c r="Z1943" i="1"/>
  <c r="H1942" i="1"/>
  <c r="Y1942" i="1"/>
  <c r="A1943" i="1"/>
  <c r="Q1943" i="1" s="1"/>
  <c r="R1943" i="1" s="1"/>
  <c r="S1943" i="1" s="1"/>
  <c r="T1945" i="1"/>
  <c r="Z1944" i="1" l="1"/>
  <c r="AA1944" i="1"/>
  <c r="H1943" i="1"/>
  <c r="Y1943" i="1"/>
  <c r="T1946" i="1"/>
  <c r="A1944" i="1"/>
  <c r="Q1944" i="1" s="1"/>
  <c r="R1944" i="1" s="1"/>
  <c r="S1944" i="1" s="1"/>
  <c r="AA1945" i="1" l="1"/>
  <c r="Z1945" i="1"/>
  <c r="H1944" i="1"/>
  <c r="Y1944" i="1"/>
  <c r="A1945" i="1"/>
  <c r="Q1945" i="1" s="1"/>
  <c r="R1945" i="1" s="1"/>
  <c r="S1945" i="1" s="1"/>
  <c r="T1947" i="1"/>
  <c r="Z1946" i="1" l="1"/>
  <c r="AA1946" i="1"/>
  <c r="H1945" i="1"/>
  <c r="Y1945" i="1"/>
  <c r="T1948" i="1"/>
  <c r="A1946" i="1"/>
  <c r="Q1946" i="1" s="1"/>
  <c r="R1946" i="1" s="1"/>
  <c r="S1946" i="1" s="1"/>
  <c r="AA1947" i="1" l="1"/>
  <c r="Z1947" i="1"/>
  <c r="H1946" i="1"/>
  <c r="Y1946" i="1"/>
  <c r="T1949" i="1"/>
  <c r="A1947" i="1"/>
  <c r="Q1947" i="1" s="1"/>
  <c r="R1947" i="1" s="1"/>
  <c r="S1947" i="1" s="1"/>
  <c r="Z1948" i="1" l="1"/>
  <c r="AA1948" i="1"/>
  <c r="H1947" i="1"/>
  <c r="Y1947" i="1"/>
  <c r="A1948" i="1"/>
  <c r="Q1948" i="1" s="1"/>
  <c r="R1948" i="1" s="1"/>
  <c r="S1948" i="1" s="1"/>
  <c r="T1950" i="1"/>
  <c r="AA1949" i="1" l="1"/>
  <c r="Z1949" i="1"/>
  <c r="H1948" i="1"/>
  <c r="Y1948" i="1"/>
  <c r="T1951" i="1"/>
  <c r="A1949" i="1"/>
  <c r="Q1949" i="1" s="1"/>
  <c r="R1949" i="1" s="1"/>
  <c r="S1949" i="1" s="1"/>
  <c r="Z1950" i="1" l="1"/>
  <c r="AA1950" i="1"/>
  <c r="H1949" i="1"/>
  <c r="Y1949" i="1"/>
  <c r="T1952" i="1"/>
  <c r="A1950" i="1"/>
  <c r="Q1950" i="1" s="1"/>
  <c r="R1950" i="1" s="1"/>
  <c r="S1950" i="1" s="1"/>
  <c r="AA1951" i="1" l="1"/>
  <c r="Z1951" i="1"/>
  <c r="H1950" i="1"/>
  <c r="Y1950" i="1"/>
  <c r="A1951" i="1"/>
  <c r="Q1951" i="1" s="1"/>
  <c r="R1951" i="1" s="1"/>
  <c r="S1951" i="1" s="1"/>
  <c r="T1953" i="1"/>
  <c r="Z1952" i="1" l="1"/>
  <c r="AA1952" i="1"/>
  <c r="H1951" i="1"/>
  <c r="Y1951" i="1"/>
  <c r="T1954" i="1"/>
  <c r="A1952" i="1"/>
  <c r="Q1952" i="1" s="1"/>
  <c r="R1952" i="1" s="1"/>
  <c r="S1952" i="1" s="1"/>
  <c r="AA1953" i="1" l="1"/>
  <c r="Z1953" i="1"/>
  <c r="H1952" i="1"/>
  <c r="Y1952" i="1"/>
  <c r="T1955" i="1"/>
  <c r="A1953" i="1"/>
  <c r="Q1953" i="1" s="1"/>
  <c r="R1953" i="1" s="1"/>
  <c r="S1953" i="1" s="1"/>
  <c r="Z1954" i="1" l="1"/>
  <c r="AA1954" i="1"/>
  <c r="H1953" i="1"/>
  <c r="Y1953" i="1"/>
  <c r="A1954" i="1"/>
  <c r="Q1954" i="1" s="1"/>
  <c r="R1954" i="1" s="1"/>
  <c r="S1954" i="1" s="1"/>
  <c r="T1956" i="1"/>
  <c r="AA1955" i="1" l="1"/>
  <c r="Z1955" i="1"/>
  <c r="H1954" i="1"/>
  <c r="Y1954" i="1"/>
  <c r="T1957" i="1"/>
  <c r="A1955" i="1"/>
  <c r="Q1955" i="1" s="1"/>
  <c r="R1955" i="1" s="1"/>
  <c r="S1955" i="1" s="1"/>
  <c r="Z1956" i="1" l="1"/>
  <c r="AA1956" i="1"/>
  <c r="H1955" i="1"/>
  <c r="Y1955" i="1"/>
  <c r="A1956" i="1"/>
  <c r="Q1956" i="1" s="1"/>
  <c r="R1956" i="1" s="1"/>
  <c r="T1958" i="1"/>
  <c r="AA1957" i="1" l="1"/>
  <c r="Z1957" i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S1958" i="1" s="1"/>
  <c r="T1960" i="1"/>
  <c r="AA1959" i="1" l="1"/>
  <c r="Z1959" i="1"/>
  <c r="H1958" i="1"/>
  <c r="T1961" i="1"/>
  <c r="A1959" i="1"/>
  <c r="Q1959" i="1" s="1"/>
  <c r="R1959" i="1" s="1"/>
  <c r="S1959" i="1" s="1"/>
  <c r="Z1960" i="1" l="1"/>
  <c r="AA1960" i="1"/>
  <c r="H1959" i="1"/>
  <c r="A1960" i="1"/>
  <c r="Q1960" i="1" s="1"/>
  <c r="R1960" i="1" s="1"/>
  <c r="S1960" i="1" s="1"/>
  <c r="T1962" i="1"/>
  <c r="AA1961" i="1" l="1"/>
  <c r="Z1961" i="1"/>
  <c r="H1960" i="1"/>
  <c r="Y1960" i="1"/>
  <c r="A1961" i="1"/>
  <c r="Q1961" i="1" s="1"/>
  <c r="R1961" i="1" s="1"/>
  <c r="S1961" i="1" s="1"/>
  <c r="T1963" i="1"/>
  <c r="Z1962" i="1" l="1"/>
  <c r="AA1962" i="1"/>
  <c r="H1961" i="1"/>
  <c r="T1964" i="1"/>
  <c r="A1962" i="1"/>
  <c r="Q1962" i="1" s="1"/>
  <c r="R1962" i="1" s="1"/>
  <c r="S1962" i="1" s="1"/>
  <c r="AA1963" i="1" l="1"/>
  <c r="Z1963" i="1"/>
  <c r="H1962" i="1"/>
  <c r="Y1962" i="1"/>
  <c r="T1965" i="1"/>
  <c r="A1963" i="1"/>
  <c r="Q1963" i="1" s="1"/>
  <c r="R1963" i="1" s="1"/>
  <c r="S1963" i="1" s="1"/>
  <c r="Z1964" i="1" l="1"/>
  <c r="AA1964" i="1"/>
  <c r="H1963" i="1"/>
  <c r="Y1963" i="1"/>
  <c r="A1964" i="1"/>
  <c r="Q1964" i="1" s="1"/>
  <c r="R1964" i="1" s="1"/>
  <c r="S1964" i="1" s="1"/>
  <c r="T1966" i="1"/>
  <c r="AA1965" i="1" l="1"/>
  <c r="Z1965" i="1"/>
  <c r="H1964" i="1"/>
  <c r="Y1964" i="1"/>
  <c r="A1965" i="1"/>
  <c r="Q1965" i="1" s="1"/>
  <c r="R1965" i="1" s="1"/>
  <c r="S1965" i="1" s="1"/>
  <c r="T1967" i="1"/>
  <c r="Z1966" i="1" l="1"/>
  <c r="AA1966" i="1"/>
  <c r="H1965" i="1"/>
  <c r="Y1965" i="1"/>
  <c r="A1966" i="1"/>
  <c r="Q1966" i="1" s="1"/>
  <c r="R1966" i="1" s="1"/>
  <c r="S1966" i="1" s="1"/>
  <c r="T1968" i="1"/>
  <c r="AA1967" i="1" l="1"/>
  <c r="Z1967" i="1"/>
  <c r="H1966" i="1"/>
  <c r="Y1966" i="1"/>
  <c r="A1967" i="1"/>
  <c r="Q1967" i="1" s="1"/>
  <c r="R1967" i="1" s="1"/>
  <c r="S1967" i="1" s="1"/>
  <c r="T1969" i="1"/>
  <c r="Z1968" i="1" l="1"/>
  <c r="AA1968" i="1"/>
  <c r="H1967" i="1"/>
  <c r="Y1967" i="1"/>
  <c r="A1968" i="1"/>
  <c r="Q1968" i="1" s="1"/>
  <c r="R1968" i="1" s="1"/>
  <c r="S1968" i="1" s="1"/>
  <c r="T1970" i="1"/>
  <c r="AA1969" i="1" l="1"/>
  <c r="Z1969" i="1"/>
  <c r="H1968" i="1"/>
  <c r="Y1968" i="1"/>
  <c r="T1971" i="1"/>
  <c r="A1969" i="1"/>
  <c r="Q1969" i="1" s="1"/>
  <c r="R1969" i="1" s="1"/>
  <c r="S1969" i="1" s="1"/>
  <c r="Z1970" i="1" l="1"/>
  <c r="AA1970" i="1"/>
  <c r="H1969" i="1"/>
  <c r="Y1969" i="1"/>
  <c r="T1972" i="1"/>
  <c r="A1970" i="1"/>
  <c r="Q1970" i="1" s="1"/>
  <c r="R1970" i="1" s="1"/>
  <c r="S1970" i="1" s="1"/>
  <c r="AA1971" i="1" l="1"/>
  <c r="Z1971" i="1"/>
  <c r="H1970" i="1"/>
  <c r="Y1970" i="1"/>
  <c r="T1973" i="1"/>
  <c r="A1971" i="1"/>
  <c r="Q1971" i="1" s="1"/>
  <c r="R1971" i="1" s="1"/>
  <c r="S1971" i="1" s="1"/>
  <c r="Z1972" i="1" l="1"/>
  <c r="AA1972" i="1"/>
  <c r="H1971" i="1"/>
  <c r="Y1971" i="1"/>
  <c r="T1974" i="1"/>
  <c r="A1972" i="1"/>
  <c r="Q1972" i="1" s="1"/>
  <c r="R1972" i="1" s="1"/>
  <c r="S1972" i="1" s="1"/>
  <c r="AA1973" i="1" l="1"/>
  <c r="Z1973" i="1"/>
  <c r="H1972" i="1"/>
  <c r="Y1972" i="1"/>
  <c r="T1975" i="1"/>
  <c r="A1973" i="1"/>
  <c r="Q1973" i="1" s="1"/>
  <c r="R1973" i="1" s="1"/>
  <c r="S1973" i="1" s="1"/>
  <c r="Z1974" i="1" l="1"/>
  <c r="AA1974" i="1"/>
  <c r="H1973" i="1"/>
  <c r="Y1973" i="1"/>
  <c r="T1976" i="1"/>
  <c r="A1974" i="1"/>
  <c r="Q1974" i="1" s="1"/>
  <c r="R1974" i="1" s="1"/>
  <c r="S1974" i="1" s="1"/>
  <c r="AA1975" i="1" l="1"/>
  <c r="Z1975" i="1"/>
  <c r="H1974" i="1"/>
  <c r="Y1974" i="1"/>
  <c r="T1977" i="1"/>
  <c r="A1975" i="1"/>
  <c r="Q1975" i="1" s="1"/>
  <c r="R1975" i="1" s="1"/>
  <c r="S1975" i="1" s="1"/>
  <c r="Z1976" i="1" l="1"/>
  <c r="AA1976" i="1"/>
  <c r="H1975" i="1"/>
  <c r="Y1975" i="1"/>
  <c r="A1976" i="1"/>
  <c r="Q1976" i="1" s="1"/>
  <c r="R1976" i="1" s="1"/>
  <c r="S1976" i="1" s="1"/>
  <c r="T1978" i="1"/>
  <c r="AA1977" i="1" l="1"/>
  <c r="Z1977" i="1"/>
  <c r="H1976" i="1"/>
  <c r="Y1976" i="1"/>
  <c r="A1977" i="1"/>
  <c r="Q1977" i="1" s="1"/>
  <c r="R1977" i="1" s="1"/>
  <c r="S1977" i="1" s="1"/>
  <c r="T1979" i="1"/>
  <c r="Z1978" i="1" l="1"/>
  <c r="AA1978" i="1"/>
  <c r="H1977" i="1"/>
  <c r="Y1977" i="1"/>
  <c r="T1980" i="1"/>
  <c r="A1978" i="1"/>
  <c r="Q1978" i="1" s="1"/>
  <c r="R1978" i="1" s="1"/>
  <c r="S1978" i="1" s="1"/>
  <c r="AA1979" i="1" l="1"/>
  <c r="Z1979" i="1"/>
  <c r="H1978" i="1"/>
  <c r="Y1978" i="1"/>
  <c r="T1981" i="1"/>
  <c r="A1979" i="1"/>
  <c r="Q1979" i="1" s="1"/>
  <c r="R1979" i="1" s="1"/>
  <c r="S1979" i="1" s="1"/>
  <c r="Z1980" i="1" l="1"/>
  <c r="AA1980" i="1"/>
  <c r="H1979" i="1"/>
  <c r="Y1979" i="1"/>
  <c r="A1980" i="1"/>
  <c r="Q1980" i="1" s="1"/>
  <c r="R1980" i="1" s="1"/>
  <c r="S1980" i="1" s="1"/>
  <c r="T1982" i="1"/>
  <c r="AA1981" i="1" l="1"/>
  <c r="Z1981" i="1"/>
  <c r="H1980" i="1"/>
  <c r="Y1980" i="1"/>
  <c r="A1981" i="1"/>
  <c r="Q1981" i="1" s="1"/>
  <c r="R1981" i="1" s="1"/>
  <c r="S1981" i="1" s="1"/>
  <c r="T1983" i="1"/>
  <c r="Z1982" i="1" l="1"/>
  <c r="AA1982" i="1"/>
  <c r="H1981" i="1"/>
  <c r="Y1981" i="1"/>
  <c r="T1984" i="1"/>
  <c r="A1982" i="1"/>
  <c r="Q1982" i="1" s="1"/>
  <c r="R1982" i="1" s="1"/>
  <c r="S1982" i="1" s="1"/>
  <c r="AA1983" i="1" l="1"/>
  <c r="Z1983" i="1"/>
  <c r="H1982" i="1"/>
  <c r="Y1982" i="1"/>
  <c r="T1985" i="1"/>
  <c r="A1983" i="1"/>
  <c r="Q1983" i="1" s="1"/>
  <c r="R1983" i="1" s="1"/>
  <c r="S1983" i="1" s="1"/>
  <c r="Z1984" i="1" l="1"/>
  <c r="AA1984" i="1"/>
  <c r="H1983" i="1"/>
  <c r="Y1983" i="1"/>
  <c r="T1986" i="1"/>
  <c r="A1984" i="1"/>
  <c r="Q1984" i="1" s="1"/>
  <c r="R1984" i="1" s="1"/>
  <c r="S1984" i="1" s="1"/>
  <c r="AA1985" i="1" l="1"/>
  <c r="Z1985" i="1"/>
  <c r="H1984" i="1"/>
  <c r="Y1984" i="1"/>
  <c r="A1985" i="1"/>
  <c r="Q1985" i="1" s="1"/>
  <c r="R1985" i="1" s="1"/>
  <c r="S1985" i="1" s="1"/>
  <c r="T1987" i="1"/>
  <c r="Z1986" i="1" l="1"/>
  <c r="AA1986" i="1"/>
  <c r="H1985" i="1"/>
  <c r="Y1985" i="1"/>
  <c r="A1986" i="1"/>
  <c r="Q1986" i="1" s="1"/>
  <c r="R1986" i="1" s="1"/>
  <c r="S1986" i="1" s="1"/>
  <c r="AA1987" i="1" l="1"/>
  <c r="Z1987" i="1"/>
  <c r="H1986" i="1"/>
  <c r="Y1986" i="1"/>
  <c r="A1987" i="1"/>
  <c r="Q1987" i="1" l="1"/>
  <c r="R1987" i="1" s="1"/>
  <c r="A1988" i="1"/>
  <c r="H1987" i="1"/>
  <c r="Y135" i="1" l="1"/>
  <c r="Y315" i="1" l="1"/>
  <c r="Y862" i="1" l="1"/>
  <c r="Y1227" i="1" l="1"/>
  <c r="Y1409" i="1" l="1"/>
  <c r="Y1774" i="1" l="1"/>
  <c r="Y1045" i="1" l="1"/>
  <c r="AG13" i="1" l="1"/>
  <c r="Y197" i="1" l="1"/>
  <c r="Y134" i="1" l="1"/>
  <c r="Y163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M73" i="1" s="1"/>
  <c r="X69" i="1"/>
  <c r="Y69" i="1" s="1"/>
  <c r="E73" i="1"/>
  <c r="F73" i="1"/>
  <c r="D72" i="1"/>
  <c r="G72" i="1" s="1"/>
  <c r="G71" i="1"/>
  <c r="U73" i="1"/>
  <c r="W73" i="1" s="1"/>
  <c r="I75" i="1"/>
  <c r="J74" i="1"/>
  <c r="K74" i="1" s="1"/>
  <c r="O70" i="1" l="1"/>
  <c r="L72" i="1"/>
  <c r="N72" i="1"/>
  <c r="N73" i="1" s="1"/>
  <c r="B69" i="1"/>
  <c r="F74" i="1"/>
  <c r="E74" i="1"/>
  <c r="Y70" i="1"/>
  <c r="J75" i="1"/>
  <c r="K75" i="1" s="1"/>
  <c r="I76" i="1"/>
  <c r="D73" i="1"/>
  <c r="L73" i="1" s="1"/>
  <c r="U74" i="1"/>
  <c r="W74" i="1" s="1"/>
  <c r="O72" i="1" l="1"/>
  <c r="O73" i="1"/>
  <c r="M74" i="1"/>
  <c r="E75" i="1"/>
  <c r="F75" i="1"/>
  <c r="G73" i="1"/>
  <c r="D74" i="1"/>
  <c r="L74" i="1" s="1"/>
  <c r="I77" i="1"/>
  <c r="J76" i="1"/>
  <c r="K76" i="1" s="1"/>
  <c r="U75" i="1"/>
  <c r="W75" i="1" s="1"/>
  <c r="N74" i="1" l="1"/>
  <c r="M75" i="1"/>
  <c r="M76" i="1" s="1"/>
  <c r="M77" i="1" s="1"/>
  <c r="F76" i="1"/>
  <c r="E76" i="1"/>
  <c r="G74" i="1"/>
  <c r="U76" i="1"/>
  <c r="W76" i="1" s="1"/>
  <c r="I78" i="1"/>
  <c r="J77" i="1"/>
  <c r="K77" i="1" s="1"/>
  <c r="D75" i="1"/>
  <c r="L75" i="1" s="1"/>
  <c r="N75" i="1" l="1"/>
  <c r="N76" i="1" s="1"/>
  <c r="N77" i="1" s="1"/>
  <c r="N78" i="1" s="1"/>
  <c r="O74" i="1"/>
  <c r="E77" i="1"/>
  <c r="F77" i="1"/>
  <c r="M78" i="1"/>
  <c r="G75" i="1"/>
  <c r="U77" i="1"/>
  <c r="W77" i="1" s="1"/>
  <c r="J78" i="1"/>
  <c r="K78" i="1" s="1"/>
  <c r="I79" i="1"/>
  <c r="D76" i="1"/>
  <c r="L76" i="1" l="1"/>
  <c r="O76" i="1" s="1"/>
  <c r="O75" i="1"/>
  <c r="F78" i="1"/>
  <c r="E78" i="1"/>
  <c r="I80" i="1"/>
  <c r="J79" i="1"/>
  <c r="K79" i="1" s="1"/>
  <c r="N79" i="1"/>
  <c r="D77" i="1"/>
  <c r="U78" i="1"/>
  <c r="W78" i="1" s="1"/>
  <c r="G76" i="1"/>
  <c r="M79" i="1"/>
  <c r="L77" i="1" l="1"/>
  <c r="O77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s="1"/>
  <c r="O86" i="1" l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s="1"/>
  <c r="O88" i="1" l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M104" i="1" s="1"/>
  <c r="I106" i="1"/>
  <c r="J105" i="1"/>
  <c r="K105" i="1" s="1"/>
  <c r="U104" i="1"/>
  <c r="W104" i="1" s="1"/>
  <c r="N103" i="1" l="1"/>
  <c r="N104" i="1" s="1"/>
  <c r="E105" i="1"/>
  <c r="F105" i="1"/>
  <c r="G103" i="1"/>
  <c r="D104" i="1"/>
  <c r="M105" i="1" s="1"/>
  <c r="M106" i="1" s="1"/>
  <c r="U105" i="1"/>
  <c r="W105" i="1" s="1"/>
  <c r="O102" i="1"/>
  <c r="I107" i="1"/>
  <c r="J106" i="1"/>
  <c r="K106" i="1" s="1"/>
  <c r="L104" i="1" l="1"/>
  <c r="O104" i="1" s="1"/>
  <c r="N105" i="1"/>
  <c r="N106" i="1" s="1"/>
  <c r="N107" i="1" s="1"/>
  <c r="O103" i="1"/>
  <c r="F106" i="1"/>
  <c r="E106" i="1"/>
  <c r="G104" i="1"/>
  <c r="D105" i="1"/>
  <c r="U106" i="1"/>
  <c r="W106" i="1" s="1"/>
  <c r="J107" i="1"/>
  <c r="K107" i="1" s="1"/>
  <c r="I108" i="1"/>
  <c r="M107" i="1"/>
  <c r="L105" i="1" l="1"/>
  <c r="O105" i="1" s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L118" i="1" s="1"/>
  <c r="G117" i="1"/>
  <c r="O118" i="1" l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l="1"/>
  <c r="O132" i="1" s="1"/>
  <c r="M133" i="1"/>
  <c r="O131" i="1"/>
  <c r="E134" i="1"/>
  <c r="F134" i="1"/>
  <c r="D133" i="1"/>
  <c r="L133" i="1" s="1"/>
  <c r="U134" i="1"/>
  <c r="W134" i="1" s="1"/>
  <c r="G132" i="1"/>
  <c r="J135" i="1"/>
  <c r="K135" i="1" s="1"/>
  <c r="I136" i="1"/>
  <c r="N133" i="1" l="1"/>
  <c r="O133" i="1" s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U136" i="1"/>
  <c r="W136" i="1" s="1"/>
  <c r="I138" i="1"/>
  <c r="J137" i="1"/>
  <c r="K137" i="1" s="1"/>
  <c r="L135" i="1" l="1"/>
  <c r="O135" i="1" s="1"/>
  <c r="O134" i="1"/>
  <c r="F137" i="1"/>
  <c r="E137" i="1"/>
  <c r="G135" i="1"/>
  <c r="U137" i="1"/>
  <c r="W137" i="1" s="1"/>
  <c r="D136" i="1"/>
  <c r="L136" i="1" s="1"/>
  <c r="M138" i="1"/>
  <c r="J138" i="1"/>
  <c r="K138" i="1" s="1"/>
  <c r="I139" i="1"/>
  <c r="N138" i="1"/>
  <c r="O136" i="1" l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s="1"/>
  <c r="O152" i="1" l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M164" i="1" s="1"/>
  <c r="N162" i="1"/>
  <c r="N163" i="1" s="1"/>
  <c r="N164" i="1" s="1"/>
  <c r="J165" i="1"/>
  <c r="K165" i="1" s="1"/>
  <c r="I166" i="1"/>
  <c r="U164" i="1"/>
  <c r="W164" i="1" s="1"/>
  <c r="E165" i="1" l="1"/>
  <c r="F165" i="1"/>
  <c r="G163" i="1"/>
  <c r="U165" i="1"/>
  <c r="W165" i="1" s="1"/>
  <c r="D164" i="1"/>
  <c r="O163" i="1"/>
  <c r="I167" i="1"/>
  <c r="J166" i="1"/>
  <c r="K166" i="1" s="1"/>
  <c r="O162" i="1"/>
  <c r="L164" i="1" l="1"/>
  <c r="O164" i="1" s="1"/>
  <c r="M165" i="1"/>
  <c r="F166" i="1"/>
  <c r="E166" i="1"/>
  <c r="G164" i="1"/>
  <c r="Y162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J168" i="1"/>
  <c r="K168" i="1" s="1"/>
  <c r="I169" i="1"/>
  <c r="U167" i="1"/>
  <c r="W167" i="1" s="1"/>
  <c r="L166" i="1" l="1"/>
  <c r="O166" i="1" s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L173" i="1" s="1"/>
  <c r="M175" i="1"/>
  <c r="I176" i="1"/>
  <c r="J175" i="1"/>
  <c r="K175" i="1" s="1"/>
  <c r="N175" i="1"/>
  <c r="U174" i="1"/>
  <c r="W174" i="1" s="1"/>
  <c r="O173" i="1" l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s="1"/>
  <c r="O186" i="1" l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U191" i="1"/>
  <c r="W191" i="1" s="1"/>
  <c r="D190" i="1"/>
  <c r="L190" i="1" s="1"/>
  <c r="F192" i="1" l="1"/>
  <c r="E192" i="1"/>
  <c r="G190" i="1"/>
  <c r="M191" i="1"/>
  <c r="O190" i="1"/>
  <c r="D191" i="1"/>
  <c r="J193" i="1"/>
  <c r="K193" i="1" s="1"/>
  <c r="I194" i="1"/>
  <c r="U192" i="1"/>
  <c r="W192" i="1" s="1"/>
  <c r="L191" i="1" l="1"/>
  <c r="O191" i="1" s="1"/>
  <c r="M192" i="1"/>
  <c r="N192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M194" i="1"/>
  <c r="N194" i="1" l="1"/>
  <c r="O194" i="1" s="1"/>
  <c r="M195" i="1"/>
  <c r="M196" i="1" s="1"/>
  <c r="M197" i="1" s="1"/>
  <c r="E196" i="1"/>
  <c r="F196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s="1"/>
  <c r="O213" i="1" l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M225" i="1" s="1"/>
  <c r="M226" i="1" s="1"/>
  <c r="N223" i="1"/>
  <c r="D224" i="1"/>
  <c r="L224" i="1" s="1"/>
  <c r="U225" i="1"/>
  <c r="W225" i="1" s="1"/>
  <c r="N224" i="1" l="1"/>
  <c r="N225" i="1" s="1"/>
  <c r="N226" i="1" s="1"/>
  <c r="N227" i="1" s="1"/>
  <c r="M227" i="1"/>
  <c r="E226" i="1"/>
  <c r="F226" i="1"/>
  <c r="D225" i="1"/>
  <c r="L225" i="1" s="1"/>
  <c r="G224" i="1"/>
  <c r="U226" i="1"/>
  <c r="W226" i="1" s="1"/>
  <c r="O223" i="1"/>
  <c r="I228" i="1"/>
  <c r="J227" i="1"/>
  <c r="K227" i="1" s="1"/>
  <c r="O225" i="1" l="1"/>
  <c r="O224" i="1"/>
  <c r="F227" i="1"/>
  <c r="E227" i="1"/>
  <c r="G225" i="1"/>
  <c r="D226" i="1"/>
  <c r="U227" i="1"/>
  <c r="W227" i="1" s="1"/>
  <c r="J228" i="1"/>
  <c r="K228" i="1" s="1"/>
  <c r="I229" i="1"/>
  <c r="L226" i="1" l="1"/>
  <c r="O226" i="1" s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L251" i="1" l="1"/>
  <c r="O251" i="1" s="1"/>
  <c r="F253" i="1"/>
  <c r="E253" i="1"/>
  <c r="G251" i="1"/>
  <c r="U253" i="1"/>
  <c r="W253" i="1" s="1"/>
  <c r="J254" i="1"/>
  <c r="K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4" i="1"/>
  <c r="W254" i="1" s="1"/>
  <c r="D253" i="1"/>
  <c r="L253" i="1" s="1"/>
  <c r="Y498" i="1"/>
  <c r="M254" i="1" l="1"/>
  <c r="M255" i="1" s="1"/>
  <c r="N253" i="1"/>
  <c r="F255" i="1"/>
  <c r="E255" i="1"/>
  <c r="G253" i="1"/>
  <c r="D254" i="1"/>
  <c r="L254" i="1" s="1"/>
  <c r="U255" i="1"/>
  <c r="W255" i="1" s="1"/>
  <c r="I257" i="1"/>
  <c r="J256" i="1"/>
  <c r="K256" i="1" s="1"/>
  <c r="N254" i="1" l="1"/>
  <c r="N255" i="1" s="1"/>
  <c r="O253" i="1"/>
  <c r="U256" i="1"/>
  <c r="W256" i="1" s="1"/>
  <c r="F256" i="1"/>
  <c r="E256" i="1"/>
  <c r="G254" i="1"/>
  <c r="D255" i="1"/>
  <c r="L255" i="1" s="1"/>
  <c r="J257" i="1"/>
  <c r="K257" i="1" s="1"/>
  <c r="I258" i="1"/>
  <c r="O254" i="1" l="1"/>
  <c r="E257" i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E259" i="1" l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E261" i="1"/>
  <c r="F261" i="1"/>
  <c r="G259" i="1"/>
  <c r="D260" i="1"/>
  <c r="L260" i="1" s="1"/>
  <c r="J262" i="1"/>
  <c r="K262" i="1" s="1"/>
  <c r="M262" i="1"/>
  <c r="I263" i="1"/>
  <c r="N262" i="1"/>
  <c r="U261" i="1"/>
  <c r="W261" i="1" s="1"/>
  <c r="O260" i="1" l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s="1"/>
  <c r="O270" i="1" l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I289" i="1"/>
  <c r="U287" i="1"/>
  <c r="W287" i="1" s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M289" i="1"/>
  <c r="N289" i="1"/>
  <c r="U288" i="1"/>
  <c r="W288" i="1" s="1"/>
  <c r="L287" i="1" l="1"/>
  <c r="O287" i="1" s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s="1"/>
  <c r="O302" i="1" l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L310" i="1" s="1"/>
  <c r="I313" i="1"/>
  <c r="J312" i="1"/>
  <c r="K312" i="1" s="1"/>
  <c r="N312" i="1"/>
  <c r="O310" i="1" l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M317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N317" i="1" s="1"/>
  <c r="N318" i="1" s="1"/>
  <c r="E317" i="1"/>
  <c r="F317" i="1"/>
  <c r="G315" i="1"/>
  <c r="M318" i="1"/>
  <c r="J318" i="1"/>
  <c r="K318" i="1" s="1"/>
  <c r="I319" i="1"/>
  <c r="U317" i="1"/>
  <c r="W317" i="1" s="1"/>
  <c r="D316" i="1"/>
  <c r="Y561" i="1"/>
  <c r="L316" i="1" l="1"/>
  <c r="O316" i="1" s="1"/>
  <c r="O315" i="1"/>
  <c r="F318" i="1"/>
  <c r="E318" i="1"/>
  <c r="Y313" i="1"/>
  <c r="G316" i="1"/>
  <c r="D317" i="1"/>
  <c r="J319" i="1"/>
  <c r="K319" i="1" s="1"/>
  <c r="I320" i="1"/>
  <c r="M319" i="1"/>
  <c r="N319" i="1"/>
  <c r="U318" i="1"/>
  <c r="W318" i="1" s="1"/>
  <c r="L317" i="1" l="1"/>
  <c r="O317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L322" i="1" s="1"/>
  <c r="U323" i="1"/>
  <c r="W323" i="1" s="1"/>
  <c r="I325" i="1"/>
  <c r="M324" i="1"/>
  <c r="J324" i="1"/>
  <c r="K324" i="1" s="1"/>
  <c r="N324" i="1"/>
  <c r="O322" i="1" l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l="1"/>
  <c r="O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s="1"/>
  <c r="O332" i="1" l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N343" i="1"/>
  <c r="N344" i="1" s="1"/>
  <c r="D344" i="1"/>
  <c r="L344" i="1" s="1"/>
  <c r="U345" i="1"/>
  <c r="W345" i="1" s="1"/>
  <c r="J346" i="1"/>
  <c r="K346" i="1" s="1"/>
  <c r="I347" i="1"/>
  <c r="Y589" i="1"/>
  <c r="M345" i="1" l="1"/>
  <c r="M346" i="1" s="1"/>
  <c r="O344" i="1"/>
  <c r="E346" i="1"/>
  <c r="F346" i="1"/>
  <c r="G344" i="1"/>
  <c r="D345" i="1"/>
  <c r="L345" i="1" s="1"/>
  <c r="U346" i="1"/>
  <c r="W346" i="1" s="1"/>
  <c r="I348" i="1"/>
  <c r="J347" i="1"/>
  <c r="K347" i="1" s="1"/>
  <c r="O343" i="1"/>
  <c r="N345" i="1" l="1"/>
  <c r="N346" i="1" s="1"/>
  <c r="G345" i="1"/>
  <c r="F347" i="1"/>
  <c r="E347" i="1"/>
  <c r="I349" i="1"/>
  <c r="J348" i="1"/>
  <c r="K348" i="1" s="1"/>
  <c r="D346" i="1"/>
  <c r="L346" i="1" s="1"/>
  <c r="U347" i="1"/>
  <c r="W347" i="1" s="1"/>
  <c r="O345" i="1" l="1"/>
  <c r="O346" i="1"/>
  <c r="M347" i="1"/>
  <c r="G346" i="1"/>
  <c r="E348" i="1"/>
  <c r="F348" i="1"/>
  <c r="Y343" i="1"/>
  <c r="U348" i="1"/>
  <c r="W348" i="1" s="1"/>
  <c r="D347" i="1"/>
  <c r="L347" i="1" s="1"/>
  <c r="J349" i="1"/>
  <c r="K349" i="1" s="1"/>
  <c r="I350" i="1"/>
  <c r="Y592" i="1"/>
  <c r="N347" i="1" l="1"/>
  <c r="M348" i="1"/>
  <c r="M349" i="1" s="1"/>
  <c r="M350" i="1" s="1"/>
  <c r="F349" i="1"/>
  <c r="E349" i="1"/>
  <c r="D348" i="1"/>
  <c r="L348" i="1" s="1"/>
  <c r="J350" i="1"/>
  <c r="K350" i="1" s="1"/>
  <c r="I351" i="1"/>
  <c r="U349" i="1"/>
  <c r="W349" i="1" s="1"/>
  <c r="G347" i="1"/>
  <c r="N348" i="1" l="1"/>
  <c r="N349" i="1" s="1"/>
  <c r="N350" i="1" s="1"/>
  <c r="N351" i="1" s="1"/>
  <c r="O347" i="1"/>
  <c r="E350" i="1"/>
  <c r="F350" i="1"/>
  <c r="G348" i="1"/>
  <c r="I352" i="1"/>
  <c r="J351" i="1"/>
  <c r="K351" i="1" s="1"/>
  <c r="U350" i="1"/>
  <c r="W350" i="1" s="1"/>
  <c r="M351" i="1"/>
  <c r="D349" i="1"/>
  <c r="L349" i="1" l="1"/>
  <c r="O349" i="1" s="1"/>
  <c r="O348" i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E352" i="1"/>
  <c r="F352" i="1"/>
  <c r="G350" i="1"/>
  <c r="U352" i="1"/>
  <c r="W352" i="1" s="1"/>
  <c r="D351" i="1"/>
  <c r="L351" i="1" s="1"/>
  <c r="I354" i="1"/>
  <c r="M353" i="1"/>
  <c r="J353" i="1"/>
  <c r="K353" i="1" s="1"/>
  <c r="N353" i="1"/>
  <c r="O351" i="1" l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L371" i="1" s="1"/>
  <c r="U372" i="1"/>
  <c r="W372" i="1" s="1"/>
  <c r="J373" i="1"/>
  <c r="K373" i="1" s="1"/>
  <c r="I374" i="1"/>
  <c r="N373" i="1"/>
  <c r="G370" i="1"/>
  <c r="O371" i="1" l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M377" i="1" s="1"/>
  <c r="J378" i="1"/>
  <c r="K378" i="1" s="1"/>
  <c r="I379" i="1"/>
  <c r="U377" i="1"/>
  <c r="W377" i="1" s="1"/>
  <c r="Y621" i="1"/>
  <c r="N376" i="1" l="1"/>
  <c r="N377" i="1" s="1"/>
  <c r="E378" i="1"/>
  <c r="F378" i="1"/>
  <c r="G376" i="1"/>
  <c r="D377" i="1"/>
  <c r="L377" i="1" s="1"/>
  <c r="O375" i="1"/>
  <c r="I380" i="1"/>
  <c r="J379" i="1"/>
  <c r="K379" i="1" s="1"/>
  <c r="U378" i="1"/>
  <c r="W378" i="1" s="1"/>
  <c r="O376" i="1" l="1"/>
  <c r="O377" i="1"/>
  <c r="M378" i="1"/>
  <c r="M379" i="1" s="1"/>
  <c r="M380" i="1" s="1"/>
  <c r="F379" i="1"/>
  <c r="E379" i="1"/>
  <c r="G377" i="1"/>
  <c r="U379" i="1"/>
  <c r="W379" i="1" s="1"/>
  <c r="J380" i="1"/>
  <c r="K380" i="1" s="1"/>
  <c r="I381" i="1"/>
  <c r="D378" i="1"/>
  <c r="L378" i="1" s="1"/>
  <c r="N378" i="1" l="1"/>
  <c r="N379" i="1" s="1"/>
  <c r="N380" i="1" s="1"/>
  <c r="N381" i="1" s="1"/>
  <c r="E380" i="1"/>
  <c r="F380" i="1"/>
  <c r="G378" i="1"/>
  <c r="M381" i="1"/>
  <c r="J381" i="1"/>
  <c r="K381" i="1" s="1"/>
  <c r="I382" i="1"/>
  <c r="U380" i="1"/>
  <c r="W380" i="1" s="1"/>
  <c r="D379" i="1"/>
  <c r="L379" i="1" s="1"/>
  <c r="O379" i="1" l="1"/>
  <c r="O378" i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s="1"/>
  <c r="O388" i="1" l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s="1"/>
  <c r="O393" i="1" l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N404" i="1"/>
  <c r="N405" i="1" s="1"/>
  <c r="G404" i="1"/>
  <c r="D405" i="1"/>
  <c r="L405" i="1" s="1"/>
  <c r="J407" i="1"/>
  <c r="K407" i="1" s="1"/>
  <c r="I408" i="1"/>
  <c r="M406" i="1" l="1"/>
  <c r="N406" i="1" s="1"/>
  <c r="F407" i="1"/>
  <c r="E407" i="1"/>
  <c r="G405" i="1"/>
  <c r="Y403" i="1"/>
  <c r="I409" i="1"/>
  <c r="J408" i="1"/>
  <c r="K408" i="1" s="1"/>
  <c r="U407" i="1"/>
  <c r="W407" i="1" s="1"/>
  <c r="O405" i="1"/>
  <c r="D406" i="1"/>
  <c r="L406" i="1" s="1"/>
  <c r="O404" i="1"/>
  <c r="Y651" i="1"/>
  <c r="O406" i="1" l="1"/>
  <c r="M407" i="1"/>
  <c r="E408" i="1"/>
  <c r="F408" i="1"/>
  <c r="G406" i="1"/>
  <c r="D407" i="1"/>
  <c r="L407" i="1" s="1"/>
  <c r="U408" i="1"/>
  <c r="W408" i="1" s="1"/>
  <c r="J409" i="1"/>
  <c r="K409" i="1" s="1"/>
  <c r="I410" i="1"/>
  <c r="N407" i="1" l="1"/>
  <c r="N408" i="1" s="1"/>
  <c r="N409" i="1" s="1"/>
  <c r="N410" i="1" s="1"/>
  <c r="M408" i="1"/>
  <c r="M409" i="1" s="1"/>
  <c r="M410" i="1" s="1"/>
  <c r="G407" i="1"/>
  <c r="F409" i="1"/>
  <c r="E409" i="1"/>
  <c r="Y404" i="1"/>
  <c r="J410" i="1"/>
  <c r="K410" i="1" s="1"/>
  <c r="I411" i="1"/>
  <c r="D408" i="1"/>
  <c r="U409" i="1"/>
  <c r="W409" i="1" s="1"/>
  <c r="L408" i="1" l="1"/>
  <c r="O408" i="1" s="1"/>
  <c r="O407" i="1"/>
  <c r="E410" i="1"/>
  <c r="F410" i="1"/>
  <c r="G408" i="1"/>
  <c r="D409" i="1"/>
  <c r="J411" i="1"/>
  <c r="K411" i="1" s="1"/>
  <c r="I412" i="1"/>
  <c r="N411" i="1"/>
  <c r="U410" i="1"/>
  <c r="W410" i="1" s="1"/>
  <c r="M411" i="1"/>
  <c r="L409" i="1" l="1"/>
  <c r="O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l="1"/>
  <c r="O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Y680" i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Y434" i="1"/>
  <c r="D437" i="1"/>
  <c r="L437" i="1" s="1"/>
  <c r="U438" i="1"/>
  <c r="W438" i="1" s="1"/>
  <c r="I440" i="1"/>
  <c r="J439" i="1"/>
  <c r="K439" i="1" s="1"/>
  <c r="Y682" i="1"/>
  <c r="O437" i="1" l="1"/>
  <c r="M438" i="1"/>
  <c r="F439" i="1"/>
  <c r="E439" i="1"/>
  <c r="G437" i="1"/>
  <c r="Y435" i="1"/>
  <c r="U439" i="1"/>
  <c r="W439" i="1" s="1"/>
  <c r="J440" i="1"/>
  <c r="K440" i="1" s="1"/>
  <c r="I441" i="1"/>
  <c r="D438" i="1"/>
  <c r="L438" i="1" s="1"/>
  <c r="N438" i="1" l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N439" i="1" l="1"/>
  <c r="N440" i="1" s="1"/>
  <c r="N441" i="1" s="1"/>
  <c r="N442" i="1" s="1"/>
  <c r="O438" i="1"/>
  <c r="M442" i="1"/>
  <c r="F441" i="1"/>
  <c r="E441" i="1"/>
  <c r="G439" i="1"/>
  <c r="D440" i="1"/>
  <c r="L440" i="1" s="1"/>
  <c r="U441" i="1"/>
  <c r="W441" i="1" s="1"/>
  <c r="J442" i="1"/>
  <c r="K442" i="1" s="1"/>
  <c r="I443" i="1"/>
  <c r="O440" i="1" l="1"/>
  <c r="O439" i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L455" i="1" s="1"/>
  <c r="U456" i="1"/>
  <c r="W456" i="1" s="1"/>
  <c r="O455" i="1" l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s="1"/>
  <c r="O460" i="1" l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L462" i="1" s="1"/>
  <c r="U463" i="1"/>
  <c r="W463" i="1" s="1"/>
  <c r="O462" i="1" l="1"/>
  <c r="E464" i="1"/>
  <c r="F464" i="1"/>
  <c r="G462" i="1"/>
  <c r="I466" i="1"/>
  <c r="J465" i="1"/>
  <c r="K465" i="1" s="1"/>
  <c r="N465" i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M467" i="1"/>
  <c r="D467" i="1"/>
  <c r="L467" i="1" s="1"/>
  <c r="J469" i="1"/>
  <c r="K469" i="1" s="1"/>
  <c r="I470" i="1"/>
  <c r="U468" i="1"/>
  <c r="W468" i="1" s="1"/>
  <c r="N467" i="1" l="1"/>
  <c r="O467" i="1" s="1"/>
  <c r="M468" i="1"/>
  <c r="E469" i="1"/>
  <c r="O466" i="1"/>
  <c r="F469" i="1"/>
  <c r="G467" i="1"/>
  <c r="Y465" i="1"/>
  <c r="D468" i="1"/>
  <c r="L468" i="1" s="1"/>
  <c r="I471" i="1"/>
  <c r="J470" i="1"/>
  <c r="K470" i="1" s="1"/>
  <c r="U469" i="1"/>
  <c r="W469" i="1" s="1"/>
  <c r="M469" i="1" l="1"/>
  <c r="M470" i="1" s="1"/>
  <c r="M471" i="1" s="1"/>
  <c r="N468" i="1"/>
  <c r="F470" i="1"/>
  <c r="E470" i="1"/>
  <c r="G468" i="1"/>
  <c r="D469" i="1"/>
  <c r="L469" i="1" s="1"/>
  <c r="U470" i="1"/>
  <c r="W470" i="1" s="1"/>
  <c r="I472" i="1"/>
  <c r="J471" i="1"/>
  <c r="K471" i="1" s="1"/>
  <c r="N469" i="1" l="1"/>
  <c r="N470" i="1" s="1"/>
  <c r="N471" i="1" s="1"/>
  <c r="N472" i="1" s="1"/>
  <c r="O468" i="1"/>
  <c r="E471" i="1"/>
  <c r="F471" i="1"/>
  <c r="G469" i="1"/>
  <c r="I473" i="1"/>
  <c r="J472" i="1"/>
  <c r="K472" i="1" s="1"/>
  <c r="D470" i="1"/>
  <c r="L470" i="1" s="1"/>
  <c r="M472" i="1"/>
  <c r="U471" i="1"/>
  <c r="W471" i="1" s="1"/>
  <c r="O470" i="1" l="1"/>
  <c r="O469" i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M498" i="1" s="1"/>
  <c r="M499" i="1" s="1"/>
  <c r="N496" i="1"/>
  <c r="D497" i="1"/>
  <c r="L497" i="1" s="1"/>
  <c r="U498" i="1"/>
  <c r="W498" i="1" s="1"/>
  <c r="N497" i="1" l="1"/>
  <c r="N498" i="1" s="1"/>
  <c r="N499" i="1" s="1"/>
  <c r="N500" i="1" s="1"/>
  <c r="M500" i="1"/>
  <c r="E499" i="1"/>
  <c r="F499" i="1"/>
  <c r="O496" i="1"/>
  <c r="G497" i="1"/>
  <c r="D498" i="1"/>
  <c r="L498" i="1" s="1"/>
  <c r="Y495" i="1"/>
  <c r="J500" i="1"/>
  <c r="K500" i="1" s="1"/>
  <c r="I501" i="1"/>
  <c r="U499" i="1"/>
  <c r="W499" i="1" s="1"/>
  <c r="O498" i="1" l="1"/>
  <c r="O497" i="1"/>
  <c r="F500" i="1"/>
  <c r="E500" i="1"/>
  <c r="G498" i="1"/>
  <c r="D499" i="1"/>
  <c r="I502" i="1"/>
  <c r="J501" i="1"/>
  <c r="K501" i="1" s="1"/>
  <c r="U500" i="1"/>
  <c r="W500" i="1" s="1"/>
  <c r="L499" i="1" l="1"/>
  <c r="O499" i="1" s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U503" i="1"/>
  <c r="W503" i="1" s="1"/>
  <c r="J504" i="1"/>
  <c r="K504" i="1" s="1"/>
  <c r="I505" i="1"/>
  <c r="O502" i="1" l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l="1"/>
  <c r="O523" i="1" s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U526" i="1"/>
  <c r="W526" i="1" s="1"/>
  <c r="D525" i="1"/>
  <c r="L525" i="1" s="1"/>
  <c r="E527" i="1" l="1"/>
  <c r="F527" i="1"/>
  <c r="G525" i="1"/>
  <c r="D526" i="1"/>
  <c r="M526" i="1"/>
  <c r="O525" i="1"/>
  <c r="I529" i="1"/>
  <c r="J528" i="1"/>
  <c r="K528" i="1" s="1"/>
  <c r="U527" i="1"/>
  <c r="W527" i="1" s="1"/>
  <c r="L526" i="1" l="1"/>
  <c r="O526" i="1" s="1"/>
  <c r="E528" i="1"/>
  <c r="F528" i="1"/>
  <c r="G526" i="1"/>
  <c r="D527" i="1"/>
  <c r="L527" i="1" s="1"/>
  <c r="U528" i="1"/>
  <c r="W528" i="1" s="1"/>
  <c r="I530" i="1"/>
  <c r="J529" i="1"/>
  <c r="K529" i="1" s="1"/>
  <c r="U529" i="1" l="1"/>
  <c r="W529" i="1" s="1"/>
  <c r="M527" i="1"/>
  <c r="M528" i="1" s="1"/>
  <c r="F529" i="1"/>
  <c r="E529" i="1"/>
  <c r="G527" i="1"/>
  <c r="I531" i="1"/>
  <c r="J530" i="1"/>
  <c r="K530" i="1" s="1"/>
  <c r="D528" i="1"/>
  <c r="L528" i="1" s="1"/>
  <c r="N527" i="1" l="1"/>
  <c r="N528" i="1" s="1"/>
  <c r="O528" i="1" s="1"/>
  <c r="F530" i="1"/>
  <c r="E530" i="1"/>
  <c r="G528" i="1"/>
  <c r="U530" i="1"/>
  <c r="W530" i="1" s="1"/>
  <c r="M529" i="1"/>
  <c r="I532" i="1"/>
  <c r="J531" i="1"/>
  <c r="K531" i="1" s="1"/>
  <c r="D529" i="1"/>
  <c r="L529" i="1" s="1"/>
  <c r="O527" i="1" l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L547" i="1" s="1"/>
  <c r="I550" i="1"/>
  <c r="J549" i="1"/>
  <c r="K549" i="1" s="1"/>
  <c r="M549" i="1"/>
  <c r="N549" i="1"/>
  <c r="Y958" i="1"/>
  <c r="O547" i="1" l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l="1"/>
  <c r="N559" i="1" s="1"/>
  <c r="E560" i="1"/>
  <c r="F560" i="1"/>
  <c r="O557" i="1"/>
  <c r="G558" i="1"/>
  <c r="D559" i="1"/>
  <c r="L559" i="1" s="1"/>
  <c r="U560" i="1"/>
  <c r="W560" i="1" s="1"/>
  <c r="I562" i="1"/>
  <c r="J561" i="1"/>
  <c r="K561" i="1" s="1"/>
  <c r="O559" i="1" l="1"/>
  <c r="O558" i="1"/>
  <c r="M560" i="1"/>
  <c r="F561" i="1"/>
  <c r="E561" i="1"/>
  <c r="G559" i="1"/>
  <c r="U561" i="1"/>
  <c r="W561" i="1" s="1"/>
  <c r="I563" i="1"/>
  <c r="J562" i="1"/>
  <c r="K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U562" i="1"/>
  <c r="W562" i="1" s="1"/>
  <c r="I564" i="1"/>
  <c r="J563" i="1"/>
  <c r="K563" i="1" s="1"/>
  <c r="D561" i="1"/>
  <c r="L561" i="1" l="1"/>
  <c r="O561" i="1" s="1"/>
  <c r="O560" i="1"/>
  <c r="F563" i="1"/>
  <c r="E563" i="1"/>
  <c r="U563" i="1"/>
  <c r="W563" i="1" s="1"/>
  <c r="I565" i="1"/>
  <c r="J564" i="1"/>
  <c r="K564" i="1" s="1"/>
  <c r="N564" i="1"/>
  <c r="D562" i="1"/>
  <c r="G561" i="1"/>
  <c r="M564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s="1"/>
  <c r="O567" i="1" l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s="1"/>
  <c r="O583" i="1" l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D591" i="1"/>
  <c r="L591" i="1" s="1"/>
  <c r="O591" i="1" l="1"/>
  <c r="M592" i="1"/>
  <c r="E593" i="1"/>
  <c r="F593" i="1"/>
  <c r="Y588" i="1"/>
  <c r="G591" i="1"/>
  <c r="J594" i="1"/>
  <c r="K594" i="1" s="1"/>
  <c r="I595" i="1"/>
  <c r="U593" i="1"/>
  <c r="W593" i="1" s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l="1"/>
  <c r="O593" i="1" s="1"/>
  <c r="O592" i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L602" i="1" s="1"/>
  <c r="G601" i="1"/>
  <c r="O602" i="1" l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L609" i="1" s="1"/>
  <c r="J611" i="1"/>
  <c r="K611" i="1" s="1"/>
  <c r="I612" i="1"/>
  <c r="M611" i="1"/>
  <c r="N611" i="1"/>
  <c r="U610" i="1"/>
  <c r="W610" i="1" s="1"/>
  <c r="O609" i="1" l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L618" i="1" s="1"/>
  <c r="J620" i="1"/>
  <c r="K620" i="1" s="1"/>
  <c r="I621" i="1"/>
  <c r="M618" i="1"/>
  <c r="O617" i="1"/>
  <c r="U620" i="1" l="1"/>
  <c r="W620" i="1" s="1"/>
  <c r="M619" i="1"/>
  <c r="N618" i="1"/>
  <c r="N619" i="1" s="1"/>
  <c r="F620" i="1"/>
  <c r="E620" i="1"/>
  <c r="G618" i="1"/>
  <c r="J621" i="1"/>
  <c r="K621" i="1" s="1"/>
  <c r="I622" i="1"/>
  <c r="D619" i="1"/>
  <c r="L619" i="1" s="1"/>
  <c r="O618" i="1" l="1"/>
  <c r="E621" i="1"/>
  <c r="F621" i="1"/>
  <c r="D620" i="1"/>
  <c r="L620" i="1" s="1"/>
  <c r="O619" i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M621" i="1"/>
  <c r="M622" i="1" s="1"/>
  <c r="M623" i="1" s="1"/>
  <c r="D621" i="1"/>
  <c r="L621" i="1" s="1"/>
  <c r="N621" i="1" l="1"/>
  <c r="N622" i="1" s="1"/>
  <c r="N623" i="1" s="1"/>
  <c r="N624" i="1" s="1"/>
  <c r="M624" i="1"/>
  <c r="E623" i="1"/>
  <c r="F623" i="1"/>
  <c r="O620" i="1"/>
  <c r="G621" i="1"/>
  <c r="J624" i="1"/>
  <c r="K624" i="1" s="1"/>
  <c r="I625" i="1"/>
  <c r="U623" i="1"/>
  <c r="W623" i="1" s="1"/>
  <c r="D622" i="1"/>
  <c r="L622" i="1" l="1"/>
  <c r="O622" i="1" s="1"/>
  <c r="O621" i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L632" i="1" s="1"/>
  <c r="U633" i="1"/>
  <c r="W633" i="1" s="1"/>
  <c r="I635" i="1"/>
  <c r="J634" i="1"/>
  <c r="K634" i="1" s="1"/>
  <c r="M634" i="1"/>
  <c r="N634" i="1"/>
  <c r="O632" i="1" l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U648" i="1" l="1"/>
  <c r="W648" i="1" s="1"/>
  <c r="L646" i="1"/>
  <c r="O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l="1"/>
  <c r="O649" i="1" s="1"/>
  <c r="M650" i="1"/>
  <c r="E651" i="1"/>
  <c r="F651" i="1"/>
  <c r="Y647" i="1"/>
  <c r="U651" i="1"/>
  <c r="W651" i="1" s="1"/>
  <c r="J652" i="1"/>
  <c r="K652" i="1" s="1"/>
  <c r="I653" i="1"/>
  <c r="O648" i="1"/>
  <c r="D650" i="1"/>
  <c r="L650" i="1" s="1"/>
  <c r="G649" i="1"/>
  <c r="M651" i="1" l="1"/>
  <c r="M652" i="1" s="1"/>
  <c r="M653" i="1" s="1"/>
  <c r="N650" i="1"/>
  <c r="N651" i="1" s="1"/>
  <c r="N652" i="1" s="1"/>
  <c r="N653" i="1" s="1"/>
  <c r="F652" i="1"/>
  <c r="E652" i="1"/>
  <c r="J653" i="1"/>
  <c r="K653" i="1" s="1"/>
  <c r="I654" i="1"/>
  <c r="U652" i="1"/>
  <c r="W652" i="1" s="1"/>
  <c r="D651" i="1"/>
  <c r="L651" i="1" s="1"/>
  <c r="G650" i="1"/>
  <c r="O651" i="1" l="1"/>
  <c r="O650" i="1"/>
  <c r="E653" i="1"/>
  <c r="F653" i="1"/>
  <c r="G651" i="1"/>
  <c r="Y648" i="1"/>
  <c r="M654" i="1"/>
  <c r="J654" i="1"/>
  <c r="K654" i="1" s="1"/>
  <c r="I655" i="1"/>
  <c r="N654" i="1"/>
  <c r="U653" i="1"/>
  <c r="W653" i="1" s="1"/>
  <c r="D652" i="1"/>
  <c r="L652" i="1" l="1"/>
  <c r="O652" i="1" s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Y926" i="1"/>
  <c r="M680" i="1" l="1"/>
  <c r="M681" i="1" s="1"/>
  <c r="M682" i="1" s="1"/>
  <c r="F681" i="1"/>
  <c r="E681" i="1"/>
  <c r="G679" i="1"/>
  <c r="O678" i="1"/>
  <c r="O679" i="1"/>
  <c r="U681" i="1"/>
  <c r="W681" i="1" s="1"/>
  <c r="J682" i="1"/>
  <c r="K682" i="1" s="1"/>
  <c r="I683" i="1"/>
  <c r="Y677" i="1"/>
  <c r="D680" i="1"/>
  <c r="L680" i="1" s="1"/>
  <c r="N680" i="1" l="1"/>
  <c r="N681" i="1" s="1"/>
  <c r="N682" i="1" s="1"/>
  <c r="N683" i="1" s="1"/>
  <c r="E682" i="1"/>
  <c r="F682" i="1"/>
  <c r="Y678" i="1"/>
  <c r="G680" i="1"/>
  <c r="J683" i="1"/>
  <c r="K683" i="1" s="1"/>
  <c r="I684" i="1"/>
  <c r="M683" i="1"/>
  <c r="U682" i="1"/>
  <c r="W682" i="1" s="1"/>
  <c r="D681" i="1"/>
  <c r="L681" i="1" s="1"/>
  <c r="O681" i="1" l="1"/>
  <c r="O680" i="1"/>
  <c r="M684" i="1"/>
  <c r="F683" i="1"/>
  <c r="E683" i="1"/>
  <c r="G681" i="1"/>
  <c r="D682" i="1"/>
  <c r="I685" i="1"/>
  <c r="J684" i="1"/>
  <c r="K684" i="1" s="1"/>
  <c r="N684" i="1"/>
  <c r="U683" i="1"/>
  <c r="W683" i="1" s="1"/>
  <c r="L682" i="1" l="1"/>
  <c r="O682" i="1" s="1"/>
  <c r="M685" i="1"/>
  <c r="E684" i="1"/>
  <c r="F684" i="1"/>
  <c r="G682" i="1"/>
  <c r="U684" i="1"/>
  <c r="W684" i="1" s="1"/>
  <c r="I686" i="1"/>
  <c r="J685" i="1"/>
  <c r="K685" i="1" s="1"/>
  <c r="N685" i="1"/>
  <c r="D683" i="1"/>
  <c r="L683" i="1" l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s="1"/>
  <c r="O690" i="1" l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N708" i="1"/>
  <c r="N709" i="1" s="1"/>
  <c r="Y956" i="1"/>
  <c r="M710" i="1" l="1"/>
  <c r="N710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O709" i="1"/>
  <c r="O710" i="1" l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M712" i="1"/>
  <c r="M713" i="1" s="1"/>
  <c r="M714" i="1" s="1"/>
  <c r="E713" i="1"/>
  <c r="F713" i="1"/>
  <c r="Y708" i="1"/>
  <c r="J714" i="1"/>
  <c r="K714" i="1" s="1"/>
  <c r="I715" i="1"/>
  <c r="U713" i="1"/>
  <c r="W713" i="1" s="1"/>
  <c r="D712" i="1"/>
  <c r="L712" i="1" s="1"/>
  <c r="G711" i="1"/>
  <c r="N712" i="1" l="1"/>
  <c r="N713" i="1" s="1"/>
  <c r="N714" i="1" s="1"/>
  <c r="N715" i="1" s="1"/>
  <c r="O711" i="1"/>
  <c r="F714" i="1"/>
  <c r="E714" i="1"/>
  <c r="G712" i="1"/>
  <c r="D713" i="1"/>
  <c r="L713" i="1" s="1"/>
  <c r="I716" i="1"/>
  <c r="J715" i="1"/>
  <c r="K715" i="1" s="1"/>
  <c r="U714" i="1"/>
  <c r="W714" i="1" s="1"/>
  <c r="M715" i="1"/>
  <c r="O713" i="1" l="1"/>
  <c r="O712" i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l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s="1"/>
  <c r="O726" i="1" l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L734" i="1" s="1"/>
  <c r="G733" i="1"/>
  <c r="O734" i="1" l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M742" i="1" l="1"/>
  <c r="M743" i="1" s="1"/>
  <c r="M744" i="1" s="1"/>
  <c r="N741" i="1"/>
  <c r="F743" i="1"/>
  <c r="E743" i="1"/>
  <c r="G741" i="1"/>
  <c r="U743" i="1"/>
  <c r="W743" i="1" s="1"/>
  <c r="D742" i="1"/>
  <c r="L742" i="1" s="1"/>
  <c r="I745" i="1"/>
  <c r="J744" i="1"/>
  <c r="K744" i="1" s="1"/>
  <c r="N742" i="1" l="1"/>
  <c r="N743" i="1" s="1"/>
  <c r="N744" i="1" s="1"/>
  <c r="N745" i="1" s="1"/>
  <c r="O741" i="1"/>
  <c r="E744" i="1"/>
  <c r="F744" i="1"/>
  <c r="G742" i="1"/>
  <c r="Y739" i="1"/>
  <c r="M745" i="1"/>
  <c r="U744" i="1"/>
  <c r="W744" i="1" s="1"/>
  <c r="I746" i="1"/>
  <c r="J745" i="1"/>
  <c r="K745" i="1" s="1"/>
  <c r="D743" i="1"/>
  <c r="L743" i="1" l="1"/>
  <c r="O743" i="1" s="1"/>
  <c r="O742" i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L754" i="1" s="1"/>
  <c r="G753" i="1"/>
  <c r="O754" i="1" l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L761" i="1" s="1"/>
  <c r="I764" i="1"/>
  <c r="M763" i="1"/>
  <c r="J763" i="1"/>
  <c r="K763" i="1" s="1"/>
  <c r="N763" i="1"/>
  <c r="O761" i="1" l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Y1013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N769" i="1"/>
  <c r="N770" i="1" s="1"/>
  <c r="M771" i="1" l="1"/>
  <c r="E772" i="1"/>
  <c r="F772" i="1"/>
  <c r="G770" i="1"/>
  <c r="O769" i="1"/>
  <c r="D771" i="1"/>
  <c r="L771" i="1" s="1"/>
  <c r="O770" i="1"/>
  <c r="Y768" i="1"/>
  <c r="J773" i="1"/>
  <c r="K773" i="1" s="1"/>
  <c r="I774" i="1"/>
  <c r="U772" i="1"/>
  <c r="W772" i="1" s="1"/>
  <c r="Y1018" i="1"/>
  <c r="M772" i="1" l="1"/>
  <c r="M773" i="1" s="1"/>
  <c r="N771" i="1"/>
  <c r="F773" i="1"/>
  <c r="E773" i="1"/>
  <c r="G771" i="1"/>
  <c r="Y769" i="1"/>
  <c r="U773" i="1"/>
  <c r="W773" i="1" s="1"/>
  <c r="D772" i="1"/>
  <c r="L772" i="1" s="1"/>
  <c r="I775" i="1"/>
  <c r="J774" i="1"/>
  <c r="K774" i="1" s="1"/>
  <c r="N772" i="1" l="1"/>
  <c r="N773" i="1" s="1"/>
  <c r="O771" i="1"/>
  <c r="E774" i="1"/>
  <c r="F774" i="1"/>
  <c r="G772" i="1"/>
  <c r="U774" i="1"/>
  <c r="W774" i="1" s="1"/>
  <c r="I776" i="1"/>
  <c r="J775" i="1"/>
  <c r="K775" i="1" s="1"/>
  <c r="D773" i="1"/>
  <c r="L773" i="1" s="1"/>
  <c r="O772" i="1" l="1"/>
  <c r="O773" i="1"/>
  <c r="M774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U776" i="1"/>
  <c r="W776" i="1" s="1"/>
  <c r="J777" i="1"/>
  <c r="K777" i="1" s="1"/>
  <c r="I778" i="1"/>
  <c r="G774" i="1"/>
  <c r="O775" i="1" l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s="1"/>
  <c r="O780" i="1" l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L784" i="1" s="1"/>
  <c r="I787" i="1"/>
  <c r="M786" i="1"/>
  <c r="J786" i="1"/>
  <c r="K786" i="1" s="1"/>
  <c r="N786" i="1"/>
  <c r="U785" i="1"/>
  <c r="W785" i="1" s="1"/>
  <c r="O784" i="1" l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L787" i="1" s="1"/>
  <c r="G786" i="1"/>
  <c r="O787" i="1" l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L794" i="1" s="1"/>
  <c r="I797" i="1"/>
  <c r="J796" i="1"/>
  <c r="K796" i="1" s="1"/>
  <c r="M796" i="1"/>
  <c r="N796" i="1"/>
  <c r="O794" i="1" l="1"/>
  <c r="E796" i="1"/>
  <c r="F796" i="1"/>
  <c r="G794" i="1"/>
  <c r="I798" i="1"/>
  <c r="J797" i="1"/>
  <c r="K797" i="1" s="1"/>
  <c r="N797" i="1"/>
  <c r="D795" i="1"/>
  <c r="L795" i="1" s="1"/>
  <c r="M797" i="1"/>
  <c r="U796" i="1"/>
  <c r="W796" i="1" s="1"/>
  <c r="O795" i="1" l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U798" i="1"/>
  <c r="W798" i="1" s="1"/>
  <c r="G796" i="1"/>
  <c r="L797" i="1" l="1"/>
  <c r="O797" i="1" s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U802" i="1" s="1"/>
  <c r="W802" i="1" s="1"/>
  <c r="D800" i="1"/>
  <c r="G799" i="1"/>
  <c r="L800" i="1" l="1"/>
  <c r="O800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N802" i="1"/>
  <c r="N803" i="1" l="1"/>
  <c r="N804" i="1" s="1"/>
  <c r="E805" i="1"/>
  <c r="F805" i="1"/>
  <c r="G803" i="1"/>
  <c r="U805" i="1"/>
  <c r="W805" i="1" s="1"/>
  <c r="I807" i="1"/>
  <c r="J806" i="1"/>
  <c r="K806" i="1" s="1"/>
  <c r="O802" i="1"/>
  <c r="D804" i="1"/>
  <c r="L804" i="1" l="1"/>
  <c r="O804" i="1" s="1"/>
  <c r="O803" i="1"/>
  <c r="F806" i="1"/>
  <c r="E806" i="1"/>
  <c r="G804" i="1"/>
  <c r="I808" i="1"/>
  <c r="J807" i="1"/>
  <c r="K807" i="1" s="1"/>
  <c r="U806" i="1"/>
  <c r="W806" i="1" s="1"/>
  <c r="D805" i="1"/>
  <c r="L805" i="1" s="1"/>
  <c r="M805" i="1" l="1"/>
  <c r="M806" i="1" s="1"/>
  <c r="M807" i="1" s="1"/>
  <c r="M808" i="1" s="1"/>
  <c r="E807" i="1"/>
  <c r="F807" i="1"/>
  <c r="G805" i="1"/>
  <c r="D806" i="1"/>
  <c r="L806" i="1" s="1"/>
  <c r="U807" i="1"/>
  <c r="W807" i="1" s="1"/>
  <c r="J808" i="1"/>
  <c r="K808" i="1" s="1"/>
  <c r="I809" i="1"/>
  <c r="N805" i="1" l="1"/>
  <c r="N806" i="1" s="1"/>
  <c r="N807" i="1" s="1"/>
  <c r="N808" i="1" s="1"/>
  <c r="N809" i="1" s="1"/>
  <c r="G806" i="1"/>
  <c r="F808" i="1"/>
  <c r="E808" i="1"/>
  <c r="D807" i="1"/>
  <c r="U808" i="1"/>
  <c r="W808" i="1" s="1"/>
  <c r="M809" i="1"/>
  <c r="I810" i="1"/>
  <c r="J809" i="1"/>
  <c r="K809" i="1" s="1"/>
  <c r="O805" i="1" l="1"/>
  <c r="O806" i="1"/>
  <c r="L807" i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L811" i="1" s="1"/>
  <c r="I814" i="1"/>
  <c r="J813" i="1"/>
  <c r="K813" i="1" s="1"/>
  <c r="M813" i="1"/>
  <c r="N813" i="1"/>
  <c r="O811" i="1" l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s="1"/>
  <c r="O826" i="1" l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U831" i="1" s="1"/>
  <c r="W831" i="1" s="1"/>
  <c r="I832" i="1"/>
  <c r="D829" i="1"/>
  <c r="L829" i="1" s="1"/>
  <c r="F831" i="1" l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O832" i="1"/>
  <c r="O831" i="1"/>
  <c r="E834" i="1"/>
  <c r="F834" i="1"/>
  <c r="G832" i="1"/>
  <c r="D833" i="1"/>
  <c r="L833" i="1" s="1"/>
  <c r="J835" i="1"/>
  <c r="K835" i="1" s="1"/>
  <c r="I836" i="1"/>
  <c r="U834" i="1"/>
  <c r="W834" i="1" s="1"/>
  <c r="N833" i="1" l="1"/>
  <c r="N834" i="1" s="1"/>
  <c r="F835" i="1"/>
  <c r="E835" i="1"/>
  <c r="G833" i="1"/>
  <c r="Y831" i="1"/>
  <c r="D834" i="1"/>
  <c r="M835" i="1" s="1"/>
  <c r="M836" i="1" s="1"/>
  <c r="I837" i="1"/>
  <c r="J836" i="1"/>
  <c r="K836" i="1" s="1"/>
  <c r="U835" i="1"/>
  <c r="W835" i="1" s="1"/>
  <c r="L834" i="1" l="1"/>
  <c r="O834" i="1" s="1"/>
  <c r="N835" i="1"/>
  <c r="N836" i="1" s="1"/>
  <c r="N837" i="1" s="1"/>
  <c r="O833" i="1"/>
  <c r="G834" i="1"/>
  <c r="E836" i="1"/>
  <c r="F836" i="1"/>
  <c r="U836" i="1"/>
  <c r="W836" i="1" s="1"/>
  <c r="I838" i="1"/>
  <c r="J837" i="1"/>
  <c r="K837" i="1" s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L837" i="1" s="1"/>
  <c r="M839" i="1"/>
  <c r="O837" i="1" l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L844" i="1" s="1"/>
  <c r="U845" i="1"/>
  <c r="W845" i="1" s="1"/>
  <c r="O844" i="1" l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U861" i="1" l="1"/>
  <c r="W861" i="1" s="1"/>
  <c r="F861" i="1"/>
  <c r="E861" i="1"/>
  <c r="G859" i="1"/>
  <c r="J862" i="1"/>
  <c r="K862" i="1" s="1"/>
  <c r="I863" i="1"/>
  <c r="D860" i="1"/>
  <c r="L860" i="1" s="1"/>
  <c r="M860" i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M863" i="1" s="1"/>
  <c r="M864" i="1" s="1"/>
  <c r="N861" i="1"/>
  <c r="D862" i="1"/>
  <c r="L862" i="1" s="1"/>
  <c r="U863" i="1"/>
  <c r="W863" i="1" s="1"/>
  <c r="N862" i="1" l="1"/>
  <c r="N863" i="1" s="1"/>
  <c r="N864" i="1" s="1"/>
  <c r="E864" i="1"/>
  <c r="F864" i="1"/>
  <c r="O861" i="1"/>
  <c r="D863" i="1"/>
  <c r="G862" i="1"/>
  <c r="U864" i="1"/>
  <c r="W864" i="1" s="1"/>
  <c r="I866" i="1"/>
  <c r="J865" i="1"/>
  <c r="K865" i="1" s="1"/>
  <c r="L863" i="1" l="1"/>
  <c r="O863" i="1" s="1"/>
  <c r="O862" i="1"/>
  <c r="F865" i="1"/>
  <c r="E865" i="1"/>
  <c r="G863" i="1"/>
  <c r="D864" i="1"/>
  <c r="L864" i="1" s="1"/>
  <c r="I867" i="1"/>
  <c r="J866" i="1"/>
  <c r="K866" i="1" s="1"/>
  <c r="U865" i="1"/>
  <c r="W865" i="1" s="1"/>
  <c r="O864" i="1" l="1"/>
  <c r="M865" i="1"/>
  <c r="E866" i="1"/>
  <c r="F866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s="1"/>
  <c r="O875" i="1" l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Y1290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I890" i="1"/>
  <c r="J889" i="1"/>
  <c r="K889" i="1" s="1"/>
  <c r="N889" i="1"/>
  <c r="L887" i="1" l="1"/>
  <c r="O887" i="1" s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Y1136" i="1"/>
  <c r="L889" i="1" l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E892" i="1" l="1"/>
  <c r="F892" i="1"/>
  <c r="G890" i="1"/>
  <c r="M891" i="1"/>
  <c r="O890" i="1"/>
  <c r="D891" i="1"/>
  <c r="J893" i="1"/>
  <c r="K893" i="1" s="1"/>
  <c r="I894" i="1"/>
  <c r="U892" i="1"/>
  <c r="W892" i="1" s="1"/>
  <c r="L891" i="1" l="1"/>
  <c r="O891" i="1" s="1"/>
  <c r="U893" i="1"/>
  <c r="W893" i="1" s="1"/>
  <c r="M892" i="1"/>
  <c r="N892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L895" i="1" s="1"/>
  <c r="O893" i="1"/>
  <c r="O894" i="1" l="1"/>
  <c r="O895" i="1"/>
  <c r="F897" i="1"/>
  <c r="E897" i="1"/>
  <c r="U897" i="1"/>
  <c r="W897" i="1" s="1"/>
  <c r="D896" i="1"/>
  <c r="J898" i="1"/>
  <c r="K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L899" i="1" s="1"/>
  <c r="U900" i="1"/>
  <c r="W900" i="1" s="1"/>
  <c r="G898" i="1"/>
  <c r="O899" i="1" l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L910" i="1" s="1"/>
  <c r="U911" i="1"/>
  <c r="W911" i="1" s="1"/>
  <c r="G909" i="1"/>
  <c r="Y1321" i="1"/>
  <c r="O910" i="1" l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N922" i="1"/>
  <c r="U924" i="1"/>
  <c r="W924" i="1" s="1"/>
  <c r="D923" i="1"/>
  <c r="L923" i="1" s="1"/>
  <c r="N923" i="1" l="1"/>
  <c r="O923" i="1" s="1"/>
  <c r="M924" i="1"/>
  <c r="F925" i="1"/>
  <c r="E925" i="1"/>
  <c r="G923" i="1"/>
  <c r="U925" i="1"/>
  <c r="W925" i="1" s="1"/>
  <c r="J926" i="1"/>
  <c r="K926" i="1" s="1"/>
  <c r="I927" i="1"/>
  <c r="D924" i="1"/>
  <c r="L924" i="1" s="1"/>
  <c r="O922" i="1"/>
  <c r="Y921" i="1"/>
  <c r="N924" i="1" l="1"/>
  <c r="O924" i="1" s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U927" i="1"/>
  <c r="W927" i="1" s="1"/>
  <c r="D926" i="1"/>
  <c r="L926" i="1" s="1"/>
  <c r="I929" i="1"/>
  <c r="J928" i="1"/>
  <c r="K928" i="1" s="1"/>
  <c r="O926" i="1" l="1"/>
  <c r="O925" i="1"/>
  <c r="M929" i="1"/>
  <c r="F928" i="1"/>
  <c r="E928" i="1"/>
  <c r="G926" i="1"/>
  <c r="U928" i="1"/>
  <c r="W928" i="1" s="1"/>
  <c r="I930" i="1"/>
  <c r="J929" i="1"/>
  <c r="K929" i="1" s="1"/>
  <c r="N929" i="1"/>
  <c r="D927" i="1"/>
  <c r="L927" i="1" l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L935" i="1" s="1"/>
  <c r="I938" i="1"/>
  <c r="M937" i="1"/>
  <c r="J937" i="1"/>
  <c r="K937" i="1" s="1"/>
  <c r="N937" i="1"/>
  <c r="U936" i="1"/>
  <c r="W936" i="1" s="1"/>
  <c r="O935" i="1" l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s="1"/>
  <c r="W953" i="1" s="1"/>
  <c r="Y1198" i="1"/>
  <c r="F953" i="1" l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N955" i="1" s="1"/>
  <c r="N956" i="1" s="1"/>
  <c r="M954" i="1"/>
  <c r="M955" i="1" s="1"/>
  <c r="M956" i="1" s="1"/>
  <c r="I957" i="1"/>
  <c r="J956" i="1"/>
  <c r="K956" i="1" s="1"/>
  <c r="E956" i="1" l="1"/>
  <c r="M957" i="1"/>
  <c r="F956" i="1"/>
  <c r="G954" i="1"/>
  <c r="O954" i="1"/>
  <c r="U956" i="1"/>
  <c r="W956" i="1" s="1"/>
  <c r="D955" i="1"/>
  <c r="O953" i="1"/>
  <c r="J957" i="1"/>
  <c r="K957" i="1" s="1"/>
  <c r="I958" i="1"/>
  <c r="N957" i="1"/>
  <c r="L955" i="1" l="1"/>
  <c r="O955" i="1" s="1"/>
  <c r="F957" i="1"/>
  <c r="E957" i="1"/>
  <c r="G955" i="1"/>
  <c r="D956" i="1"/>
  <c r="J958" i="1"/>
  <c r="K958" i="1" s="1"/>
  <c r="I959" i="1"/>
  <c r="U957" i="1"/>
  <c r="W957" i="1" s="1"/>
  <c r="L956" i="1" l="1"/>
  <c r="O956" i="1" s="1"/>
  <c r="E958" i="1"/>
  <c r="F958" i="1"/>
  <c r="G956" i="1"/>
  <c r="Y953" i="1"/>
  <c r="J959" i="1"/>
  <c r="K959" i="1" s="1"/>
  <c r="I960" i="1"/>
  <c r="D957" i="1"/>
  <c r="L957" i="1" s="1"/>
  <c r="U958" i="1"/>
  <c r="W958" i="1" s="1"/>
  <c r="O957" i="1" l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s="1"/>
  <c r="O965" i="1" l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s="1"/>
  <c r="O970" i="1" l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F984" i="1" l="1"/>
  <c r="E984" i="1"/>
  <c r="M983" i="1"/>
  <c r="N983" i="1" s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E985" i="1"/>
  <c r="F985" i="1"/>
  <c r="G983" i="1"/>
  <c r="D984" i="1"/>
  <c r="L984" i="1" s="1"/>
  <c r="J986" i="1"/>
  <c r="K986" i="1" s="1"/>
  <c r="I987" i="1"/>
  <c r="U985" i="1"/>
  <c r="W985" i="1" s="1"/>
  <c r="U986" i="1" l="1"/>
  <c r="W986" i="1" s="1"/>
  <c r="M985" i="1"/>
  <c r="N984" i="1"/>
  <c r="F986" i="1"/>
  <c r="E986" i="1"/>
  <c r="G984" i="1"/>
  <c r="I988" i="1"/>
  <c r="J987" i="1"/>
  <c r="K987" i="1" s="1"/>
  <c r="D985" i="1"/>
  <c r="L985" i="1" s="1"/>
  <c r="N985" i="1" l="1"/>
  <c r="O985" i="1" s="1"/>
  <c r="O984" i="1"/>
  <c r="E987" i="1"/>
  <c r="F987" i="1"/>
  <c r="G985" i="1"/>
  <c r="U987" i="1"/>
  <c r="W987" i="1" s="1"/>
  <c r="I989" i="1"/>
  <c r="J988" i="1"/>
  <c r="K988" i="1" s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L990" i="1" l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U1012" i="1" s="1"/>
  <c r="W1012" i="1" s="1"/>
  <c r="I1013" i="1"/>
  <c r="F1012" i="1" l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N1012" i="1"/>
  <c r="N1013" i="1" s="1"/>
  <c r="M1014" i="1" l="1"/>
  <c r="N1014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O1014" i="1" l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N1016" i="1" s="1"/>
  <c r="N1017" i="1" s="1"/>
  <c r="N1018" i="1" s="1"/>
  <c r="M1016" i="1"/>
  <c r="M1017" i="1" s="1"/>
  <c r="M1018" i="1" s="1"/>
  <c r="E1017" i="1"/>
  <c r="F1017" i="1"/>
  <c r="G1015" i="1"/>
  <c r="Y1012" i="1"/>
  <c r="I1019" i="1"/>
  <c r="J1018" i="1"/>
  <c r="K1018" i="1" s="1"/>
  <c r="U1017" i="1"/>
  <c r="W1017" i="1" s="1"/>
  <c r="D1016" i="1"/>
  <c r="L1016" i="1" l="1"/>
  <c r="O1016" i="1" s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N1019" i="1"/>
  <c r="L1017" i="1" l="1"/>
  <c r="O1017" i="1" s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L1019" i="1" l="1"/>
  <c r="O1019" i="1" s="1"/>
  <c r="M1022" i="1"/>
  <c r="E1021" i="1"/>
  <c r="F1021" i="1"/>
  <c r="G1019" i="1"/>
  <c r="U1021" i="1"/>
  <c r="W1021" i="1" s="1"/>
  <c r="D1020" i="1"/>
  <c r="L1020" i="1" s="1"/>
  <c r="I1023" i="1"/>
  <c r="J1022" i="1"/>
  <c r="K1022" i="1" s="1"/>
  <c r="N1022" i="1"/>
  <c r="O1020" i="1" l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U1030" i="1"/>
  <c r="W1030" i="1" s="1"/>
  <c r="O1029" i="1" l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N1043" i="1"/>
  <c r="N1044" i="1" s="1"/>
  <c r="D1044" i="1"/>
  <c r="L1044" i="1" s="1"/>
  <c r="U1045" i="1"/>
  <c r="W1045" i="1" s="1"/>
  <c r="M1045" i="1" l="1"/>
  <c r="M1046" i="1" s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N1045" i="1" l="1"/>
  <c r="N1046" i="1" s="1"/>
  <c r="E1047" i="1"/>
  <c r="F1047" i="1"/>
  <c r="G1045" i="1"/>
  <c r="U1047" i="1"/>
  <c r="W1047" i="1" s="1"/>
  <c r="I1049" i="1"/>
  <c r="J1048" i="1"/>
  <c r="K1048" i="1" s="1"/>
  <c r="D1046" i="1"/>
  <c r="L1046" i="1" s="1"/>
  <c r="O1045" i="1" l="1"/>
  <c r="O1046" i="1"/>
  <c r="M1047" i="1"/>
  <c r="F1048" i="1"/>
  <c r="E1048" i="1"/>
  <c r="Y1043" i="1"/>
  <c r="D1047" i="1"/>
  <c r="L1047" i="1" s="1"/>
  <c r="J1049" i="1"/>
  <c r="K1049" i="1" s="1"/>
  <c r="I1050" i="1"/>
  <c r="U1048" i="1"/>
  <c r="W1048" i="1" s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U1049" i="1"/>
  <c r="W1049" i="1" s="1"/>
  <c r="O1048" i="1" l="1"/>
  <c r="O1047" i="1"/>
  <c r="F1050" i="1"/>
  <c r="E1050" i="1"/>
  <c r="G1048" i="1"/>
  <c r="U1050" i="1"/>
  <c r="W1050" i="1" s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L1069" i="1" l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U1075" i="1" s="1"/>
  <c r="W1075" i="1" s="1"/>
  <c r="L1073" i="1" l="1"/>
  <c r="O1073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L1077" i="1" s="1"/>
  <c r="O1075" i="1"/>
  <c r="O1076" i="1" l="1"/>
  <c r="O1077" i="1"/>
  <c r="F1079" i="1"/>
  <c r="E1079" i="1"/>
  <c r="G1077" i="1"/>
  <c r="D1078" i="1"/>
  <c r="J1080" i="1"/>
  <c r="K1080" i="1" s="1"/>
  <c r="I1081" i="1"/>
  <c r="M1080" i="1"/>
  <c r="N1080" i="1"/>
  <c r="U1079" i="1"/>
  <c r="W1079" i="1" s="1"/>
  <c r="L1078" i="1" l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s="1"/>
  <c r="O1091" i="1" l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L1095" i="1" s="1"/>
  <c r="M1097" i="1"/>
  <c r="I1098" i="1"/>
  <c r="J1097" i="1"/>
  <c r="K1097" i="1" s="1"/>
  <c r="N1097" i="1"/>
  <c r="U1096" i="1"/>
  <c r="W1096" i="1" s="1"/>
  <c r="O1095" i="1" l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s="1"/>
  <c r="O1098" i="1" l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M1107" i="1" s="1"/>
  <c r="M1108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N1106" i="1" l="1"/>
  <c r="N1107" i="1" s="1"/>
  <c r="N1108" i="1" s="1"/>
  <c r="N1109" i="1" s="1"/>
  <c r="F1108" i="1"/>
  <c r="E1108" i="1"/>
  <c r="M1109" i="1"/>
  <c r="D1107" i="1"/>
  <c r="U1108" i="1"/>
  <c r="W1108" i="1" s="1"/>
  <c r="G1106" i="1"/>
  <c r="J1109" i="1"/>
  <c r="K1109" i="1" s="1"/>
  <c r="I1110" i="1"/>
  <c r="L1107" i="1" l="1"/>
  <c r="O1107" i="1" s="1"/>
  <c r="O1106" i="1"/>
  <c r="E1109" i="1"/>
  <c r="F1109" i="1"/>
  <c r="M1110" i="1"/>
  <c r="Y1104" i="1"/>
  <c r="G1107" i="1"/>
  <c r="U1109" i="1"/>
  <c r="W1109" i="1" s="1"/>
  <c r="D1108" i="1"/>
  <c r="I1111" i="1"/>
  <c r="J1110" i="1"/>
  <c r="K1110" i="1" s="1"/>
  <c r="N1110" i="1"/>
  <c r="L1108" i="1" l="1"/>
  <c r="O1108" i="1" s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L1110" i="1" l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N1134" i="1"/>
  <c r="N1135" i="1" s="1"/>
  <c r="M1136" i="1" l="1"/>
  <c r="M1137" i="1" s="1"/>
  <c r="E1137" i="1"/>
  <c r="F1137" i="1"/>
  <c r="O1134" i="1"/>
  <c r="G1135" i="1"/>
  <c r="Y1133" i="1"/>
  <c r="Y1134" i="1"/>
  <c r="U1137" i="1"/>
  <c r="W1137" i="1" s="1"/>
  <c r="J1138" i="1"/>
  <c r="K1138" i="1" s="1"/>
  <c r="I1139" i="1"/>
  <c r="O1135" i="1"/>
  <c r="D1136" i="1"/>
  <c r="L1136" i="1" s="1"/>
  <c r="Y1383" i="1"/>
  <c r="N1136" i="1" l="1"/>
  <c r="N1137" i="1" s="1"/>
  <c r="F1138" i="1"/>
  <c r="E1138" i="1"/>
  <c r="U1138" i="1"/>
  <c r="W1138" i="1" s="1"/>
  <c r="I1140" i="1"/>
  <c r="J1139" i="1"/>
  <c r="K1139" i="1" s="1"/>
  <c r="G1136" i="1"/>
  <c r="D1137" i="1"/>
  <c r="L1137" i="1" s="1"/>
  <c r="O1136" i="1" l="1"/>
  <c r="O1137" i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M1139" i="1"/>
  <c r="M1140" i="1" s="1"/>
  <c r="M1141" i="1" s="1"/>
  <c r="F1140" i="1"/>
  <c r="E1140" i="1"/>
  <c r="I1142" i="1"/>
  <c r="J1141" i="1"/>
  <c r="K1141" i="1" s="1"/>
  <c r="U1140" i="1"/>
  <c r="W1140" i="1" s="1"/>
  <c r="D1139" i="1"/>
  <c r="L1139" i="1" s="1"/>
  <c r="G1138" i="1"/>
  <c r="N1139" i="1" l="1"/>
  <c r="N1140" i="1" s="1"/>
  <c r="N1141" i="1" s="1"/>
  <c r="N1142" i="1" s="1"/>
  <c r="O1138" i="1"/>
  <c r="E1141" i="1"/>
  <c r="F1141" i="1"/>
  <c r="G1139" i="1"/>
  <c r="I1143" i="1"/>
  <c r="J1142" i="1"/>
  <c r="K1142" i="1" s="1"/>
  <c r="U1141" i="1"/>
  <c r="W1141" i="1" s="1"/>
  <c r="D1140" i="1"/>
  <c r="M1142" i="1"/>
  <c r="L1140" i="1" l="1"/>
  <c r="O1140" i="1" s="1"/>
  <c r="O1139" i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L1151" i="1" s="1"/>
  <c r="G1150" i="1"/>
  <c r="O1151" i="1" l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s="1"/>
  <c r="O1156" i="1" l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8" i="1"/>
  <c r="W1168" i="1" s="1"/>
  <c r="N1167" i="1" l="1"/>
  <c r="O1167" i="1" s="1"/>
  <c r="M1168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M1169" i="1" l="1"/>
  <c r="M1170" i="1" s="1"/>
  <c r="M1171" i="1" s="1"/>
  <c r="N1168" i="1"/>
  <c r="N1169" i="1" s="1"/>
  <c r="N1170" i="1" s="1"/>
  <c r="N1171" i="1" s="1"/>
  <c r="F1170" i="1"/>
  <c r="E1170" i="1"/>
  <c r="Y1166" i="1"/>
  <c r="G1168" i="1"/>
  <c r="D1169" i="1"/>
  <c r="L1169" i="1" s="1"/>
  <c r="I1172" i="1"/>
  <c r="J1171" i="1"/>
  <c r="K1171" i="1" s="1"/>
  <c r="U1170" i="1"/>
  <c r="W1170" i="1" s="1"/>
  <c r="O1169" i="1" l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L1170" i="1" l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L1186" i="1" s="1"/>
  <c r="U1187" i="1"/>
  <c r="W1187" i="1" s="1"/>
  <c r="M1188" i="1"/>
  <c r="I1189" i="1"/>
  <c r="J1188" i="1"/>
  <c r="K1188" i="1" s="1"/>
  <c r="N1188" i="1"/>
  <c r="O1186" i="1" l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L1190" i="1" s="1"/>
  <c r="G1189" i="1"/>
  <c r="O1190" i="1" l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L1193" i="1" l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Y1443" i="1"/>
  <c r="F1198" i="1" l="1"/>
  <c r="E1198" i="1"/>
  <c r="G1196" i="1"/>
  <c r="D1197" i="1"/>
  <c r="L1197" i="1" s="1"/>
  <c r="J1199" i="1"/>
  <c r="K1199" i="1" s="1"/>
  <c r="I1200" i="1"/>
  <c r="N1196" i="1"/>
  <c r="M1197" i="1"/>
  <c r="U1198" i="1"/>
  <c r="W1198" i="1" s="1"/>
  <c r="N1197" i="1" l="1"/>
  <c r="O1197" i="1" s="1"/>
  <c r="M1198" i="1"/>
  <c r="M1199" i="1" s="1"/>
  <c r="M1200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N1198" i="1" l="1"/>
  <c r="N1199" i="1" s="1"/>
  <c r="N1200" i="1" s="1"/>
  <c r="N1201" i="1" s="1"/>
  <c r="M1201" i="1"/>
  <c r="F1200" i="1"/>
  <c r="E1200" i="1"/>
  <c r="G1198" i="1"/>
  <c r="U1200" i="1"/>
  <c r="W1200" i="1" s="1"/>
  <c r="D1199" i="1"/>
  <c r="J1201" i="1"/>
  <c r="K1201" i="1" s="1"/>
  <c r="I1202" i="1"/>
  <c r="L1199" i="1" l="1"/>
  <c r="O1199" i="1" s="1"/>
  <c r="O1198" i="1"/>
  <c r="E1201" i="1"/>
  <c r="F1201" i="1"/>
  <c r="D1200" i="1"/>
  <c r="J1202" i="1"/>
  <c r="K1202" i="1" s="1"/>
  <c r="I1203" i="1"/>
  <c r="N1202" i="1"/>
  <c r="U1201" i="1"/>
  <c r="W1201" i="1" s="1"/>
  <c r="G1199" i="1"/>
  <c r="M1202" i="1"/>
  <c r="L1200" i="1" l="1"/>
  <c r="O1200" i="1" s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L1201" i="1" l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l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s="1"/>
  <c r="O1215" i="1" l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L1221" i="1" s="1"/>
  <c r="G1220" i="1"/>
  <c r="O1221" i="1" l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29" i="1"/>
  <c r="W1229" i="1" s="1"/>
  <c r="D1228" i="1"/>
  <c r="L1228" i="1" l="1"/>
  <c r="O1228" i="1" s="1"/>
  <c r="O1227" i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U1231" i="1"/>
  <c r="W1231" i="1" s="1"/>
  <c r="N1230" i="1" l="1"/>
  <c r="N1231" i="1" s="1"/>
  <c r="N1232" i="1" s="1"/>
  <c r="N1233" i="1" s="1"/>
  <c r="O1229" i="1"/>
  <c r="F1232" i="1"/>
  <c r="E1232" i="1"/>
  <c r="G1230" i="1"/>
  <c r="U1232" i="1"/>
  <c r="W1232" i="1" s="1"/>
  <c r="I1234" i="1"/>
  <c r="J1233" i="1"/>
  <c r="K1233" i="1" s="1"/>
  <c r="D1231" i="1"/>
  <c r="M1233" i="1"/>
  <c r="L1231" i="1" l="1"/>
  <c r="O1231" i="1" s="1"/>
  <c r="O1230" i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L1250" i="1" s="1"/>
  <c r="U1251" i="1"/>
  <c r="W1251" i="1" s="1"/>
  <c r="G1249" i="1"/>
  <c r="I1253" i="1"/>
  <c r="J1252" i="1"/>
  <c r="K1252" i="1" s="1"/>
  <c r="M1252" i="1"/>
  <c r="N1252" i="1"/>
  <c r="O1250" i="1" l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U1257" i="1" s="1"/>
  <c r="W1257" i="1" s="1"/>
  <c r="I1258" i="1"/>
  <c r="F1257" i="1" l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I1262" i="1"/>
  <c r="Y1256" i="1"/>
  <c r="U1260" i="1"/>
  <c r="W1260" i="1" s="1"/>
  <c r="D1259" i="1"/>
  <c r="L1259" i="1" s="1"/>
  <c r="M1260" i="1" l="1"/>
  <c r="M1261" i="1" s="1"/>
  <c r="M1262" i="1" s="1"/>
  <c r="N1259" i="1"/>
  <c r="N1260" i="1" s="1"/>
  <c r="N1261" i="1" s="1"/>
  <c r="N1262" i="1" s="1"/>
  <c r="F1261" i="1"/>
  <c r="E1261" i="1"/>
  <c r="D1260" i="1"/>
  <c r="L1260" i="1" s="1"/>
  <c r="G1259" i="1"/>
  <c r="I1263" i="1"/>
  <c r="J1262" i="1"/>
  <c r="K1262" i="1" s="1"/>
  <c r="U1261" i="1"/>
  <c r="W1261" i="1" s="1"/>
  <c r="O1260" i="1" l="1"/>
  <c r="O1259" i="1"/>
  <c r="E1262" i="1"/>
  <c r="F1262" i="1"/>
  <c r="G1260" i="1"/>
  <c r="U1262" i="1"/>
  <c r="W1262" i="1" s="1"/>
  <c r="D1261" i="1"/>
  <c r="I1264" i="1"/>
  <c r="J1263" i="1"/>
  <c r="K1263" i="1" s="1"/>
  <c r="N1263" i="1"/>
  <c r="M1263" i="1"/>
  <c r="L1261" i="1" l="1"/>
  <c r="O1261" i="1" s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s="1"/>
  <c r="O1269" i="1" l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Y1534" i="1"/>
  <c r="F1289" i="1" l="1"/>
  <c r="E1289" i="1"/>
  <c r="G1287" i="1"/>
  <c r="M1288" i="1"/>
  <c r="N1287" i="1"/>
  <c r="N1288" i="1" s="1"/>
  <c r="U1289" i="1"/>
  <c r="W1289" i="1" s="1"/>
  <c r="D1288" i="1"/>
  <c r="L1288" i="1" s="1"/>
  <c r="J1290" i="1"/>
  <c r="K1290" i="1" s="1"/>
  <c r="I1291" i="1"/>
  <c r="M1289" i="1" l="1"/>
  <c r="M1290" i="1" s="1"/>
  <c r="M1291" i="1" s="1"/>
  <c r="E1290" i="1"/>
  <c r="F1290" i="1"/>
  <c r="O1287" i="1"/>
  <c r="G1288" i="1"/>
  <c r="D1289" i="1"/>
  <c r="L1289" i="1" s="1"/>
  <c r="U1290" i="1"/>
  <c r="W1290" i="1" s="1"/>
  <c r="J1291" i="1"/>
  <c r="K1291" i="1" s="1"/>
  <c r="I1292" i="1"/>
  <c r="O1288" i="1"/>
  <c r="Y1286" i="1"/>
  <c r="N1289" i="1" l="1"/>
  <c r="N1290" i="1" s="1"/>
  <c r="N1291" i="1" s="1"/>
  <c r="F1291" i="1"/>
  <c r="E1291" i="1"/>
  <c r="G1289" i="1"/>
  <c r="I1293" i="1"/>
  <c r="J1292" i="1"/>
  <c r="K1292" i="1" s="1"/>
  <c r="U1291" i="1"/>
  <c r="W1291" i="1" s="1"/>
  <c r="D1290" i="1"/>
  <c r="L1290" i="1" s="1"/>
  <c r="O1290" i="1" l="1"/>
  <c r="O1289" i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L1313" i="1" l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L1318" i="1" l="1"/>
  <c r="O1318" i="1" s="1"/>
  <c r="M1319" i="1"/>
  <c r="N1319" i="1" s="1"/>
  <c r="U1320" i="1"/>
  <c r="W1320" i="1" s="1"/>
  <c r="F1320" i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U1321" i="1"/>
  <c r="W1321" i="1" s="1"/>
  <c r="O1319" i="1"/>
  <c r="M1320" i="1"/>
  <c r="F1322" i="1" l="1"/>
  <c r="E1322" i="1"/>
  <c r="G1320" i="1"/>
  <c r="J1323" i="1"/>
  <c r="K1323" i="1" s="1"/>
  <c r="I1324" i="1"/>
  <c r="U1322" i="1"/>
  <c r="W1322" i="1" s="1"/>
  <c r="M1321" i="1"/>
  <c r="M1322" i="1" s="1"/>
  <c r="M1323" i="1" s="1"/>
  <c r="N1320" i="1"/>
  <c r="D1321" i="1"/>
  <c r="L1321" i="1" s="1"/>
  <c r="N1321" i="1" l="1"/>
  <c r="N1322" i="1" s="1"/>
  <c r="N1323" i="1" s="1"/>
  <c r="N1324" i="1" s="1"/>
  <c r="E1323" i="1"/>
  <c r="F1323" i="1"/>
  <c r="G1321" i="1"/>
  <c r="Y1319" i="1"/>
  <c r="M1324" i="1"/>
  <c r="O1320" i="1"/>
  <c r="D1322" i="1"/>
  <c r="I1325" i="1"/>
  <c r="J1324" i="1"/>
  <c r="K1324" i="1" s="1"/>
  <c r="U1323" i="1"/>
  <c r="W1323" i="1" s="1"/>
  <c r="O1321" i="1" l="1"/>
  <c r="L1322" i="1"/>
  <c r="O1322" i="1" s="1"/>
  <c r="F1324" i="1"/>
  <c r="E1324" i="1"/>
  <c r="G1322" i="1"/>
  <c r="U1324" i="1"/>
  <c r="W1324" i="1" s="1"/>
  <c r="I1326" i="1"/>
  <c r="J1325" i="1"/>
  <c r="K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L1332" i="1" s="1"/>
  <c r="U1333" i="1"/>
  <c r="W1333" i="1" s="1"/>
  <c r="G1331" i="1"/>
  <c r="O1332" i="1" l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l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1" i="1"/>
  <c r="W1351" i="1" s="1"/>
  <c r="M1351" i="1" l="1"/>
  <c r="M1352" i="1" s="1"/>
  <c r="M1353" i="1" s="1"/>
  <c r="N1350" i="1"/>
  <c r="N1351" i="1" s="1"/>
  <c r="N1352" i="1" s="1"/>
  <c r="N1353" i="1" s="1"/>
  <c r="E1352" i="1"/>
  <c r="F1352" i="1"/>
  <c r="G1350" i="1"/>
  <c r="U1352" i="1"/>
  <c r="W1352" i="1" s="1"/>
  <c r="Y1348" i="1"/>
  <c r="D1351" i="1"/>
  <c r="J1353" i="1"/>
  <c r="K1353" i="1" s="1"/>
  <c r="I1354" i="1"/>
  <c r="O1349" i="1"/>
  <c r="L1351" i="1" l="1"/>
  <c r="O1351" i="1" s="1"/>
  <c r="O1350" i="1"/>
  <c r="M1354" i="1"/>
  <c r="F1353" i="1"/>
  <c r="E1353" i="1"/>
  <c r="G1351" i="1"/>
  <c r="D1352" i="1"/>
  <c r="J1354" i="1"/>
  <c r="K1354" i="1" s="1"/>
  <c r="I1355" i="1"/>
  <c r="N1354" i="1"/>
  <c r="U1353" i="1"/>
  <c r="W1353" i="1" s="1"/>
  <c r="L1352" i="1" l="1"/>
  <c r="O1352" i="1" s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L1353" i="1" l="1"/>
  <c r="O1353" i="1" s="1"/>
  <c r="F1355" i="1"/>
  <c r="E1355" i="1"/>
  <c r="G1353" i="1"/>
  <c r="U1355" i="1"/>
  <c r="W1355" i="1" s="1"/>
  <c r="D1354" i="1"/>
  <c r="L1354" i="1" s="1"/>
  <c r="I1357" i="1"/>
  <c r="J1356" i="1"/>
  <c r="K1356" i="1" s="1"/>
  <c r="N1356" i="1"/>
  <c r="M1356" i="1"/>
  <c r="O1354" i="1" l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s="1"/>
  <c r="O1358" i="1" l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N1378" i="1"/>
  <c r="N1379" i="1" s="1"/>
  <c r="U1380" i="1"/>
  <c r="W1380" i="1" s="1"/>
  <c r="I1382" i="1"/>
  <c r="J1381" i="1"/>
  <c r="K1381" i="1" s="1"/>
  <c r="M1380" i="1" l="1"/>
  <c r="E1381" i="1"/>
  <c r="F1381" i="1"/>
  <c r="G1379" i="1"/>
  <c r="O1378" i="1"/>
  <c r="D1380" i="1"/>
  <c r="L1380" i="1" s="1"/>
  <c r="O1379" i="1"/>
  <c r="I1383" i="1"/>
  <c r="J1382" i="1"/>
  <c r="K1382" i="1" s="1"/>
  <c r="U1381" i="1"/>
  <c r="W1381" i="1" s="1"/>
  <c r="Y1377" i="1"/>
  <c r="M1381" i="1" l="1"/>
  <c r="M1382" i="1" s="1"/>
  <c r="N1380" i="1"/>
  <c r="G1380" i="1"/>
  <c r="F1382" i="1"/>
  <c r="E1382" i="1"/>
  <c r="Y1378" i="1"/>
  <c r="U1382" i="1"/>
  <c r="W1382" i="1" s="1"/>
  <c r="I1384" i="1"/>
  <c r="J1383" i="1"/>
  <c r="K1383" i="1" s="1"/>
  <c r="D1381" i="1"/>
  <c r="L1381" i="1" s="1"/>
  <c r="N1381" i="1" l="1"/>
  <c r="N1382" i="1" s="1"/>
  <c r="O1380" i="1"/>
  <c r="E1383" i="1"/>
  <c r="F1383" i="1"/>
  <c r="G1381" i="1"/>
  <c r="J1384" i="1"/>
  <c r="K1384" i="1" s="1"/>
  <c r="I1385" i="1"/>
  <c r="U1383" i="1"/>
  <c r="W1383" i="1" s="1"/>
  <c r="D1382" i="1"/>
  <c r="L1382" i="1" s="1"/>
  <c r="O1381" i="1" l="1"/>
  <c r="O1382" i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L1390" i="1" s="1"/>
  <c r="M1392" i="1"/>
  <c r="I1393" i="1"/>
  <c r="J1392" i="1"/>
  <c r="K1392" i="1" s="1"/>
  <c r="N1392" i="1"/>
  <c r="U1391" i="1"/>
  <c r="W1391" i="1" s="1"/>
  <c r="O1390" i="1" l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L1395" i="1" l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L1401" i="1" s="1"/>
  <c r="I1404" i="1"/>
  <c r="J1403" i="1"/>
  <c r="K1403" i="1" s="1"/>
  <c r="M1403" i="1"/>
  <c r="N1403" i="1"/>
  <c r="G1400" i="1"/>
  <c r="O1401" i="1" l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M1412" i="1"/>
  <c r="M1413" i="1" s="1"/>
  <c r="M1414" i="1" s="1"/>
  <c r="N1412" i="1" l="1"/>
  <c r="N1413" i="1" s="1"/>
  <c r="N1414" i="1" s="1"/>
  <c r="N1415" i="1" s="1"/>
  <c r="E1414" i="1"/>
  <c r="F1414" i="1"/>
  <c r="O1411" i="1"/>
  <c r="G1412" i="1"/>
  <c r="U1414" i="1"/>
  <c r="W1414" i="1" s="1"/>
  <c r="M1415" i="1"/>
  <c r="D1413" i="1"/>
  <c r="I1416" i="1"/>
  <c r="J1415" i="1"/>
  <c r="K1415" i="1" s="1"/>
  <c r="L1413" i="1" l="1"/>
  <c r="O1413" i="1" s="1"/>
  <c r="O1412" i="1"/>
  <c r="M1416" i="1"/>
  <c r="F1415" i="1"/>
  <c r="E1415" i="1"/>
  <c r="G1413" i="1"/>
  <c r="I1417" i="1"/>
  <c r="J1416" i="1"/>
  <c r="K1416" i="1" s="1"/>
  <c r="N1416" i="1"/>
  <c r="U1415" i="1"/>
  <c r="W1415" i="1" s="1"/>
  <c r="D1414" i="1"/>
  <c r="L1414" i="1" l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s="1"/>
  <c r="O1431" i="1" l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M1440" i="1"/>
  <c r="M1441" i="1" l="1"/>
  <c r="N1441" i="1"/>
  <c r="E1442" i="1"/>
  <c r="F1442" i="1"/>
  <c r="G1440" i="1"/>
  <c r="D1441" i="1"/>
  <c r="Y1438" i="1"/>
  <c r="O1439" i="1"/>
  <c r="I1444" i="1"/>
  <c r="J1443" i="1"/>
  <c r="K1443" i="1" s="1"/>
  <c r="U1442" i="1"/>
  <c r="W1442" i="1" s="1"/>
  <c r="O1440" i="1"/>
  <c r="L1441" i="1" l="1"/>
  <c r="O1441" i="1" s="1"/>
  <c r="F1443" i="1"/>
  <c r="E1443" i="1"/>
  <c r="G1441" i="1"/>
  <c r="U1443" i="1"/>
  <c r="W1443" i="1" s="1"/>
  <c r="J1444" i="1"/>
  <c r="K1444" i="1" s="1"/>
  <c r="I1445" i="1"/>
  <c r="D1442" i="1"/>
  <c r="L1442" i="1" s="1"/>
  <c r="M1442" i="1" l="1"/>
  <c r="N1442" i="1" s="1"/>
  <c r="E1444" i="1"/>
  <c r="F1444" i="1"/>
  <c r="G1442" i="1"/>
  <c r="Y1439" i="1"/>
  <c r="U1444" i="1"/>
  <c r="W1444" i="1" s="1"/>
  <c r="D1443" i="1"/>
  <c r="L1443" i="1" s="1"/>
  <c r="I1446" i="1"/>
  <c r="J1445" i="1"/>
  <c r="K1445" i="1" s="1"/>
  <c r="M1443" i="1" l="1"/>
  <c r="M1444" i="1" s="1"/>
  <c r="M1445" i="1" s="1"/>
  <c r="M1446" i="1" s="1"/>
  <c r="O1442" i="1"/>
  <c r="F1445" i="1"/>
  <c r="E1445" i="1"/>
  <c r="G1443" i="1"/>
  <c r="I1447" i="1"/>
  <c r="J1446" i="1"/>
  <c r="K1446" i="1" s="1"/>
  <c r="U1445" i="1"/>
  <c r="W1445" i="1" s="1"/>
  <c r="D1444" i="1"/>
  <c r="N1443" i="1" l="1"/>
  <c r="L1444" i="1"/>
  <c r="M1447" i="1"/>
  <c r="E1446" i="1"/>
  <c r="F1446" i="1"/>
  <c r="D1445" i="1"/>
  <c r="G1444" i="1"/>
  <c r="U1446" i="1"/>
  <c r="W1446" i="1" s="1"/>
  <c r="I1448" i="1"/>
  <c r="J1447" i="1"/>
  <c r="K1447" i="1" s="1"/>
  <c r="N1444" i="1" l="1"/>
  <c r="N1445" i="1" s="1"/>
  <c r="N1446" i="1" s="1"/>
  <c r="N1447" i="1" s="1"/>
  <c r="N1448" i="1" s="1"/>
  <c r="O1443" i="1"/>
  <c r="M1448" i="1"/>
  <c r="L1445" i="1"/>
  <c r="G1445" i="1"/>
  <c r="F1447" i="1"/>
  <c r="E1447" i="1"/>
  <c r="J1448" i="1"/>
  <c r="K1448" i="1" s="1"/>
  <c r="I1449" i="1"/>
  <c r="D1446" i="1"/>
  <c r="U1447" i="1"/>
  <c r="W1447" i="1" s="1"/>
  <c r="O1445" i="1" l="1"/>
  <c r="O1444" i="1"/>
  <c r="L1446" i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L1451" i="1" s="1"/>
  <c r="U1452" i="1"/>
  <c r="W1452" i="1" s="1"/>
  <c r="J1453" i="1"/>
  <c r="K1453" i="1" s="1"/>
  <c r="I1454" i="1"/>
  <c r="M1453" i="1"/>
  <c r="N1453" i="1"/>
  <c r="O1451" i="1" l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s="1"/>
  <c r="O1457" i="1" l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L1463" i="1" s="1"/>
  <c r="I1466" i="1"/>
  <c r="M1465" i="1"/>
  <c r="J1465" i="1"/>
  <c r="K1465" i="1" s="1"/>
  <c r="N1465" i="1"/>
  <c r="U1464" i="1"/>
  <c r="W1464" i="1" s="1"/>
  <c r="O1463" i="1" l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L1465" i="1" l="1"/>
  <c r="O1465" i="1" s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U1472" i="1"/>
  <c r="W1472" i="1" s="1"/>
  <c r="Y1718" i="1"/>
  <c r="M1472" i="1" l="1"/>
  <c r="M1473" i="1" s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3" i="1"/>
  <c r="W1473" i="1" s="1"/>
  <c r="N1472" i="1" l="1"/>
  <c r="N1473" i="1" s="1"/>
  <c r="F1474" i="1"/>
  <c r="E1474" i="1"/>
  <c r="U1474" i="1"/>
  <c r="W1474" i="1" s="1"/>
  <c r="J1475" i="1"/>
  <c r="K1475" i="1" s="1"/>
  <c r="I1476" i="1"/>
  <c r="G1472" i="1"/>
  <c r="D1473" i="1"/>
  <c r="L1473" i="1" s="1"/>
  <c r="O1472" i="1" l="1"/>
  <c r="O1473" i="1"/>
  <c r="M1474" i="1"/>
  <c r="E1475" i="1"/>
  <c r="F1475" i="1"/>
  <c r="Y1470" i="1"/>
  <c r="U1475" i="1"/>
  <c r="W1475" i="1" s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U1476" i="1"/>
  <c r="W1476" i="1" s="1"/>
  <c r="G1474" i="1"/>
  <c r="L1475" i="1" l="1"/>
  <c r="O1475" i="1" s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L1476" i="1" s="1"/>
  <c r="M1478" i="1"/>
  <c r="O1476" i="1" l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L1481" i="1" s="1"/>
  <c r="M1483" i="1"/>
  <c r="I1484" i="1"/>
  <c r="J1483" i="1"/>
  <c r="K1483" i="1" s="1"/>
  <c r="N1483" i="1"/>
  <c r="G1480" i="1"/>
  <c r="O1481" i="1" l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s="1"/>
  <c r="O1487" i="1" l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L1490" i="1" l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L1497" i="1" s="1"/>
  <c r="U1498" i="1"/>
  <c r="W1498" i="1" s="1"/>
  <c r="G1496" i="1"/>
  <c r="I1500" i="1"/>
  <c r="J1499" i="1"/>
  <c r="K1499" i="1" s="1"/>
  <c r="N1499" i="1"/>
  <c r="O1497" i="1" l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Y1746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L1500" i="1" l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M1504" i="1" s="1"/>
  <c r="M1505" i="1" s="1"/>
  <c r="U1504" i="1"/>
  <c r="W1504" i="1" s="1"/>
  <c r="M1506" i="1" l="1"/>
  <c r="N1503" i="1"/>
  <c r="N1504" i="1" s="1"/>
  <c r="N1505" i="1" s="1"/>
  <c r="N1506" i="1" s="1"/>
  <c r="E1505" i="1"/>
  <c r="F1505" i="1"/>
  <c r="G1503" i="1"/>
  <c r="O1502" i="1"/>
  <c r="U1505" i="1"/>
  <c r="W1505" i="1" s="1"/>
  <c r="D1504" i="1"/>
  <c r="L1504" i="1" s="1"/>
  <c r="J1506" i="1"/>
  <c r="K1506" i="1" s="1"/>
  <c r="I1507" i="1"/>
  <c r="M1507" i="1" l="1"/>
  <c r="O1504" i="1"/>
  <c r="O1503" i="1"/>
  <c r="F1506" i="1"/>
  <c r="E1506" i="1"/>
  <c r="D1505" i="1"/>
  <c r="U1506" i="1"/>
  <c r="W1506" i="1" s="1"/>
  <c r="G1504" i="1"/>
  <c r="J1507" i="1"/>
  <c r="K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L1506" i="1" l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L1509" i="1" s="1"/>
  <c r="I1512" i="1"/>
  <c r="M1511" i="1"/>
  <c r="J1511" i="1"/>
  <c r="K1511" i="1" s="1"/>
  <c r="N1511" i="1"/>
  <c r="U1510" i="1"/>
  <c r="W1510" i="1" s="1"/>
  <c r="O1509" i="1" l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L1516" i="1" s="1"/>
  <c r="J1518" i="1"/>
  <c r="K1518" i="1" s="1"/>
  <c r="I1519" i="1"/>
  <c r="M1518" i="1"/>
  <c r="N1518" i="1"/>
  <c r="U1517" i="1"/>
  <c r="W1517" i="1" s="1"/>
  <c r="O1516" i="1" l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Y1778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Y1530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Y1531" i="1"/>
  <c r="J1536" i="1"/>
  <c r="K1536" i="1" s="1"/>
  <c r="I1537" i="1"/>
  <c r="U1535" i="1"/>
  <c r="W1535" i="1" s="1"/>
  <c r="D1534" i="1"/>
  <c r="L1534" i="1" s="1"/>
  <c r="N1534" i="1" l="1"/>
  <c r="N1535" i="1" s="1"/>
  <c r="N1536" i="1" s="1"/>
  <c r="N1537" i="1" s="1"/>
  <c r="M1535" i="1"/>
  <c r="M1536" i="1" s="1"/>
  <c r="M1537" i="1" s="1"/>
  <c r="E1536" i="1"/>
  <c r="F1536" i="1"/>
  <c r="G1534" i="1"/>
  <c r="I1538" i="1"/>
  <c r="J1537" i="1"/>
  <c r="K1537" i="1" s="1"/>
  <c r="U1536" i="1"/>
  <c r="W1536" i="1" s="1"/>
  <c r="D1535" i="1"/>
  <c r="L1535" i="1" l="1"/>
  <c r="O1535" i="1" s="1"/>
  <c r="M1538" i="1"/>
  <c r="O1534" i="1"/>
  <c r="F1537" i="1"/>
  <c r="E1537" i="1"/>
  <c r="D1536" i="1"/>
  <c r="U1537" i="1"/>
  <c r="W1537" i="1" s="1"/>
  <c r="G1535" i="1"/>
  <c r="I1539" i="1"/>
  <c r="J1538" i="1"/>
  <c r="K1538" i="1" s="1"/>
  <c r="N1538" i="1"/>
  <c r="L1536" i="1" l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L1537" i="1" l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L1538" i="1" l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s="1"/>
  <c r="O1539" i="1" l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L1548" i="1" s="1"/>
  <c r="I1551" i="1"/>
  <c r="J1550" i="1"/>
  <c r="K1550" i="1" s="1"/>
  <c r="M1550" i="1"/>
  <c r="N1550" i="1"/>
  <c r="O1548" i="1" l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L1558" i="1" l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s="1"/>
  <c r="W1562" i="1" s="1"/>
  <c r="F1562" i="1" l="1"/>
  <c r="E1562" i="1"/>
  <c r="G1560" i="1"/>
  <c r="J1563" i="1"/>
  <c r="K1563" i="1" s="1"/>
  <c r="I1564" i="1"/>
  <c r="D1561" i="1"/>
  <c r="L1561" i="1" s="1"/>
  <c r="M1561" i="1"/>
  <c r="O1560" i="1"/>
  <c r="Y1808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U1567" i="1"/>
  <c r="W1567" i="1" s="1"/>
  <c r="J1568" i="1"/>
  <c r="K1568" i="1" s="1"/>
  <c r="I1569" i="1"/>
  <c r="O1566" i="1" l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s="1"/>
  <c r="O1574" i="1" l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l="1"/>
  <c r="O1576" i="1" s="1"/>
  <c r="E1578" i="1"/>
  <c r="F1578" i="1"/>
  <c r="G1576" i="1"/>
  <c r="D1577" i="1"/>
  <c r="L1577" i="1" s="1"/>
  <c r="M1579" i="1"/>
  <c r="I1580" i="1"/>
  <c r="J1579" i="1"/>
  <c r="K1579" i="1" s="1"/>
  <c r="N1579" i="1"/>
  <c r="U1578" i="1"/>
  <c r="W1578" i="1" s="1"/>
  <c r="O1577" i="1" l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L1581" i="1" s="1"/>
  <c r="U1582" i="1"/>
  <c r="W1582" i="1" s="1"/>
  <c r="I1584" i="1"/>
  <c r="M1583" i="1"/>
  <c r="J1583" i="1"/>
  <c r="K1583" i="1" s="1"/>
  <c r="N1583" i="1"/>
  <c r="O1581" i="1" l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L1586" i="1" s="1"/>
  <c r="I1589" i="1"/>
  <c r="J1588" i="1"/>
  <c r="K1588" i="1" s="1"/>
  <c r="M1588" i="1"/>
  <c r="N1588" i="1"/>
  <c r="O1586" i="1" l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E1592" i="1" l="1"/>
  <c r="F1592" i="1"/>
  <c r="G1590" i="1"/>
  <c r="U1592" i="1"/>
  <c r="W1592" i="1" s="1"/>
  <c r="D1591" i="1"/>
  <c r="J1593" i="1"/>
  <c r="K1593" i="1" s="1"/>
  <c r="I1594" i="1"/>
  <c r="M1591" i="1"/>
  <c r="O1590" i="1"/>
  <c r="U1593" i="1" l="1"/>
  <c r="W1593" i="1" s="1"/>
  <c r="L1591" i="1"/>
  <c r="O1591" i="1" s="1"/>
  <c r="M1592" i="1"/>
  <c r="N1592" i="1" s="1"/>
  <c r="F1593" i="1"/>
  <c r="E1593" i="1"/>
  <c r="G1591" i="1"/>
  <c r="J1594" i="1"/>
  <c r="K1594" i="1" s="1"/>
  <c r="I1595" i="1"/>
  <c r="D1592" i="1"/>
  <c r="L1592" i="1" s="1"/>
  <c r="Y1839" i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U1595" i="1"/>
  <c r="W1595" i="1" s="1"/>
  <c r="N1593" i="1"/>
  <c r="N1594" i="1" s="1"/>
  <c r="M1594" i="1"/>
  <c r="I1597" i="1"/>
  <c r="J1596" i="1"/>
  <c r="K1596" i="1" s="1"/>
  <c r="M1595" i="1" l="1"/>
  <c r="M1596" i="1" s="1"/>
  <c r="M1597" i="1" s="1"/>
  <c r="E1596" i="1"/>
  <c r="F1596" i="1"/>
  <c r="G1594" i="1"/>
  <c r="D1595" i="1"/>
  <c r="L1595" i="1" s="1"/>
  <c r="Y1592" i="1"/>
  <c r="U1596" i="1"/>
  <c r="W1596" i="1" s="1"/>
  <c r="I1598" i="1"/>
  <c r="J1597" i="1"/>
  <c r="K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I1599" i="1"/>
  <c r="J1598" i="1"/>
  <c r="K1598" i="1" s="1"/>
  <c r="M1598" i="1"/>
  <c r="U1597" i="1"/>
  <c r="W1597" i="1" s="1"/>
  <c r="L1596" i="1" l="1"/>
  <c r="O1596" i="1" s="1"/>
  <c r="O1595" i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L1615" i="1" s="1"/>
  <c r="U1616" i="1"/>
  <c r="W1616" i="1" s="1"/>
  <c r="O1615" i="1" l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s="1"/>
  <c r="O1618" i="1" l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M1627" i="1" s="1"/>
  <c r="E1626" i="1"/>
  <c r="F1626" i="1"/>
  <c r="G1624" i="1"/>
  <c r="U1626" i="1"/>
  <c r="W1626" i="1" s="1"/>
  <c r="O1623" i="1"/>
  <c r="I1628" i="1"/>
  <c r="J1627" i="1"/>
  <c r="K1627" i="1" s="1"/>
  <c r="D1625" i="1"/>
  <c r="L1625" i="1" s="1"/>
  <c r="O1624" i="1"/>
  <c r="N1625" i="1" l="1"/>
  <c r="N1626" i="1" s="1"/>
  <c r="N1627" i="1" s="1"/>
  <c r="N1628" i="1" s="1"/>
  <c r="F1627" i="1"/>
  <c r="E1627" i="1"/>
  <c r="G1625" i="1"/>
  <c r="I1629" i="1"/>
  <c r="J1628" i="1"/>
  <c r="K1628" i="1" s="1"/>
  <c r="D1626" i="1"/>
  <c r="U1627" i="1"/>
  <c r="W1627" i="1" s="1"/>
  <c r="M1628" i="1"/>
  <c r="L1626" i="1" l="1"/>
  <c r="O1626" i="1" s="1"/>
  <c r="O1625" i="1"/>
  <c r="M1629" i="1"/>
  <c r="E1628" i="1"/>
  <c r="F1628" i="1"/>
  <c r="D1627" i="1"/>
  <c r="U1628" i="1"/>
  <c r="W1628" i="1" s="1"/>
  <c r="G1626" i="1"/>
  <c r="J1629" i="1"/>
  <c r="K1629" i="1" s="1"/>
  <c r="I1630" i="1"/>
  <c r="N1629" i="1"/>
  <c r="L1627" i="1" l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L1628" i="1" l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L1630" i="1" l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s="1"/>
  <c r="O1646" i="1" l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I1654" i="1"/>
  <c r="U1653" i="1" l="1"/>
  <c r="W1653" i="1" s="1"/>
  <c r="F1653" i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D1654" i="1"/>
  <c r="L1654" i="1" s="1"/>
  <c r="I1657" i="1"/>
  <c r="J1656" i="1"/>
  <c r="K1656" i="1" s="1"/>
  <c r="N1654" i="1" l="1"/>
  <c r="N1655" i="1" s="1"/>
  <c r="E1656" i="1"/>
  <c r="F1656" i="1"/>
  <c r="O1653" i="1"/>
  <c r="D1655" i="1"/>
  <c r="U1656" i="1"/>
  <c r="W1656" i="1" s="1"/>
  <c r="J1657" i="1"/>
  <c r="K1657" i="1" s="1"/>
  <c r="I1658" i="1"/>
  <c r="G1654" i="1"/>
  <c r="O1654" i="1" l="1"/>
  <c r="L1655" i="1"/>
  <c r="O1655" i="1" s="1"/>
  <c r="M1656" i="1"/>
  <c r="G1655" i="1"/>
  <c r="F1657" i="1"/>
  <c r="E1657" i="1"/>
  <c r="I1659" i="1"/>
  <c r="J1658" i="1"/>
  <c r="K1658" i="1" s="1"/>
  <c r="U1657" i="1"/>
  <c r="W1657" i="1" s="1"/>
  <c r="D1656" i="1"/>
  <c r="L1656" i="1" s="1"/>
  <c r="N1656" i="1" l="1"/>
  <c r="N1657" i="1" s="1"/>
  <c r="N1658" i="1" s="1"/>
  <c r="N1659" i="1" s="1"/>
  <c r="M1657" i="1"/>
  <c r="M1658" i="1" s="1"/>
  <c r="M1659" i="1" s="1"/>
  <c r="E1658" i="1"/>
  <c r="F1658" i="1"/>
  <c r="G1656" i="1"/>
  <c r="D1657" i="1"/>
  <c r="U1658" i="1"/>
  <c r="W1658" i="1" s="1"/>
  <c r="I1660" i="1"/>
  <c r="J1659" i="1"/>
  <c r="K1659" i="1" s="1"/>
  <c r="L1657" i="1" l="1"/>
  <c r="O1657" i="1" s="1"/>
  <c r="O1656" i="1"/>
  <c r="F1659" i="1"/>
  <c r="E1659" i="1"/>
  <c r="G1657" i="1"/>
  <c r="D1658" i="1"/>
  <c r="U1659" i="1"/>
  <c r="W1659" i="1" s="1"/>
  <c r="J1660" i="1"/>
  <c r="K1660" i="1" s="1"/>
  <c r="I1661" i="1"/>
  <c r="N1660" i="1"/>
  <c r="M1660" i="1"/>
  <c r="L1658" i="1" l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L1659" i="1" l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L1660" i="1" l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L1671" i="1" s="1"/>
  <c r="U1672" i="1"/>
  <c r="W1672" i="1" s="1"/>
  <c r="I1674" i="1"/>
  <c r="M1673" i="1"/>
  <c r="J1673" i="1"/>
  <c r="K1673" i="1" s="1"/>
  <c r="N1673" i="1"/>
  <c r="O1671" i="1" l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J1681" i="1"/>
  <c r="K1681" i="1" s="1"/>
  <c r="I1682" i="1"/>
  <c r="N1681" i="1"/>
  <c r="L1679" i="1" l="1"/>
  <c r="O1679" i="1" s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U1684" i="1" s="1"/>
  <c r="W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M1686" i="1" s="1"/>
  <c r="N1684" i="1"/>
  <c r="D1685" i="1"/>
  <c r="L1685" i="1" s="1"/>
  <c r="J1687" i="1"/>
  <c r="K1687" i="1" s="1"/>
  <c r="I1688" i="1"/>
  <c r="U1686" i="1"/>
  <c r="W1686" i="1" s="1"/>
  <c r="N1685" i="1" l="1"/>
  <c r="N1686" i="1" s="1"/>
  <c r="E1687" i="1"/>
  <c r="F1687" i="1"/>
  <c r="O1684" i="1"/>
  <c r="G1685" i="1"/>
  <c r="D1686" i="1"/>
  <c r="U1687" i="1"/>
  <c r="W1687" i="1" s="1"/>
  <c r="I1689" i="1"/>
  <c r="J1688" i="1"/>
  <c r="K1688" i="1" s="1"/>
  <c r="L1686" i="1" l="1"/>
  <c r="O1686" i="1" s="1"/>
  <c r="O1685" i="1"/>
  <c r="M1687" i="1"/>
  <c r="F1688" i="1"/>
  <c r="E1688" i="1"/>
  <c r="G1686" i="1"/>
  <c r="U1688" i="1"/>
  <c r="W1688" i="1" s="1"/>
  <c r="I1690" i="1"/>
  <c r="J1689" i="1"/>
  <c r="K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U1689" i="1"/>
  <c r="W1689" i="1" s="1"/>
  <c r="D1688" i="1"/>
  <c r="J1690" i="1"/>
  <c r="K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L1704" i="1" s="1"/>
  <c r="U1705" i="1"/>
  <c r="W1705" i="1" s="1"/>
  <c r="I1707" i="1"/>
  <c r="M1706" i="1"/>
  <c r="J1706" i="1"/>
  <c r="K1706" i="1" s="1"/>
  <c r="N1706" i="1"/>
  <c r="O1704" i="1" l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s="1"/>
  <c r="O1711" i="1" l="1"/>
  <c r="E1713" i="1"/>
  <c r="F1713" i="1"/>
  <c r="U1713" i="1"/>
  <c r="W1713" i="1" s="1"/>
  <c r="I1715" i="1"/>
  <c r="J1714" i="1"/>
  <c r="K1714" i="1" s="1"/>
  <c r="G1711" i="1"/>
  <c r="D1712" i="1"/>
  <c r="L1712" i="1" l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N1714" i="1" s="1"/>
  <c r="O1713" i="1"/>
  <c r="D1714" i="1"/>
  <c r="L1714" i="1" s="1"/>
  <c r="Y1961" i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E1718" i="1" l="1"/>
  <c r="F1718" i="1"/>
  <c r="M1719" i="1"/>
  <c r="G1716" i="1"/>
  <c r="I1720" i="1"/>
  <c r="J1719" i="1"/>
  <c r="K1719" i="1" s="1"/>
  <c r="N1719" i="1"/>
  <c r="O1716" i="1"/>
  <c r="O1715" i="1"/>
  <c r="U1718" i="1"/>
  <c r="W1718" i="1" s="1"/>
  <c r="D1717" i="1"/>
  <c r="L1717" i="1" l="1"/>
  <c r="O1717" i="1" s="1"/>
  <c r="M1720" i="1"/>
  <c r="F1719" i="1"/>
  <c r="E1719" i="1"/>
  <c r="G1717" i="1"/>
  <c r="U1719" i="1"/>
  <c r="W1719" i="1" s="1"/>
  <c r="D1718" i="1"/>
  <c r="J1720" i="1"/>
  <c r="K1720" i="1" s="1"/>
  <c r="I1721" i="1"/>
  <c r="N1720" i="1"/>
  <c r="L1718" i="1" l="1"/>
  <c r="O1718" i="1" s="1"/>
  <c r="E1720" i="1"/>
  <c r="F1720" i="1"/>
  <c r="Y1715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l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L1732" i="1" s="1"/>
  <c r="G1731" i="1"/>
  <c r="O1732" i="1" l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L1735" i="1" s="1"/>
  <c r="U1736" i="1"/>
  <c r="W1736" i="1" s="1"/>
  <c r="O1735" i="1" l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N1743" i="1"/>
  <c r="N1744" i="1" s="1"/>
  <c r="D1744" i="1"/>
  <c r="L1744" i="1" s="1"/>
  <c r="M1745" i="1" l="1"/>
  <c r="M1746" i="1" s="1"/>
  <c r="M1747" i="1" s="1"/>
  <c r="E1746" i="1"/>
  <c r="F1746" i="1"/>
  <c r="G1744" i="1"/>
  <c r="O1743" i="1"/>
  <c r="O1744" i="1"/>
  <c r="U1746" i="1"/>
  <c r="W1746" i="1" s="1"/>
  <c r="Y1742" i="1"/>
  <c r="D1745" i="1"/>
  <c r="L1745" i="1" s="1"/>
  <c r="I1748" i="1"/>
  <c r="J1747" i="1"/>
  <c r="K1747" i="1" s="1"/>
  <c r="N1745" i="1" l="1"/>
  <c r="N1746" i="1" s="1"/>
  <c r="N1747" i="1" s="1"/>
  <c r="F1747" i="1"/>
  <c r="E1747" i="1"/>
  <c r="G1745" i="1"/>
  <c r="J1748" i="1"/>
  <c r="K1748" i="1" s="1"/>
  <c r="I1749" i="1"/>
  <c r="U1747" i="1"/>
  <c r="W1747" i="1" s="1"/>
  <c r="D1746" i="1"/>
  <c r="L1746" i="1" l="1"/>
  <c r="O1746" i="1" s="1"/>
  <c r="O1745" i="1"/>
  <c r="E1748" i="1"/>
  <c r="F1748" i="1"/>
  <c r="G1746" i="1"/>
  <c r="Y1743" i="1"/>
  <c r="D1747" i="1"/>
  <c r="L1747" i="1" s="1"/>
  <c r="J1749" i="1"/>
  <c r="K1749" i="1" s="1"/>
  <c r="I1750" i="1"/>
  <c r="U1748" i="1"/>
  <c r="W1748" i="1" s="1"/>
  <c r="O1747" i="1" l="1"/>
  <c r="M1748" i="1"/>
  <c r="F1749" i="1"/>
  <c r="E1749" i="1"/>
  <c r="G1747" i="1"/>
  <c r="D1748" i="1"/>
  <c r="L1748" i="1" s="1"/>
  <c r="J1750" i="1"/>
  <c r="K1750" i="1" s="1"/>
  <c r="I1751" i="1"/>
  <c r="U1749" i="1"/>
  <c r="W1749" i="1" s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O1748" i="1" l="1"/>
  <c r="O1749" i="1"/>
  <c r="F1751" i="1"/>
  <c r="E1751" i="1"/>
  <c r="G1749" i="1"/>
  <c r="I1753" i="1"/>
  <c r="J1752" i="1"/>
  <c r="K1752" i="1" s="1"/>
  <c r="N1752" i="1"/>
  <c r="U1751" i="1"/>
  <c r="W1751" i="1" s="1"/>
  <c r="D1750" i="1"/>
  <c r="M1752" i="1"/>
  <c r="L1750" i="1" l="1"/>
  <c r="O1750" i="1" s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L1752" i="1" l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L1754" i="1" s="1"/>
  <c r="G1753" i="1"/>
  <c r="O1754" i="1" l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U1757" i="1"/>
  <c r="W1757" i="1" s="1"/>
  <c r="I1759" i="1"/>
  <c r="J1758" i="1"/>
  <c r="K1758" i="1" s="1"/>
  <c r="M1758" i="1"/>
  <c r="N1758" i="1"/>
  <c r="L1756" i="1" l="1"/>
  <c r="O1756" i="1" s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l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l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l="1"/>
  <c r="O1769" i="1" s="1"/>
  <c r="F1771" i="1"/>
  <c r="E1771" i="1"/>
  <c r="D1770" i="1"/>
  <c r="L1770" i="1" s="1"/>
  <c r="U1771" i="1"/>
  <c r="W1771" i="1" s="1"/>
  <c r="G1769" i="1"/>
  <c r="I1773" i="1"/>
  <c r="J1772" i="1"/>
  <c r="K1772" i="1" s="1"/>
  <c r="M1772" i="1"/>
  <c r="N1772" i="1"/>
  <c r="O1770" i="1" l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U1776" i="1" s="1"/>
  <c r="W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N1776" i="1"/>
  <c r="N1777" i="1" s="1"/>
  <c r="G1776" i="1"/>
  <c r="D1777" i="1"/>
  <c r="L1777" i="1" s="1"/>
  <c r="I1780" i="1"/>
  <c r="J1779" i="1"/>
  <c r="K1779" i="1" s="1"/>
  <c r="U1778" i="1"/>
  <c r="W1778" i="1" s="1"/>
  <c r="M1778" i="1" l="1"/>
  <c r="M1779" i="1" s="1"/>
  <c r="M1780" i="1" s="1"/>
  <c r="O1777" i="1"/>
  <c r="E1779" i="1"/>
  <c r="F1779" i="1"/>
  <c r="O1776" i="1"/>
  <c r="G1777" i="1"/>
  <c r="D1778" i="1"/>
  <c r="L1778" i="1" s="1"/>
  <c r="U1779" i="1"/>
  <c r="W1779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Y1776" i="1"/>
  <c r="M1781" i="1"/>
  <c r="U1780" i="1"/>
  <c r="W1780" i="1" s="1"/>
  <c r="J1781" i="1"/>
  <c r="K1781" i="1" s="1"/>
  <c r="I1782" i="1"/>
  <c r="D1779" i="1"/>
  <c r="L1779" i="1" l="1"/>
  <c r="O1779" i="1" s="1"/>
  <c r="O1778" i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L1781" i="1" l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L1787" i="1" s="1"/>
  <c r="G1786" i="1"/>
  <c r="O1787" i="1" l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L1793" i="1" l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L1795" i="1" l="1"/>
  <c r="O1795" i="1" s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M1805" i="1"/>
  <c r="N1804" i="1"/>
  <c r="N1805" i="1" s="1"/>
  <c r="M1806" i="1" l="1"/>
  <c r="N1806" i="1" s="1"/>
  <c r="E1807" i="1"/>
  <c r="F1807" i="1"/>
  <c r="G1805" i="1"/>
  <c r="I1809" i="1"/>
  <c r="J1808" i="1"/>
  <c r="K1808" i="1" s="1"/>
  <c r="O1804" i="1"/>
  <c r="Y1803" i="1"/>
  <c r="U1807" i="1"/>
  <c r="W1807" i="1" s="1"/>
  <c r="D1806" i="1"/>
  <c r="L1806" i="1" s="1"/>
  <c r="O1805" i="1"/>
  <c r="O1806" i="1" l="1"/>
  <c r="M1807" i="1"/>
  <c r="F1808" i="1"/>
  <c r="E1808" i="1"/>
  <c r="G1806" i="1"/>
  <c r="D1807" i="1"/>
  <c r="L1807" i="1" s="1"/>
  <c r="U1808" i="1"/>
  <c r="W1808" i="1" s="1"/>
  <c r="I1810" i="1"/>
  <c r="J1809" i="1"/>
  <c r="K1809" i="1" s="1"/>
  <c r="N1807" i="1" l="1"/>
  <c r="M1808" i="1"/>
  <c r="M1809" i="1" s="1"/>
  <c r="M1810" i="1" s="1"/>
  <c r="E1809" i="1"/>
  <c r="F1809" i="1"/>
  <c r="Y1804" i="1"/>
  <c r="D1808" i="1"/>
  <c r="U1809" i="1"/>
  <c r="W1809" i="1" s="1"/>
  <c r="I1811" i="1"/>
  <c r="J1810" i="1"/>
  <c r="K1810" i="1" s="1"/>
  <c r="G1807" i="1"/>
  <c r="N1808" i="1" l="1"/>
  <c r="N1809" i="1" s="1"/>
  <c r="N1810" i="1" s="1"/>
  <c r="L1808" i="1"/>
  <c r="O1808" i="1" s="1"/>
  <c r="O1807" i="1"/>
  <c r="F1810" i="1"/>
  <c r="E1810" i="1"/>
  <c r="G1808" i="1"/>
  <c r="D1809" i="1"/>
  <c r="U1810" i="1"/>
  <c r="W1810" i="1" s="1"/>
  <c r="J1811" i="1"/>
  <c r="K1811" i="1" s="1"/>
  <c r="I1812" i="1"/>
  <c r="N1811" i="1"/>
  <c r="M1811" i="1"/>
  <c r="L1809" i="1" l="1"/>
  <c r="O1809" i="1" s="1"/>
  <c r="E1811" i="1"/>
  <c r="M1812" i="1"/>
  <c r="F1811" i="1"/>
  <c r="G1809" i="1"/>
  <c r="J1812" i="1"/>
  <c r="K1812" i="1" s="1"/>
  <c r="I1813" i="1"/>
  <c r="N1812" i="1"/>
  <c r="D1810" i="1"/>
  <c r="U1811" i="1"/>
  <c r="W1811" i="1" s="1"/>
  <c r="L1810" i="1" l="1"/>
  <c r="O1810" i="1" s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L1811" i="1" l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L1817" i="1" s="1"/>
  <c r="G1816" i="1"/>
  <c r="O1817" i="1" l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L1827" i="1" l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L1830" i="1" l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l="1"/>
  <c r="O1831" i="1" s="1"/>
  <c r="E1833" i="1"/>
  <c r="F1833" i="1"/>
  <c r="J1834" i="1"/>
  <c r="K1834" i="1" s="1"/>
  <c r="I1835" i="1"/>
  <c r="N1834" i="1"/>
  <c r="D1832" i="1"/>
  <c r="L1832" i="1" s="1"/>
  <c r="U1833" i="1"/>
  <c r="W1833" i="1" s="1"/>
  <c r="G1831" i="1"/>
  <c r="O1832" i="1" l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U1838" i="1"/>
  <c r="W1838" i="1" s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U1839" i="1"/>
  <c r="W1839" i="1" s="1"/>
  <c r="N1838" i="1" l="1"/>
  <c r="M1839" i="1"/>
  <c r="M1840" i="1" s="1"/>
  <c r="M1841" i="1" s="1"/>
  <c r="E1840" i="1"/>
  <c r="F1840" i="1"/>
  <c r="G1838" i="1"/>
  <c r="Y1835" i="1"/>
  <c r="J1841" i="1"/>
  <c r="K1841" i="1" s="1"/>
  <c r="I1842" i="1"/>
  <c r="U1840" i="1"/>
  <c r="W1840" i="1" s="1"/>
  <c r="D1839" i="1"/>
  <c r="L1839" i="1" s="1"/>
  <c r="N1839" i="1" l="1"/>
  <c r="N1840" i="1" s="1"/>
  <c r="N1841" i="1" s="1"/>
  <c r="N1842" i="1" s="1"/>
  <c r="O1838" i="1"/>
  <c r="F1841" i="1"/>
  <c r="E1841" i="1"/>
  <c r="G1839" i="1"/>
  <c r="M1842" i="1"/>
  <c r="D1840" i="1"/>
  <c r="J1842" i="1"/>
  <c r="K1842" i="1" s="1"/>
  <c r="I1843" i="1"/>
  <c r="U1841" i="1"/>
  <c r="W1841" i="1" s="1"/>
  <c r="L1840" i="1" l="1"/>
  <c r="O1840" i="1" s="1"/>
  <c r="O1839" i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l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l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U1851" i="1"/>
  <c r="W1851" i="1" s="1"/>
  <c r="G1849" i="1"/>
  <c r="L1850" i="1" l="1"/>
  <c r="O1850" i="1" s="1"/>
  <c r="E1852" i="1"/>
  <c r="F1852" i="1"/>
  <c r="G1850" i="1"/>
  <c r="D1851" i="1"/>
  <c r="L1851" i="1" s="1"/>
  <c r="U1852" i="1"/>
  <c r="W1852" i="1" s="1"/>
  <c r="J1853" i="1"/>
  <c r="K1853" i="1" s="1"/>
  <c r="M1853" i="1"/>
  <c r="I1854" i="1"/>
  <c r="N1853" i="1"/>
  <c r="O1851" i="1" l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L1854" i="1" s="1"/>
  <c r="I1857" i="1"/>
  <c r="J1856" i="1"/>
  <c r="K1856" i="1" s="1"/>
  <c r="M1856" i="1"/>
  <c r="N1856" i="1"/>
  <c r="O1854" i="1" l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L1859" i="1" s="1"/>
  <c r="J1861" i="1"/>
  <c r="K1861" i="1" s="1"/>
  <c r="I1862" i="1"/>
  <c r="M1861" i="1"/>
  <c r="N1861" i="1"/>
  <c r="U1860" i="1"/>
  <c r="W1860" i="1" s="1"/>
  <c r="O1859" i="1" l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F1865" i="1" l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U1866" i="1" l="1"/>
  <c r="W1866" i="1" s="1"/>
  <c r="L1864" i="1"/>
  <c r="O1864" i="1" s="1"/>
  <c r="F1866" i="1"/>
  <c r="E1866" i="1"/>
  <c r="I1868" i="1"/>
  <c r="J1867" i="1"/>
  <c r="K1867" i="1" s="1"/>
  <c r="G1864" i="1"/>
  <c r="D1865" i="1"/>
  <c r="L1865" i="1" s="1"/>
  <c r="E1867" i="1" l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M1868" i="1" l="1"/>
  <c r="O1867" i="1"/>
  <c r="E1869" i="1"/>
  <c r="F1869" i="1"/>
  <c r="O1866" i="1"/>
  <c r="G1867" i="1"/>
  <c r="D1868" i="1"/>
  <c r="L1868" i="1" s="1"/>
  <c r="U1869" i="1"/>
  <c r="W1869" i="1" s="1"/>
  <c r="Y1865" i="1"/>
  <c r="J1870" i="1"/>
  <c r="K1870" i="1" s="1"/>
  <c r="I1871" i="1"/>
  <c r="M1869" i="1" l="1"/>
  <c r="M1870" i="1" s="1"/>
  <c r="M1871" i="1" s="1"/>
  <c r="N1868" i="1"/>
  <c r="N1869" i="1" s="1"/>
  <c r="N1870" i="1" s="1"/>
  <c r="N1871" i="1" s="1"/>
  <c r="F1870" i="1"/>
  <c r="G1868" i="1"/>
  <c r="E1870" i="1"/>
  <c r="Y1866" i="1"/>
  <c r="I1872" i="1"/>
  <c r="J1871" i="1"/>
  <c r="K1871" i="1" s="1"/>
  <c r="D1869" i="1"/>
  <c r="L1869" i="1" s="1"/>
  <c r="U1870" i="1"/>
  <c r="W1870" i="1" s="1"/>
  <c r="O1869" i="1" l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L1870" i="1" l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M1876" i="1"/>
  <c r="I1877" i="1"/>
  <c r="J1876" i="1"/>
  <c r="K1876" i="1" s="1"/>
  <c r="N1876" i="1"/>
  <c r="U1875" i="1"/>
  <c r="W1875" i="1" s="1"/>
  <c r="L1874" i="1" l="1"/>
  <c r="O1874" i="1" s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L1877" i="1" l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L1881" i="1" l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l="1"/>
  <c r="O1885" i="1" s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L1889" i="1" s="1"/>
  <c r="U1890" i="1"/>
  <c r="W1890" i="1" s="1"/>
  <c r="I1892" i="1"/>
  <c r="J1891" i="1"/>
  <c r="K1891" i="1" s="1"/>
  <c r="M1891" i="1"/>
  <c r="N1891" i="1"/>
  <c r="O1889" i="1" l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L1892" i="1" l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F1898" i="1" l="1"/>
  <c r="E1898" i="1"/>
  <c r="G1896" i="1"/>
  <c r="U1898" i="1"/>
  <c r="W1898" i="1" s="1"/>
  <c r="I1900" i="1"/>
  <c r="J1899" i="1"/>
  <c r="K1899" i="1" s="1"/>
  <c r="M1897" i="1"/>
  <c r="N1896" i="1"/>
  <c r="N1897" i="1" s="1"/>
  <c r="D1897" i="1"/>
  <c r="L1897" i="1" s="1"/>
  <c r="M1898" i="1" l="1"/>
  <c r="O1896" i="1"/>
  <c r="O1897" i="1"/>
  <c r="E1899" i="1"/>
  <c r="F1899" i="1"/>
  <c r="G1897" i="1"/>
  <c r="J1900" i="1"/>
  <c r="K1900" i="1" s="1"/>
  <c r="I1901" i="1"/>
  <c r="U1899" i="1"/>
  <c r="W1899" i="1" s="1"/>
  <c r="Y1895" i="1"/>
  <c r="D1898" i="1"/>
  <c r="L1898" i="1" s="1"/>
  <c r="M1899" i="1" l="1"/>
  <c r="M1900" i="1" s="1"/>
  <c r="N1898" i="1"/>
  <c r="F1900" i="1"/>
  <c r="E1900" i="1"/>
  <c r="G1898" i="1"/>
  <c r="Y1896" i="1"/>
  <c r="D1899" i="1"/>
  <c r="L1899" i="1" s="1"/>
  <c r="I1902" i="1"/>
  <c r="J1901" i="1"/>
  <c r="K1901" i="1" s="1"/>
  <c r="U1900" i="1"/>
  <c r="W1900" i="1" s="1"/>
  <c r="N1899" i="1" l="1"/>
  <c r="N1900" i="1" s="1"/>
  <c r="O1898" i="1"/>
  <c r="E1901" i="1"/>
  <c r="F1901" i="1"/>
  <c r="G1899" i="1"/>
  <c r="D1900" i="1"/>
  <c r="L1900" i="1" s="1"/>
  <c r="U1901" i="1"/>
  <c r="W1901" i="1" s="1"/>
  <c r="J1902" i="1"/>
  <c r="K1902" i="1" s="1"/>
  <c r="I1903" i="1"/>
  <c r="O1899" i="1" l="1"/>
  <c r="O1900" i="1"/>
  <c r="M1901" i="1"/>
  <c r="F1902" i="1"/>
  <c r="E1902" i="1"/>
  <c r="G1900" i="1"/>
  <c r="U1902" i="1"/>
  <c r="W1902" i="1" s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I1905" i="1"/>
  <c r="J1904" i="1"/>
  <c r="K1904" i="1" s="1"/>
  <c r="U1903" i="1"/>
  <c r="W1903" i="1" s="1"/>
  <c r="L1902" i="1" l="1"/>
  <c r="O1902" i="1" s="1"/>
  <c r="O1901" i="1"/>
  <c r="F1904" i="1"/>
  <c r="E1904" i="1"/>
  <c r="G1902" i="1"/>
  <c r="D1903" i="1"/>
  <c r="L1903" i="1" s="1"/>
  <c r="U1904" i="1"/>
  <c r="W1904" i="1" s="1"/>
  <c r="M1905" i="1"/>
  <c r="J1905" i="1"/>
  <c r="K1905" i="1" s="1"/>
  <c r="I1906" i="1"/>
  <c r="N1905" i="1"/>
  <c r="O1903" i="1" l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l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L1908" i="1" s="1"/>
  <c r="I1911" i="1"/>
  <c r="J1910" i="1"/>
  <c r="K1910" i="1" s="1"/>
  <c r="M1910" i="1"/>
  <c r="N1910" i="1"/>
  <c r="O1908" i="1" l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l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L1923" i="1" l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L1924" i="1" l="1"/>
  <c r="O1924" i="1" s="1"/>
  <c r="G1924" i="1"/>
  <c r="F1926" i="1"/>
  <c r="E1926" i="1"/>
  <c r="D1925" i="1"/>
  <c r="L1925" i="1" s="1"/>
  <c r="J1927" i="1"/>
  <c r="K1927" i="1" s="1"/>
  <c r="I1928" i="1"/>
  <c r="U1926" i="1"/>
  <c r="W1926" i="1" s="1"/>
  <c r="E1927" i="1" l="1"/>
  <c r="F1927" i="1"/>
  <c r="G1925" i="1"/>
  <c r="D1926" i="1"/>
  <c r="U1927" i="1"/>
  <c r="W1927" i="1" s="1"/>
  <c r="J1928" i="1"/>
  <c r="K1928" i="1" s="1"/>
  <c r="I1929" i="1"/>
  <c r="M1926" i="1"/>
  <c r="O1925" i="1"/>
  <c r="L1926" i="1" l="1"/>
  <c r="O1926" i="1" s="1"/>
  <c r="F1928" i="1"/>
  <c r="E1928" i="1"/>
  <c r="G1926" i="1"/>
  <c r="U1928" i="1"/>
  <c r="W1928" i="1" s="1"/>
  <c r="D1927" i="1"/>
  <c r="L1927" i="1" s="1"/>
  <c r="I1930" i="1"/>
  <c r="J1929" i="1"/>
  <c r="K1929" i="1" s="1"/>
  <c r="M1927" i="1" l="1"/>
  <c r="M1928" i="1" s="1"/>
  <c r="U1929" i="1"/>
  <c r="W1929" i="1" s="1"/>
  <c r="F1929" i="1"/>
  <c r="E1929" i="1"/>
  <c r="G1927" i="1"/>
  <c r="I1931" i="1"/>
  <c r="J1930" i="1"/>
  <c r="K1930" i="1" s="1"/>
  <c r="D1928" i="1"/>
  <c r="L1928" i="1" s="1"/>
  <c r="N1927" i="1" l="1"/>
  <c r="N1928" i="1" s="1"/>
  <c r="O1928" i="1" s="1"/>
  <c r="E1930" i="1"/>
  <c r="F1930" i="1"/>
  <c r="G1928" i="1"/>
  <c r="U1930" i="1"/>
  <c r="W1930" i="1" s="1"/>
  <c r="I1932" i="1"/>
  <c r="J1931" i="1"/>
  <c r="K1931" i="1" s="1"/>
  <c r="M1929" i="1"/>
  <c r="D1929" i="1"/>
  <c r="L1929" i="1" s="1"/>
  <c r="O1927" i="1" l="1"/>
  <c r="F1931" i="1"/>
  <c r="E1931" i="1"/>
  <c r="M1930" i="1"/>
  <c r="M1931" i="1" s="1"/>
  <c r="M1932" i="1" s="1"/>
  <c r="N1929" i="1"/>
  <c r="N1930" i="1" s="1"/>
  <c r="N1931" i="1" s="1"/>
  <c r="N1932" i="1" s="1"/>
  <c r="U1931" i="1"/>
  <c r="W1931" i="1" s="1"/>
  <c r="I1933" i="1"/>
  <c r="J1932" i="1"/>
  <c r="K1932" i="1" s="1"/>
  <c r="G1929" i="1"/>
  <c r="D1930" i="1"/>
  <c r="L1930" i="1" s="1"/>
  <c r="O1929" i="1" l="1"/>
  <c r="G1930" i="1"/>
  <c r="O1930" i="1"/>
  <c r="E1932" i="1"/>
  <c r="F1932" i="1"/>
  <c r="D1931" i="1"/>
  <c r="U1932" i="1"/>
  <c r="W1932" i="1" s="1"/>
  <c r="I1934" i="1"/>
  <c r="J1933" i="1"/>
  <c r="K1933" i="1" s="1"/>
  <c r="N1933" i="1"/>
  <c r="M1933" i="1"/>
  <c r="L1931" i="1" l="1"/>
  <c r="O1931" i="1" s="1"/>
  <c r="F1933" i="1"/>
  <c r="E1933" i="1"/>
  <c r="G1931" i="1"/>
  <c r="Y1929" i="1"/>
  <c r="D1932" i="1"/>
  <c r="U1933" i="1"/>
  <c r="W1933" i="1" s="1"/>
  <c r="I1935" i="1"/>
  <c r="J1934" i="1"/>
  <c r="K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L1942" i="1" l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l="1"/>
  <c r="O1948" i="1" s="1"/>
  <c r="E1950" i="1"/>
  <c r="F1950" i="1"/>
  <c r="D1949" i="1"/>
  <c r="L1949" i="1" s="1"/>
  <c r="U1950" i="1"/>
  <c r="W1950" i="1" s="1"/>
  <c r="G1948" i="1"/>
  <c r="M1951" i="1"/>
  <c r="I1952" i="1"/>
  <c r="J1951" i="1"/>
  <c r="K1951" i="1" s="1"/>
  <c r="N1951" i="1"/>
  <c r="O1949" i="1" l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L1950" i="1" l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D1955" i="1"/>
  <c r="L1955" i="1" s="1"/>
  <c r="U1957" i="1" l="1"/>
  <c r="W1957" i="1" s="1"/>
  <c r="F1957" i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M1959" i="1" s="1"/>
  <c r="N1957" i="1"/>
  <c r="N1958" i="1" l="1"/>
  <c r="N1959" i="1" s="1"/>
  <c r="E1960" i="1"/>
  <c r="F1960" i="1"/>
  <c r="G1958" i="1"/>
  <c r="I1962" i="1"/>
  <c r="J1961" i="1"/>
  <c r="K1961" i="1" s="1"/>
  <c r="U1960" i="1"/>
  <c r="W1960" i="1" s="1"/>
  <c r="D1959" i="1"/>
  <c r="O1957" i="1"/>
  <c r="O1958" i="1" l="1"/>
  <c r="L1959" i="1"/>
  <c r="O1959" i="1" s="1"/>
  <c r="M1960" i="1"/>
  <c r="F1961" i="1"/>
  <c r="E1961" i="1"/>
  <c r="G1959" i="1"/>
  <c r="D1960" i="1"/>
  <c r="L1960" i="1" s="1"/>
  <c r="U1961" i="1"/>
  <c r="W1961" i="1" s="1"/>
  <c r="J1962" i="1"/>
  <c r="K1962" i="1" s="1"/>
  <c r="I1963" i="1"/>
  <c r="N1960" i="1" l="1"/>
  <c r="N1961" i="1" s="1"/>
  <c r="N1962" i="1" s="1"/>
  <c r="N1963" i="1" s="1"/>
  <c r="M1961" i="1"/>
  <c r="M1962" i="1" s="1"/>
  <c r="M1963" i="1" s="1"/>
  <c r="E1962" i="1"/>
  <c r="F1962" i="1"/>
  <c r="G1960" i="1"/>
  <c r="D1961" i="1"/>
  <c r="L1961" i="1" s="1"/>
  <c r="U1962" i="1"/>
  <c r="W1962" i="1" s="1"/>
  <c r="J1963" i="1"/>
  <c r="K1963" i="1" s="1"/>
  <c r="I1964" i="1"/>
  <c r="O1961" i="1" l="1"/>
  <c r="O1960" i="1"/>
  <c r="M1964" i="1"/>
  <c r="F1963" i="1"/>
  <c r="E1963" i="1"/>
  <c r="G1961" i="1"/>
  <c r="U1963" i="1"/>
  <c r="W1963" i="1" s="1"/>
  <c r="D1962" i="1"/>
  <c r="J1964" i="1"/>
  <c r="K1964" i="1" s="1"/>
  <c r="I1965" i="1"/>
  <c r="N1964" i="1"/>
  <c r="L1962" i="1" l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L1965" i="1" l="1"/>
  <c r="O1965" i="1" s="1"/>
  <c r="F1967" i="1"/>
  <c r="E1967" i="1"/>
  <c r="G1965" i="1"/>
  <c r="D1966" i="1"/>
  <c r="L1966" i="1" s="1"/>
  <c r="U1967" i="1"/>
  <c r="W1967" i="1" s="1"/>
  <c r="I1969" i="1"/>
  <c r="M1968" i="1"/>
  <c r="J1968" i="1"/>
  <c r="K1968" i="1" s="1"/>
  <c r="N1968" i="1"/>
  <c r="O1966" i="1" l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U1969" i="1"/>
  <c r="W1969" i="1" s="1"/>
  <c r="G1967" i="1"/>
  <c r="I1971" i="1"/>
  <c r="J1970" i="1"/>
  <c r="K1970" i="1" s="1"/>
  <c r="M1970" i="1"/>
  <c r="N1970" i="1"/>
  <c r="L1968" i="1" l="1"/>
  <c r="O1968" i="1" s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L1971" i="1" s="1"/>
  <c r="U1972" i="1"/>
  <c r="W1972" i="1" s="1"/>
  <c r="G1970" i="1"/>
  <c r="O1971" i="1" l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L1976" i="1" l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L1977" i="1" l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U1982" i="1"/>
  <c r="W1982" i="1" s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L1984" i="1" l="1"/>
  <c r="O1984" i="1" s="1"/>
  <c r="E1986" i="1"/>
  <c r="F1986" i="1"/>
  <c r="G1984" i="1"/>
  <c r="D1985" i="1"/>
  <c r="U1986" i="1"/>
  <c r="W1986" i="1" s="1"/>
  <c r="J1987" i="1"/>
  <c r="K1987" i="1" s="1"/>
  <c r="N1987" i="1"/>
  <c r="L1985" i="1" l="1"/>
  <c r="O1985" i="1" s="1"/>
  <c r="F1987" i="1"/>
  <c r="E1987" i="1"/>
  <c r="G1985" i="1"/>
  <c r="U1987" i="1"/>
  <c r="W1987" i="1" s="1"/>
  <c r="D1986" i="1"/>
  <c r="L1986" i="1" s="1"/>
  <c r="M1987" i="1" l="1"/>
  <c r="O1986" i="1"/>
  <c r="G1986" i="1"/>
  <c r="D1987" i="1"/>
  <c r="L1987" i="1" s="1"/>
  <c r="G1987" i="1" l="1"/>
  <c r="O1987" i="1"/>
  <c r="C70" i="1" l="1"/>
  <c r="C71" i="1" s="1"/>
  <c r="P71" i="1" s="1"/>
  <c r="Y1958" i="1"/>
  <c r="Y1716" i="1"/>
  <c r="Y1685" i="1"/>
  <c r="Y1656" i="1"/>
  <c r="Y1625" i="1"/>
  <c r="Y1440" i="1"/>
  <c r="Y1352" i="1"/>
  <c r="Y1292" i="1"/>
  <c r="Y1261" i="1"/>
  <c r="Y1106" i="1"/>
  <c r="Y988" i="1"/>
  <c r="Y925" i="1"/>
  <c r="Y865" i="1"/>
  <c r="Y863" i="1"/>
  <c r="Y743" i="1"/>
  <c r="Y683" i="1"/>
  <c r="Y558" i="1"/>
  <c r="Y529" i="1"/>
  <c r="Y497" i="1"/>
  <c r="Y407" i="1"/>
  <c r="Y376" i="1"/>
  <c r="Y374" i="1"/>
  <c r="Y345" i="1"/>
  <c r="Y342" i="1"/>
  <c r="Y319" i="1"/>
  <c r="Y318" i="1"/>
  <c r="Y316" i="1"/>
  <c r="Y312" i="1"/>
  <c r="Y288" i="1"/>
  <c r="Y285" i="1"/>
  <c r="Y286" i="1"/>
  <c r="Y256" i="1"/>
  <c r="Y224" i="1"/>
  <c r="Y192" i="1"/>
  <c r="Y165" i="1"/>
  <c r="Y130" i="1"/>
  <c r="Y103" i="1"/>
  <c r="Y101" i="1"/>
  <c r="P70" i="1" l="1"/>
  <c r="X70" i="1" s="1"/>
  <c r="X71" i="1"/>
  <c r="B71" i="1" s="1"/>
  <c r="S71" i="1"/>
  <c r="Y73" i="1"/>
  <c r="B70" i="1" l="1"/>
  <c r="Y133" i="1" l="1"/>
  <c r="Y255" i="1" l="1"/>
  <c r="Y164" i="1"/>
  <c r="Y194" i="1"/>
  <c r="Y227" i="1" l="1"/>
  <c r="Y346" i="1" l="1"/>
  <c r="Y528" i="1" l="1"/>
  <c r="Y437" i="1"/>
  <c r="Y467" i="1"/>
  <c r="Y619" i="1" l="1"/>
  <c r="Y559" i="1" l="1"/>
  <c r="Y500" i="1"/>
  <c r="Y591" i="1" l="1"/>
  <c r="Y710" i="1" l="1"/>
  <c r="Y802" i="1"/>
  <c r="Y773" i="1" l="1"/>
  <c r="Y983" i="1"/>
  <c r="Y864" i="1" l="1"/>
  <c r="Y924" i="1" l="1"/>
  <c r="Y957" i="1" l="1"/>
  <c r="Y1046" i="1" l="1"/>
  <c r="Y1137" i="1" l="1"/>
  <c r="Y1228" i="1" l="1"/>
  <c r="Y1258" i="1"/>
  <c r="Y1291" i="1" l="1"/>
  <c r="Y1382" i="1" l="1"/>
  <c r="Y1473" i="1" l="1"/>
  <c r="Y1564" i="1" l="1"/>
  <c r="Y1655" i="1" l="1"/>
  <c r="Y1686" i="1" l="1"/>
  <c r="Y1837" i="1" l="1"/>
  <c r="Y1959" i="1" l="1"/>
  <c r="Y1900" i="1"/>
  <c r="Y1623" i="1" l="1"/>
  <c r="Y832" i="1"/>
  <c r="Y71" i="1"/>
  <c r="AH13" i="1"/>
  <c r="AJ13" i="1" s="1"/>
  <c r="AE13" i="1" l="1"/>
  <c r="AG14" i="1" l="1"/>
  <c r="AH14" i="1"/>
  <c r="AE14" i="1" s="1"/>
  <c r="C72" i="1"/>
  <c r="AJ14" i="1" l="1"/>
  <c r="AG15" i="1"/>
  <c r="AH15" i="1"/>
  <c r="AE15" i="1" s="1"/>
  <c r="P72" i="1"/>
  <c r="C73" i="1"/>
  <c r="AJ15" i="1" l="1"/>
  <c r="P73" i="1"/>
  <c r="C74" i="1"/>
  <c r="X72" i="1"/>
  <c r="B72" i="1" s="1"/>
  <c r="AG16" i="1"/>
  <c r="AH16" i="1"/>
  <c r="AE16" i="1" s="1"/>
  <c r="AJ16" i="1" l="1"/>
  <c r="AG17" i="1"/>
  <c r="AH17" i="1"/>
  <c r="C162" i="1"/>
  <c r="AE17" i="1"/>
  <c r="P74" i="1"/>
  <c r="C75" i="1"/>
  <c r="X73" i="1"/>
  <c r="B73" i="1" s="1"/>
  <c r="S74" i="1" l="1"/>
  <c r="AJ17" i="1"/>
  <c r="AH18" i="1"/>
  <c r="AE18" i="1" s="1"/>
  <c r="AG18" i="1"/>
  <c r="C163" i="1"/>
  <c r="P162" i="1"/>
  <c r="C76" i="1"/>
  <c r="P75" i="1"/>
  <c r="X74" i="1"/>
  <c r="B74" i="1" l="1"/>
  <c r="Y74" i="1"/>
  <c r="AJ18" i="1"/>
  <c r="AH19" i="1"/>
  <c r="AE19" i="1" s="1"/>
  <c r="AG19" i="1"/>
  <c r="X162" i="1"/>
  <c r="B162" i="1" s="1"/>
  <c r="X75" i="1"/>
  <c r="B75" i="1" s="1"/>
  <c r="P76" i="1"/>
  <c r="C77" i="1"/>
  <c r="C164" i="1"/>
  <c r="P163" i="1"/>
  <c r="AJ19" i="1" l="1"/>
  <c r="C194" i="1"/>
  <c r="AH20" i="1"/>
  <c r="AE20" i="1" s="1"/>
  <c r="AG20" i="1"/>
  <c r="X163" i="1"/>
  <c r="B163" i="1" s="1"/>
  <c r="P164" i="1"/>
  <c r="C165" i="1"/>
  <c r="P77" i="1"/>
  <c r="C78" i="1"/>
  <c r="X76" i="1"/>
  <c r="AJ20" i="1" l="1"/>
  <c r="B76" i="1"/>
  <c r="AG21" i="1"/>
  <c r="AH21" i="1"/>
  <c r="AE21" i="1" s="1"/>
  <c r="P194" i="1"/>
  <c r="C195" i="1"/>
  <c r="C254" i="1"/>
  <c r="P78" i="1"/>
  <c r="C79" i="1"/>
  <c r="X77" i="1"/>
  <c r="B77" i="1" s="1"/>
  <c r="P165" i="1"/>
  <c r="C166" i="1"/>
  <c r="X164" i="1"/>
  <c r="B164" i="1" s="1"/>
  <c r="P254" i="1" l="1"/>
  <c r="C255" i="1"/>
  <c r="AG22" i="1"/>
  <c r="AH22" i="1"/>
  <c r="AE22" i="1" s="1"/>
  <c r="C315" i="1"/>
  <c r="C285" i="1"/>
  <c r="P166" i="1"/>
  <c r="C167" i="1"/>
  <c r="P79" i="1"/>
  <c r="C80" i="1"/>
  <c r="P195" i="1"/>
  <c r="C196" i="1"/>
  <c r="X165" i="1"/>
  <c r="B165" i="1" s="1"/>
  <c r="X78" i="1"/>
  <c r="X194" i="1"/>
  <c r="B194" i="1" s="1"/>
  <c r="AJ21" i="1"/>
  <c r="B78" i="1" l="1"/>
  <c r="AJ22" i="1"/>
  <c r="P196" i="1"/>
  <c r="C197" i="1"/>
  <c r="P285" i="1"/>
  <c r="C286" i="1"/>
  <c r="AG23" i="1"/>
  <c r="AH23" i="1"/>
  <c r="AE23" i="1" s="1"/>
  <c r="X195" i="1"/>
  <c r="B195" i="1" s="1"/>
  <c r="P315" i="1"/>
  <c r="C316" i="1"/>
  <c r="X166" i="1"/>
  <c r="B166" i="1" s="1"/>
  <c r="P80" i="1"/>
  <c r="C81" i="1"/>
  <c r="P255" i="1"/>
  <c r="C256" i="1"/>
  <c r="P167" i="1"/>
  <c r="C168" i="1"/>
  <c r="X79" i="1"/>
  <c r="B79" i="1" s="1"/>
  <c r="X254" i="1"/>
  <c r="B254" i="1" s="1"/>
  <c r="AJ23" i="1" l="1"/>
  <c r="P256" i="1"/>
  <c r="C257" i="1"/>
  <c r="P286" i="1"/>
  <c r="C287" i="1"/>
  <c r="P197" i="1"/>
  <c r="C198" i="1"/>
  <c r="X285" i="1"/>
  <c r="B285" i="1" s="1"/>
  <c r="X196" i="1"/>
  <c r="B196" i="1" s="1"/>
  <c r="X80" i="1"/>
  <c r="B80" i="1" s="1"/>
  <c r="AG24" i="1"/>
  <c r="AH24" i="1"/>
  <c r="AE24" i="1" s="1"/>
  <c r="P81" i="1"/>
  <c r="C82" i="1"/>
  <c r="P168" i="1"/>
  <c r="C169" i="1"/>
  <c r="P316" i="1"/>
  <c r="C317" i="1"/>
  <c r="X255" i="1"/>
  <c r="B255" i="1" s="1"/>
  <c r="X167" i="1"/>
  <c r="B167" i="1" s="1"/>
  <c r="X315" i="1"/>
  <c r="B315" i="1" s="1"/>
  <c r="AJ24" i="1" l="1"/>
  <c r="P82" i="1"/>
  <c r="C83" i="1"/>
  <c r="P317" i="1"/>
  <c r="C318" i="1"/>
  <c r="AH25" i="1"/>
  <c r="AE25" i="1" s="1"/>
  <c r="AG25" i="1"/>
  <c r="AJ25" i="1" s="1"/>
  <c r="P287" i="1"/>
  <c r="C288" i="1"/>
  <c r="X316" i="1"/>
  <c r="B316" i="1" s="1"/>
  <c r="X286" i="1"/>
  <c r="B286" i="1" s="1"/>
  <c r="X81" i="1"/>
  <c r="P169" i="1"/>
  <c r="C170" i="1"/>
  <c r="P198" i="1"/>
  <c r="C199" i="1"/>
  <c r="P257" i="1"/>
  <c r="C258" i="1"/>
  <c r="X168" i="1"/>
  <c r="B168" i="1" s="1"/>
  <c r="X197" i="1"/>
  <c r="B197" i="1" s="1"/>
  <c r="X256" i="1"/>
  <c r="B256" i="1" s="1"/>
  <c r="B81" i="1" l="1"/>
  <c r="P318" i="1"/>
  <c r="C319" i="1"/>
  <c r="X317" i="1"/>
  <c r="B317" i="1" s="1"/>
  <c r="P288" i="1"/>
  <c r="C289" i="1"/>
  <c r="C348" i="1"/>
  <c r="X287" i="1"/>
  <c r="B287" i="1" s="1"/>
  <c r="P199" i="1"/>
  <c r="C200" i="1"/>
  <c r="AG26" i="1"/>
  <c r="AH26" i="1"/>
  <c r="AE26" i="1" s="1"/>
  <c r="P258" i="1"/>
  <c r="C259" i="1"/>
  <c r="X198" i="1"/>
  <c r="B198" i="1" s="1"/>
  <c r="C407" i="1"/>
  <c r="P170" i="1"/>
  <c r="C171" i="1"/>
  <c r="C84" i="1"/>
  <c r="P83" i="1"/>
  <c r="X257" i="1"/>
  <c r="B257" i="1" s="1"/>
  <c r="X169" i="1"/>
  <c r="B169" i="1" s="1"/>
  <c r="X82" i="1"/>
  <c r="B82" i="1" s="1"/>
  <c r="AJ26" i="1" l="1"/>
  <c r="P259" i="1"/>
  <c r="C260" i="1"/>
  <c r="P200" i="1"/>
  <c r="C201" i="1"/>
  <c r="AG27" i="1"/>
  <c r="AH27" i="1"/>
  <c r="AE27" i="1" s="1"/>
  <c r="P348" i="1"/>
  <c r="C349" i="1"/>
  <c r="X199" i="1"/>
  <c r="B199" i="1" s="1"/>
  <c r="X83" i="1"/>
  <c r="P289" i="1"/>
  <c r="C290" i="1"/>
  <c r="P319" i="1"/>
  <c r="C320" i="1"/>
  <c r="P407" i="1"/>
  <c r="C408" i="1"/>
  <c r="X288" i="1"/>
  <c r="B288" i="1" s="1"/>
  <c r="X318" i="1"/>
  <c r="B318" i="1" s="1"/>
  <c r="X258" i="1"/>
  <c r="B258" i="1" s="1"/>
  <c r="P171" i="1"/>
  <c r="C172" i="1"/>
  <c r="P84" i="1"/>
  <c r="C85" i="1"/>
  <c r="X170" i="1"/>
  <c r="B170" i="1" s="1"/>
  <c r="B83" i="1" l="1"/>
  <c r="AJ27" i="1"/>
  <c r="P85" i="1"/>
  <c r="C86" i="1"/>
  <c r="P408" i="1"/>
  <c r="C409" i="1"/>
  <c r="P320" i="1"/>
  <c r="C321" i="1"/>
  <c r="P349" i="1"/>
  <c r="C350" i="1"/>
  <c r="X319" i="1"/>
  <c r="B319" i="1" s="1"/>
  <c r="X348" i="1"/>
  <c r="B348" i="1" s="1"/>
  <c r="X84" i="1"/>
  <c r="B84" i="1" s="1"/>
  <c r="P290" i="1"/>
  <c r="C291" i="1"/>
  <c r="AH28" i="1"/>
  <c r="AE28" i="1" s="1"/>
  <c r="AG28" i="1"/>
  <c r="C497" i="1"/>
  <c r="P201" i="1"/>
  <c r="C202" i="1"/>
  <c r="X289" i="1"/>
  <c r="B289" i="1" s="1"/>
  <c r="X200" i="1"/>
  <c r="B200" i="1" s="1"/>
  <c r="P172" i="1"/>
  <c r="C173" i="1"/>
  <c r="P260" i="1"/>
  <c r="C261" i="1"/>
  <c r="X407" i="1"/>
  <c r="B407" i="1" s="1"/>
  <c r="X171" i="1"/>
  <c r="B171" i="1" s="1"/>
  <c r="C439" i="1"/>
  <c r="X259" i="1"/>
  <c r="B259" i="1" s="1"/>
  <c r="AJ28" i="1" l="1"/>
  <c r="AG29" i="1"/>
  <c r="AH29" i="1"/>
  <c r="AE29" i="1" s="1"/>
  <c r="C527" i="1"/>
  <c r="P291" i="1"/>
  <c r="C292" i="1"/>
  <c r="P439" i="1"/>
  <c r="C440" i="1"/>
  <c r="X290" i="1"/>
  <c r="B290" i="1" s="1"/>
  <c r="P173" i="1"/>
  <c r="C174" i="1"/>
  <c r="P202" i="1"/>
  <c r="C203" i="1"/>
  <c r="P350" i="1"/>
  <c r="C351" i="1"/>
  <c r="P409" i="1"/>
  <c r="C410" i="1"/>
  <c r="X201" i="1"/>
  <c r="B201" i="1" s="1"/>
  <c r="X349" i="1"/>
  <c r="B349" i="1" s="1"/>
  <c r="X408" i="1"/>
  <c r="B408" i="1" s="1"/>
  <c r="X172" i="1"/>
  <c r="B172" i="1" s="1"/>
  <c r="P261" i="1"/>
  <c r="C262" i="1"/>
  <c r="P321" i="1"/>
  <c r="C322" i="1"/>
  <c r="P86" i="1"/>
  <c r="C87" i="1"/>
  <c r="X260" i="1"/>
  <c r="B260" i="1" s="1"/>
  <c r="C498" i="1"/>
  <c r="P497" i="1"/>
  <c r="X320" i="1"/>
  <c r="B320" i="1" s="1"/>
  <c r="X85" i="1"/>
  <c r="B85" i="1" l="1"/>
  <c r="P351" i="1"/>
  <c r="C352" i="1"/>
  <c r="P440" i="1"/>
  <c r="C441" i="1"/>
  <c r="X350" i="1"/>
  <c r="B350" i="1" s="1"/>
  <c r="X439" i="1"/>
  <c r="B439" i="1" s="1"/>
  <c r="P262" i="1"/>
  <c r="C263" i="1"/>
  <c r="X261" i="1"/>
  <c r="B261" i="1" s="1"/>
  <c r="P203" i="1"/>
  <c r="C204" i="1"/>
  <c r="AG30" i="1"/>
  <c r="AH30" i="1"/>
  <c r="AE30" i="1" s="1"/>
  <c r="X86" i="1"/>
  <c r="B86" i="1" s="1"/>
  <c r="X202" i="1"/>
  <c r="B202" i="1" s="1"/>
  <c r="P527" i="1"/>
  <c r="C528" i="1"/>
  <c r="X497" i="1"/>
  <c r="B497" i="1" s="1"/>
  <c r="P322" i="1"/>
  <c r="C323" i="1"/>
  <c r="P410" i="1"/>
  <c r="C411" i="1"/>
  <c r="P174" i="1"/>
  <c r="C175" i="1"/>
  <c r="P292" i="1"/>
  <c r="C293" i="1"/>
  <c r="P87" i="1"/>
  <c r="C88" i="1"/>
  <c r="P498" i="1"/>
  <c r="C499" i="1"/>
  <c r="X321" i="1"/>
  <c r="B321" i="1" s="1"/>
  <c r="X409" i="1"/>
  <c r="B409" i="1" s="1"/>
  <c r="X173" i="1"/>
  <c r="B173" i="1" s="1"/>
  <c r="X291" i="1"/>
  <c r="B291" i="1" s="1"/>
  <c r="AJ29" i="1"/>
  <c r="AG31" i="1" l="1"/>
  <c r="AH31" i="1"/>
  <c r="C588" i="1"/>
  <c r="P88" i="1"/>
  <c r="C89" i="1"/>
  <c r="P323" i="1"/>
  <c r="C324" i="1"/>
  <c r="C558" i="1"/>
  <c r="AJ30" i="1"/>
  <c r="X87" i="1"/>
  <c r="B87" i="1" s="1"/>
  <c r="P293" i="1"/>
  <c r="C294" i="1"/>
  <c r="P175" i="1"/>
  <c r="C176" i="1"/>
  <c r="P441" i="1"/>
  <c r="C442" i="1"/>
  <c r="X174" i="1"/>
  <c r="B174" i="1" s="1"/>
  <c r="X440" i="1"/>
  <c r="B440" i="1" s="1"/>
  <c r="X322" i="1"/>
  <c r="B322" i="1" s="1"/>
  <c r="X292" i="1"/>
  <c r="B292" i="1" s="1"/>
  <c r="P499" i="1"/>
  <c r="C500" i="1"/>
  <c r="P411" i="1"/>
  <c r="C412" i="1"/>
  <c r="C529" i="1"/>
  <c r="P528" i="1"/>
  <c r="P204" i="1"/>
  <c r="C205" i="1"/>
  <c r="P263" i="1"/>
  <c r="C264" i="1"/>
  <c r="P352" i="1"/>
  <c r="C353" i="1"/>
  <c r="X498" i="1"/>
  <c r="B498" i="1" s="1"/>
  <c r="X410" i="1"/>
  <c r="B410" i="1" s="1"/>
  <c r="X527" i="1"/>
  <c r="B527" i="1" s="1"/>
  <c r="X203" i="1"/>
  <c r="B203" i="1" s="1"/>
  <c r="X262" i="1"/>
  <c r="B262" i="1" s="1"/>
  <c r="X351" i="1"/>
  <c r="B351" i="1" s="1"/>
  <c r="X263" i="1" l="1"/>
  <c r="B263" i="1" s="1"/>
  <c r="X499" i="1"/>
  <c r="B499" i="1" s="1"/>
  <c r="X441" i="1"/>
  <c r="B441" i="1" s="1"/>
  <c r="X175" i="1"/>
  <c r="B175" i="1" s="1"/>
  <c r="P324" i="1"/>
  <c r="C325" i="1"/>
  <c r="P294" i="1"/>
  <c r="C295" i="1"/>
  <c r="X323" i="1"/>
  <c r="B323" i="1" s="1"/>
  <c r="X204" i="1"/>
  <c r="B204" i="1" s="1"/>
  <c r="X293" i="1"/>
  <c r="B293" i="1" s="1"/>
  <c r="C90" i="1"/>
  <c r="P89" i="1"/>
  <c r="P205" i="1"/>
  <c r="C206" i="1"/>
  <c r="X528" i="1"/>
  <c r="B528" i="1" s="1"/>
  <c r="X88" i="1"/>
  <c r="P529" i="1"/>
  <c r="C530" i="1"/>
  <c r="C559" i="1"/>
  <c r="P558" i="1"/>
  <c r="AG32" i="1"/>
  <c r="AH32" i="1"/>
  <c r="AE32" i="1" s="1"/>
  <c r="P353" i="1"/>
  <c r="C354" i="1"/>
  <c r="P412" i="1"/>
  <c r="C413" i="1"/>
  <c r="P588" i="1"/>
  <c r="C589" i="1"/>
  <c r="X352" i="1"/>
  <c r="B352" i="1" s="1"/>
  <c r="X411" i="1"/>
  <c r="B411" i="1" s="1"/>
  <c r="P264" i="1"/>
  <c r="C265" i="1"/>
  <c r="P500" i="1"/>
  <c r="C501" i="1"/>
  <c r="P442" i="1"/>
  <c r="C443" i="1"/>
  <c r="P176" i="1"/>
  <c r="C177" i="1"/>
  <c r="AJ31" i="1"/>
  <c r="B88" i="1" l="1"/>
  <c r="AJ32" i="1"/>
  <c r="P589" i="1"/>
  <c r="C590" i="1"/>
  <c r="P354" i="1"/>
  <c r="C355" i="1"/>
  <c r="P295" i="1"/>
  <c r="C296" i="1"/>
  <c r="X176" i="1"/>
  <c r="B176" i="1" s="1"/>
  <c r="X353" i="1"/>
  <c r="B353" i="1" s="1"/>
  <c r="X294" i="1"/>
  <c r="B294" i="1" s="1"/>
  <c r="AG33" i="1"/>
  <c r="AH33" i="1"/>
  <c r="AE33" i="1" s="1"/>
  <c r="P530" i="1"/>
  <c r="C531" i="1"/>
  <c r="P206" i="1"/>
  <c r="C207" i="1"/>
  <c r="X529" i="1"/>
  <c r="B529" i="1" s="1"/>
  <c r="X205" i="1"/>
  <c r="B205" i="1" s="1"/>
  <c r="X442" i="1"/>
  <c r="B442" i="1" s="1"/>
  <c r="P501" i="1"/>
  <c r="C502" i="1"/>
  <c r="X89" i="1"/>
  <c r="B89" i="1" s="1"/>
  <c r="P325" i="1"/>
  <c r="C326" i="1"/>
  <c r="P177" i="1"/>
  <c r="C178" i="1"/>
  <c r="P90" i="1"/>
  <c r="C91" i="1"/>
  <c r="X324" i="1"/>
  <c r="B324" i="1" s="1"/>
  <c r="X588" i="1"/>
  <c r="B588" i="1" s="1"/>
  <c r="P265" i="1"/>
  <c r="C266" i="1"/>
  <c r="P413" i="1"/>
  <c r="C414" i="1"/>
  <c r="X558" i="1"/>
  <c r="B558" i="1" s="1"/>
  <c r="P443" i="1"/>
  <c r="C444" i="1"/>
  <c r="X500" i="1"/>
  <c r="B500" i="1" s="1"/>
  <c r="X264" i="1"/>
  <c r="B264" i="1" s="1"/>
  <c r="X412" i="1"/>
  <c r="B412" i="1" s="1"/>
  <c r="C560" i="1"/>
  <c r="P559" i="1"/>
  <c r="AG34" i="1" l="1"/>
  <c r="AH34" i="1"/>
  <c r="AE34" i="1" s="1"/>
  <c r="P414" i="1"/>
  <c r="C415" i="1"/>
  <c r="P91" i="1"/>
  <c r="C92" i="1"/>
  <c r="P266" i="1"/>
  <c r="C267" i="1"/>
  <c r="P296" i="1"/>
  <c r="C297" i="1"/>
  <c r="AJ33" i="1"/>
  <c r="X295" i="1"/>
  <c r="B295" i="1" s="1"/>
  <c r="X90" i="1"/>
  <c r="X265" i="1"/>
  <c r="B265" i="1" s="1"/>
  <c r="P178" i="1"/>
  <c r="C179" i="1"/>
  <c r="P502" i="1"/>
  <c r="C503" i="1"/>
  <c r="P207" i="1"/>
  <c r="C208" i="1"/>
  <c r="P355" i="1"/>
  <c r="C356" i="1"/>
  <c r="X177" i="1"/>
  <c r="B177" i="1" s="1"/>
  <c r="X501" i="1"/>
  <c r="B501" i="1" s="1"/>
  <c r="X206" i="1"/>
  <c r="B206" i="1" s="1"/>
  <c r="X354" i="1"/>
  <c r="B354" i="1" s="1"/>
  <c r="X413" i="1"/>
  <c r="B413" i="1" s="1"/>
  <c r="X559" i="1"/>
  <c r="B559" i="1" s="1"/>
  <c r="P444" i="1"/>
  <c r="C445" i="1"/>
  <c r="P326" i="1"/>
  <c r="C327" i="1"/>
  <c r="P531" i="1"/>
  <c r="C532" i="1"/>
  <c r="P590" i="1"/>
  <c r="C591" i="1"/>
  <c r="P560" i="1"/>
  <c r="C561" i="1"/>
  <c r="X443" i="1"/>
  <c r="B443" i="1" s="1"/>
  <c r="X325" i="1"/>
  <c r="B325" i="1" s="1"/>
  <c r="X530" i="1"/>
  <c r="B530" i="1" s="1"/>
  <c r="X589" i="1"/>
  <c r="B589" i="1" s="1"/>
  <c r="B90" i="1" l="1"/>
  <c r="X590" i="1"/>
  <c r="B590" i="1" s="1"/>
  <c r="X207" i="1"/>
  <c r="B207" i="1" s="1"/>
  <c r="P415" i="1"/>
  <c r="C416" i="1"/>
  <c r="P503" i="1"/>
  <c r="C504" i="1"/>
  <c r="X414" i="1"/>
  <c r="B414" i="1" s="1"/>
  <c r="X531" i="1"/>
  <c r="B531" i="1" s="1"/>
  <c r="X502" i="1"/>
  <c r="B502" i="1" s="1"/>
  <c r="P267" i="1"/>
  <c r="C268" i="1"/>
  <c r="P327" i="1"/>
  <c r="C328" i="1"/>
  <c r="P179" i="1"/>
  <c r="C180" i="1"/>
  <c r="X266" i="1"/>
  <c r="B266" i="1" s="1"/>
  <c r="X326" i="1"/>
  <c r="B326" i="1" s="1"/>
  <c r="X178" i="1"/>
  <c r="B178" i="1" s="1"/>
  <c r="P297" i="1"/>
  <c r="C298" i="1"/>
  <c r="AG35" i="1"/>
  <c r="AH35" i="1"/>
  <c r="AE35" i="1" s="1"/>
  <c r="P532" i="1"/>
  <c r="C533" i="1"/>
  <c r="P561" i="1"/>
  <c r="C562" i="1"/>
  <c r="P445" i="1"/>
  <c r="C446" i="1"/>
  <c r="P356" i="1"/>
  <c r="C357" i="1"/>
  <c r="X296" i="1"/>
  <c r="B296" i="1" s="1"/>
  <c r="X560" i="1"/>
  <c r="B560" i="1" s="1"/>
  <c r="X444" i="1"/>
  <c r="B444" i="1" s="1"/>
  <c r="X355" i="1"/>
  <c r="B355" i="1" s="1"/>
  <c r="P92" i="1"/>
  <c r="C93" i="1"/>
  <c r="P591" i="1"/>
  <c r="C592" i="1"/>
  <c r="P208" i="1"/>
  <c r="C209" i="1"/>
  <c r="X91" i="1"/>
  <c r="B91" i="1" s="1"/>
  <c r="AJ34" i="1"/>
  <c r="AJ35" i="1" l="1"/>
  <c r="P357" i="1"/>
  <c r="C358" i="1"/>
  <c r="AG36" i="1"/>
  <c r="AH36" i="1"/>
  <c r="AE36" i="1" s="1"/>
  <c r="P298" i="1"/>
  <c r="C299" i="1"/>
  <c r="P268" i="1"/>
  <c r="C269" i="1"/>
  <c r="X297" i="1"/>
  <c r="B297" i="1" s="1"/>
  <c r="X267" i="1"/>
  <c r="B267" i="1" s="1"/>
  <c r="P446" i="1"/>
  <c r="C447" i="1"/>
  <c r="P180" i="1"/>
  <c r="C181" i="1"/>
  <c r="P592" i="1"/>
  <c r="C593" i="1"/>
  <c r="X92" i="1"/>
  <c r="X445" i="1"/>
  <c r="B445" i="1" s="1"/>
  <c r="X179" i="1"/>
  <c r="B179" i="1" s="1"/>
  <c r="X356" i="1"/>
  <c r="B356" i="1" s="1"/>
  <c r="P562" i="1"/>
  <c r="C563" i="1"/>
  <c r="P328" i="1"/>
  <c r="C329" i="1"/>
  <c r="P504" i="1"/>
  <c r="C505" i="1"/>
  <c r="X561" i="1"/>
  <c r="B561" i="1" s="1"/>
  <c r="X327" i="1"/>
  <c r="B327" i="1" s="1"/>
  <c r="X503" i="1"/>
  <c r="B503" i="1" s="1"/>
  <c r="P93" i="1"/>
  <c r="C94" i="1"/>
  <c r="P209" i="1"/>
  <c r="C210" i="1"/>
  <c r="P533" i="1"/>
  <c r="C534" i="1"/>
  <c r="P416" i="1"/>
  <c r="C417" i="1"/>
  <c r="X591" i="1"/>
  <c r="B591" i="1" s="1"/>
  <c r="X208" i="1"/>
  <c r="B208" i="1" s="1"/>
  <c r="X532" i="1"/>
  <c r="B532" i="1" s="1"/>
  <c r="X415" i="1"/>
  <c r="B415" i="1" s="1"/>
  <c r="B92" i="1" l="1"/>
  <c r="P563" i="1"/>
  <c r="C564" i="1"/>
  <c r="P181" i="1"/>
  <c r="C182" i="1"/>
  <c r="P299" i="1"/>
  <c r="C300" i="1"/>
  <c r="X562" i="1"/>
  <c r="B562" i="1" s="1"/>
  <c r="X180" i="1"/>
  <c r="B180" i="1" s="1"/>
  <c r="X298" i="1"/>
  <c r="B298" i="1" s="1"/>
  <c r="P210" i="1"/>
  <c r="C211" i="1"/>
  <c r="P505" i="1"/>
  <c r="C506" i="1"/>
  <c r="P447" i="1"/>
  <c r="C448" i="1"/>
  <c r="AG37" i="1"/>
  <c r="AH37" i="1"/>
  <c r="AE37" i="1" s="1"/>
  <c r="X209" i="1"/>
  <c r="B209" i="1" s="1"/>
  <c r="X504" i="1"/>
  <c r="B504" i="1" s="1"/>
  <c r="X446" i="1"/>
  <c r="B446" i="1" s="1"/>
  <c r="P534" i="1"/>
  <c r="C535" i="1"/>
  <c r="P329" i="1"/>
  <c r="C330" i="1"/>
  <c r="P593" i="1"/>
  <c r="C594" i="1"/>
  <c r="X533" i="1"/>
  <c r="B533" i="1" s="1"/>
  <c r="X328" i="1"/>
  <c r="B328" i="1" s="1"/>
  <c r="X592" i="1"/>
  <c r="B592" i="1" s="1"/>
  <c r="AJ36" i="1"/>
  <c r="P417" i="1"/>
  <c r="C418" i="1"/>
  <c r="P94" i="1"/>
  <c r="C95" i="1"/>
  <c r="P269" i="1"/>
  <c r="C270" i="1"/>
  <c r="P358" i="1"/>
  <c r="C359" i="1"/>
  <c r="X416" i="1"/>
  <c r="B416" i="1" s="1"/>
  <c r="X93" i="1"/>
  <c r="B93" i="1" s="1"/>
  <c r="X268" i="1"/>
  <c r="B268" i="1" s="1"/>
  <c r="X357" i="1"/>
  <c r="B357" i="1" s="1"/>
  <c r="X358" i="1" l="1"/>
  <c r="B358" i="1" s="1"/>
  <c r="X94" i="1"/>
  <c r="B94" i="1" s="1"/>
  <c r="C331" i="1"/>
  <c r="P330" i="1"/>
  <c r="AG38" i="1"/>
  <c r="AH38" i="1"/>
  <c r="AE38" i="1" s="1"/>
  <c r="P506" i="1"/>
  <c r="C507" i="1"/>
  <c r="P182" i="1"/>
  <c r="C183" i="1"/>
  <c r="X329" i="1"/>
  <c r="B329" i="1" s="1"/>
  <c r="X505" i="1"/>
  <c r="B505" i="1" s="1"/>
  <c r="X181" i="1"/>
  <c r="B181" i="1" s="1"/>
  <c r="X269" i="1"/>
  <c r="B269" i="1" s="1"/>
  <c r="P211" i="1"/>
  <c r="C212" i="1"/>
  <c r="P564" i="1"/>
  <c r="C565" i="1"/>
  <c r="AJ37" i="1"/>
  <c r="X210" i="1"/>
  <c r="B210" i="1" s="1"/>
  <c r="X563" i="1"/>
  <c r="B563" i="1" s="1"/>
  <c r="X417" i="1"/>
  <c r="B417" i="1" s="1"/>
  <c r="P535" i="1"/>
  <c r="C536" i="1"/>
  <c r="P270" i="1"/>
  <c r="C271" i="1"/>
  <c r="X534" i="1"/>
  <c r="B534" i="1" s="1"/>
  <c r="P418" i="1"/>
  <c r="C419" i="1"/>
  <c r="P594" i="1"/>
  <c r="C595" i="1"/>
  <c r="P448" i="1"/>
  <c r="C449" i="1"/>
  <c r="P300" i="1"/>
  <c r="C301" i="1"/>
  <c r="P359" i="1"/>
  <c r="C360" i="1"/>
  <c r="P95" i="1"/>
  <c r="C96" i="1"/>
  <c r="X593" i="1"/>
  <c r="B593" i="1" s="1"/>
  <c r="X447" i="1"/>
  <c r="B447" i="1" s="1"/>
  <c r="X299" i="1"/>
  <c r="B299" i="1" s="1"/>
  <c r="AJ38" i="1" l="1"/>
  <c r="AG39" i="1"/>
  <c r="AH39" i="1"/>
  <c r="AE39" i="1" s="1"/>
  <c r="X300" i="1"/>
  <c r="B300" i="1" s="1"/>
  <c r="P565" i="1"/>
  <c r="C566" i="1"/>
  <c r="P449" i="1"/>
  <c r="C450" i="1"/>
  <c r="P536" i="1"/>
  <c r="C537" i="1"/>
  <c r="X564" i="1"/>
  <c r="B564" i="1" s="1"/>
  <c r="X95" i="1"/>
  <c r="X448" i="1"/>
  <c r="B448" i="1" s="1"/>
  <c r="X418" i="1"/>
  <c r="B418" i="1" s="1"/>
  <c r="X270" i="1"/>
  <c r="B270" i="1" s="1"/>
  <c r="X535" i="1"/>
  <c r="B535" i="1" s="1"/>
  <c r="P212" i="1"/>
  <c r="C213" i="1"/>
  <c r="P183" i="1"/>
  <c r="C184" i="1"/>
  <c r="X330" i="1"/>
  <c r="B330" i="1" s="1"/>
  <c r="P419" i="1"/>
  <c r="C420" i="1"/>
  <c r="X211" i="1"/>
  <c r="B211" i="1" s="1"/>
  <c r="X182" i="1"/>
  <c r="B182" i="1" s="1"/>
  <c r="P331" i="1"/>
  <c r="C332" i="1"/>
  <c r="P507" i="1"/>
  <c r="C508" i="1"/>
  <c r="P360" i="1"/>
  <c r="C361" i="1"/>
  <c r="X359" i="1"/>
  <c r="B359" i="1" s="1"/>
  <c r="P595" i="1"/>
  <c r="C596" i="1"/>
  <c r="C597" i="1" s="1"/>
  <c r="X506" i="1"/>
  <c r="B506" i="1" s="1"/>
  <c r="X594" i="1"/>
  <c r="B594" i="1" s="1"/>
  <c r="P271" i="1"/>
  <c r="C272" i="1"/>
  <c r="P96" i="1"/>
  <c r="C97" i="1"/>
  <c r="P301" i="1"/>
  <c r="C302" i="1"/>
  <c r="B95" i="1" l="1"/>
  <c r="P361" i="1"/>
  <c r="C362" i="1"/>
  <c r="C185" i="1"/>
  <c r="P184" i="1"/>
  <c r="P537" i="1"/>
  <c r="C538" i="1"/>
  <c r="X360" i="1"/>
  <c r="B360" i="1" s="1"/>
  <c r="X183" i="1"/>
  <c r="B183" i="1" s="1"/>
  <c r="X536" i="1"/>
  <c r="B536" i="1" s="1"/>
  <c r="P302" i="1"/>
  <c r="C303" i="1"/>
  <c r="P596" i="1"/>
  <c r="P508" i="1"/>
  <c r="C509" i="1"/>
  <c r="P213" i="1"/>
  <c r="C214" i="1"/>
  <c r="P450" i="1"/>
  <c r="C451" i="1"/>
  <c r="X595" i="1"/>
  <c r="B595" i="1" s="1"/>
  <c r="X507" i="1"/>
  <c r="B507" i="1" s="1"/>
  <c r="X212" i="1"/>
  <c r="B212" i="1" s="1"/>
  <c r="X449" i="1"/>
  <c r="B449" i="1" s="1"/>
  <c r="P97" i="1"/>
  <c r="C98" i="1"/>
  <c r="P420" i="1"/>
  <c r="C421" i="1"/>
  <c r="P566" i="1"/>
  <c r="C567" i="1"/>
  <c r="AG40" i="1"/>
  <c r="AH40" i="1"/>
  <c r="AE40" i="1" s="1"/>
  <c r="X96" i="1"/>
  <c r="B96" i="1" s="1"/>
  <c r="X419" i="1"/>
  <c r="B419" i="1" s="1"/>
  <c r="X565" i="1"/>
  <c r="B565" i="1" s="1"/>
  <c r="X301" i="1"/>
  <c r="B301" i="1" s="1"/>
  <c r="P272" i="1"/>
  <c r="C273" i="1"/>
  <c r="P332" i="1"/>
  <c r="C333" i="1"/>
  <c r="X271" i="1"/>
  <c r="B271" i="1" s="1"/>
  <c r="X331" i="1"/>
  <c r="B331" i="1" s="1"/>
  <c r="AJ39" i="1"/>
  <c r="AB596" i="1" l="1"/>
  <c r="R596" i="1"/>
  <c r="AJ40" i="1"/>
  <c r="AG41" i="1"/>
  <c r="AH41" i="1"/>
  <c r="AE41" i="1" s="1"/>
  <c r="P333" i="1"/>
  <c r="C334" i="1"/>
  <c r="P567" i="1"/>
  <c r="C568" i="1"/>
  <c r="P509" i="1"/>
  <c r="C510" i="1"/>
  <c r="P362" i="1"/>
  <c r="C363" i="1"/>
  <c r="X566" i="1"/>
  <c r="B566" i="1" s="1"/>
  <c r="X508" i="1"/>
  <c r="B508" i="1" s="1"/>
  <c r="X361" i="1"/>
  <c r="B361" i="1" s="1"/>
  <c r="P421" i="1"/>
  <c r="C422" i="1"/>
  <c r="P98" i="1"/>
  <c r="C99" i="1"/>
  <c r="P451" i="1"/>
  <c r="C452" i="1"/>
  <c r="P597" i="1"/>
  <c r="C598" i="1"/>
  <c r="P538" i="1"/>
  <c r="C539" i="1"/>
  <c r="X420" i="1"/>
  <c r="B420" i="1" s="1"/>
  <c r="X97" i="1"/>
  <c r="X450" i="1"/>
  <c r="B450" i="1" s="1"/>
  <c r="X596" i="1"/>
  <c r="X537" i="1"/>
  <c r="B537" i="1" s="1"/>
  <c r="P273" i="1"/>
  <c r="C274" i="1"/>
  <c r="P214" i="1"/>
  <c r="C215" i="1"/>
  <c r="P303" i="1"/>
  <c r="C304" i="1"/>
  <c r="X184" i="1"/>
  <c r="B184" i="1" s="1"/>
  <c r="X332" i="1"/>
  <c r="B332" i="1" s="1"/>
  <c r="X272" i="1"/>
  <c r="B272" i="1" s="1"/>
  <c r="X213" i="1"/>
  <c r="B213" i="1" s="1"/>
  <c r="X302" i="1"/>
  <c r="B302" i="1" s="1"/>
  <c r="P185" i="1"/>
  <c r="C186" i="1"/>
  <c r="X597" i="1" l="1"/>
  <c r="B597" i="1" s="1"/>
  <c r="B596" i="1"/>
  <c r="Y596" i="1"/>
  <c r="B97" i="1"/>
  <c r="AH42" i="1"/>
  <c r="AE42" i="1" s="1"/>
  <c r="AG42" i="1"/>
  <c r="P304" i="1"/>
  <c r="C305" i="1"/>
  <c r="P274" i="1"/>
  <c r="C275" i="1"/>
  <c r="P539" i="1"/>
  <c r="C540" i="1"/>
  <c r="P99" i="1"/>
  <c r="C100" i="1"/>
  <c r="X303" i="1"/>
  <c r="B303" i="1" s="1"/>
  <c r="X273" i="1"/>
  <c r="B273" i="1" s="1"/>
  <c r="X538" i="1"/>
  <c r="B538" i="1" s="1"/>
  <c r="X98" i="1"/>
  <c r="B98" i="1" s="1"/>
  <c r="P215" i="1"/>
  <c r="C216" i="1"/>
  <c r="P598" i="1"/>
  <c r="X598" i="1" s="1"/>
  <c r="C599" i="1"/>
  <c r="P422" i="1"/>
  <c r="C423" i="1"/>
  <c r="X214" i="1"/>
  <c r="B214" i="1" s="1"/>
  <c r="X421" i="1"/>
  <c r="B421" i="1" s="1"/>
  <c r="P186" i="1"/>
  <c r="C187" i="1"/>
  <c r="P452" i="1"/>
  <c r="C453" i="1"/>
  <c r="P363" i="1"/>
  <c r="C364" i="1"/>
  <c r="P568" i="1"/>
  <c r="C569" i="1"/>
  <c r="X451" i="1"/>
  <c r="B451" i="1" s="1"/>
  <c r="X362" i="1"/>
  <c r="B362" i="1" s="1"/>
  <c r="X567" i="1"/>
  <c r="B567" i="1" s="1"/>
  <c r="C132" i="1"/>
  <c r="P510" i="1"/>
  <c r="C511" i="1"/>
  <c r="P334" i="1"/>
  <c r="C335" i="1"/>
  <c r="X185" i="1"/>
  <c r="B185" i="1" s="1"/>
  <c r="X509" i="1"/>
  <c r="B509" i="1" s="1"/>
  <c r="X333" i="1"/>
  <c r="B333" i="1" s="1"/>
  <c r="AJ41" i="1"/>
  <c r="AJ42" i="1" l="1"/>
  <c r="P132" i="1"/>
  <c r="S132" i="1" s="1"/>
  <c r="C133" i="1"/>
  <c r="P599" i="1"/>
  <c r="X599" i="1" s="1"/>
  <c r="C600" i="1"/>
  <c r="P275" i="1"/>
  <c r="C276" i="1"/>
  <c r="B598" i="1"/>
  <c r="X274" i="1"/>
  <c r="B274" i="1" s="1"/>
  <c r="P335" i="1"/>
  <c r="C336" i="1"/>
  <c r="P453" i="1"/>
  <c r="C454" i="1"/>
  <c r="C188" i="1"/>
  <c r="P187" i="1"/>
  <c r="P216" i="1"/>
  <c r="C217" i="1"/>
  <c r="P305" i="1"/>
  <c r="C306" i="1"/>
  <c r="X452" i="1"/>
  <c r="B452" i="1" s="1"/>
  <c r="X186" i="1"/>
  <c r="B186" i="1" s="1"/>
  <c r="X215" i="1"/>
  <c r="B215" i="1" s="1"/>
  <c r="X304" i="1"/>
  <c r="B304" i="1" s="1"/>
  <c r="C512" i="1"/>
  <c r="P511" i="1"/>
  <c r="P569" i="1"/>
  <c r="C570" i="1"/>
  <c r="P100" i="1"/>
  <c r="C101" i="1"/>
  <c r="AH43" i="1"/>
  <c r="AE43" i="1" s="1"/>
  <c r="AG43" i="1"/>
  <c r="X510" i="1"/>
  <c r="B510" i="1" s="1"/>
  <c r="X568" i="1"/>
  <c r="B568" i="1" s="1"/>
  <c r="X99" i="1"/>
  <c r="P364" i="1"/>
  <c r="C365" i="1"/>
  <c r="P423" i="1"/>
  <c r="C424" i="1"/>
  <c r="P540" i="1"/>
  <c r="C541" i="1"/>
  <c r="X334" i="1"/>
  <c r="B334" i="1" s="1"/>
  <c r="X363" i="1"/>
  <c r="B363" i="1" s="1"/>
  <c r="X422" i="1"/>
  <c r="B422" i="1" s="1"/>
  <c r="X539" i="1"/>
  <c r="B539" i="1" s="1"/>
  <c r="X132" i="1" l="1"/>
  <c r="B132" i="1" s="1"/>
  <c r="B99" i="1"/>
  <c r="P133" i="1"/>
  <c r="X133" i="1" s="1"/>
  <c r="B133" i="1" s="1"/>
  <c r="C134" i="1"/>
  <c r="AJ43" i="1"/>
  <c r="X540" i="1"/>
  <c r="B540" i="1" s="1"/>
  <c r="C102" i="1"/>
  <c r="P101" i="1"/>
  <c r="X187" i="1"/>
  <c r="B187" i="1" s="1"/>
  <c r="P336" i="1"/>
  <c r="C337" i="1"/>
  <c r="P276" i="1"/>
  <c r="C277" i="1"/>
  <c r="X100" i="1"/>
  <c r="B100" i="1" s="1"/>
  <c r="C189" i="1"/>
  <c r="P188" i="1"/>
  <c r="X335" i="1"/>
  <c r="B335" i="1" s="1"/>
  <c r="X275" i="1"/>
  <c r="B275" i="1" s="1"/>
  <c r="X423" i="1"/>
  <c r="B423" i="1" s="1"/>
  <c r="X511" i="1"/>
  <c r="B511" i="1" s="1"/>
  <c r="P306" i="1"/>
  <c r="C307" i="1"/>
  <c r="P454" i="1"/>
  <c r="C455" i="1"/>
  <c r="Y132" i="1"/>
  <c r="P512" i="1"/>
  <c r="C513" i="1"/>
  <c r="X305" i="1"/>
  <c r="B305" i="1" s="1"/>
  <c r="X453" i="1"/>
  <c r="B453" i="1" s="1"/>
  <c r="AG44" i="1"/>
  <c r="AH44" i="1"/>
  <c r="AE44" i="1" s="1"/>
  <c r="P600" i="1"/>
  <c r="X600" i="1" s="1"/>
  <c r="C601" i="1"/>
  <c r="P424" i="1"/>
  <c r="C425" i="1"/>
  <c r="P365" i="1"/>
  <c r="C366" i="1"/>
  <c r="B599" i="1"/>
  <c r="X364" i="1"/>
  <c r="B364" i="1" s="1"/>
  <c r="P570" i="1"/>
  <c r="C571" i="1"/>
  <c r="P217" i="1"/>
  <c r="C218" i="1"/>
  <c r="P541" i="1"/>
  <c r="C542" i="1"/>
  <c r="X569" i="1"/>
  <c r="B569" i="1" s="1"/>
  <c r="X216" i="1"/>
  <c r="B216" i="1" s="1"/>
  <c r="P134" i="1" l="1"/>
  <c r="X134" i="1" s="1"/>
  <c r="B134" i="1" s="1"/>
  <c r="C135" i="1"/>
  <c r="AH45" i="1"/>
  <c r="AG45" i="1"/>
  <c r="AE45" i="1"/>
  <c r="P601" i="1"/>
  <c r="X601" i="1" s="1"/>
  <c r="C602" i="1"/>
  <c r="P513" i="1"/>
  <c r="C514" i="1"/>
  <c r="B600" i="1"/>
  <c r="X512" i="1"/>
  <c r="B512" i="1" s="1"/>
  <c r="P366" i="1"/>
  <c r="C367" i="1"/>
  <c r="P455" i="1"/>
  <c r="C456" i="1"/>
  <c r="X188" i="1"/>
  <c r="B188" i="1" s="1"/>
  <c r="P277" i="1"/>
  <c r="C278" i="1"/>
  <c r="X101" i="1"/>
  <c r="B101" i="1" s="1"/>
  <c r="X365" i="1"/>
  <c r="B365" i="1" s="1"/>
  <c r="AJ44" i="1"/>
  <c r="X454" i="1"/>
  <c r="B454" i="1" s="1"/>
  <c r="C190" i="1"/>
  <c r="P189" i="1"/>
  <c r="X276" i="1"/>
  <c r="B276" i="1" s="1"/>
  <c r="P102" i="1"/>
  <c r="C103" i="1"/>
  <c r="P542" i="1"/>
  <c r="C543" i="1"/>
  <c r="P218" i="1"/>
  <c r="C219" i="1"/>
  <c r="P425" i="1"/>
  <c r="C426" i="1"/>
  <c r="P307" i="1"/>
  <c r="C308" i="1"/>
  <c r="P337" i="1"/>
  <c r="C338" i="1"/>
  <c r="X541" i="1"/>
  <c r="B541" i="1" s="1"/>
  <c r="X424" i="1"/>
  <c r="B424" i="1" s="1"/>
  <c r="X306" i="1"/>
  <c r="B306" i="1" s="1"/>
  <c r="X336" i="1"/>
  <c r="B336" i="1" s="1"/>
  <c r="X217" i="1"/>
  <c r="B217" i="1" s="1"/>
  <c r="P571" i="1"/>
  <c r="C572" i="1"/>
  <c r="X570" i="1"/>
  <c r="B570" i="1" s="1"/>
  <c r="AJ45" i="1" l="1"/>
  <c r="S102" i="1"/>
  <c r="C136" i="1"/>
  <c r="P135" i="1"/>
  <c r="X135" i="1" s="1"/>
  <c r="B135" i="1" s="1"/>
  <c r="X542" i="1"/>
  <c r="B542" i="1" s="1"/>
  <c r="P602" i="1"/>
  <c r="X602" i="1" s="1"/>
  <c r="C603" i="1"/>
  <c r="P103" i="1"/>
  <c r="C104" i="1"/>
  <c r="B601" i="1"/>
  <c r="X102" i="1"/>
  <c r="P278" i="1"/>
  <c r="C279" i="1"/>
  <c r="P367" i="1"/>
  <c r="C368" i="1"/>
  <c r="P572" i="1"/>
  <c r="C573" i="1"/>
  <c r="P338" i="1"/>
  <c r="C339" i="1"/>
  <c r="P426" i="1"/>
  <c r="C427" i="1"/>
  <c r="X277" i="1"/>
  <c r="B277" i="1" s="1"/>
  <c r="X366" i="1"/>
  <c r="B366" i="1" s="1"/>
  <c r="X571" i="1"/>
  <c r="B571" i="1" s="1"/>
  <c r="X337" i="1"/>
  <c r="B337" i="1" s="1"/>
  <c r="X425" i="1"/>
  <c r="B425" i="1" s="1"/>
  <c r="AH46" i="1"/>
  <c r="AE46" i="1" s="1"/>
  <c r="AG46" i="1"/>
  <c r="P308" i="1"/>
  <c r="C309" i="1"/>
  <c r="P219" i="1"/>
  <c r="C220" i="1"/>
  <c r="X189" i="1"/>
  <c r="B189" i="1" s="1"/>
  <c r="X307" i="1"/>
  <c r="B307" i="1" s="1"/>
  <c r="X218" i="1"/>
  <c r="B218" i="1" s="1"/>
  <c r="P190" i="1"/>
  <c r="C191" i="1"/>
  <c r="P456" i="1"/>
  <c r="C457" i="1"/>
  <c r="P514" i="1"/>
  <c r="C515" i="1"/>
  <c r="P543" i="1"/>
  <c r="C544" i="1"/>
  <c r="X455" i="1"/>
  <c r="B455" i="1" s="1"/>
  <c r="X513" i="1"/>
  <c r="B513" i="1" s="1"/>
  <c r="B102" i="1" l="1"/>
  <c r="P104" i="1"/>
  <c r="X104" i="1" s="1"/>
  <c r="Y104" i="1" s="1"/>
  <c r="C105" i="1"/>
  <c r="P136" i="1"/>
  <c r="X136" i="1" s="1"/>
  <c r="B136" i="1" s="1"/>
  <c r="C137" i="1"/>
  <c r="P191" i="1"/>
  <c r="S191" i="1" s="1"/>
  <c r="C192" i="1"/>
  <c r="Y102" i="1"/>
  <c r="AH47" i="1"/>
  <c r="AE47" i="1" s="1"/>
  <c r="AG47" i="1"/>
  <c r="X190" i="1"/>
  <c r="B190" i="1" s="1"/>
  <c r="X426" i="1"/>
  <c r="B426" i="1" s="1"/>
  <c r="P515" i="1"/>
  <c r="C516" i="1"/>
  <c r="P339" i="1"/>
  <c r="C340" i="1"/>
  <c r="C369" i="1"/>
  <c r="P368" i="1"/>
  <c r="X338" i="1"/>
  <c r="B338" i="1" s="1"/>
  <c r="X367" i="1"/>
  <c r="B367" i="1" s="1"/>
  <c r="P603" i="1"/>
  <c r="X603" i="1" s="1"/>
  <c r="C604" i="1"/>
  <c r="P544" i="1"/>
  <c r="C545" i="1"/>
  <c r="P220" i="1"/>
  <c r="C221" i="1"/>
  <c r="P573" i="1"/>
  <c r="C574" i="1"/>
  <c r="P279" i="1"/>
  <c r="C280" i="1"/>
  <c r="B602" i="1"/>
  <c r="X219" i="1"/>
  <c r="B219" i="1" s="1"/>
  <c r="X572" i="1"/>
  <c r="B572" i="1" s="1"/>
  <c r="X278" i="1"/>
  <c r="B278" i="1" s="1"/>
  <c r="X543" i="1"/>
  <c r="B543" i="1" s="1"/>
  <c r="P457" i="1"/>
  <c r="C458" i="1"/>
  <c r="C310" i="1"/>
  <c r="P309" i="1"/>
  <c r="X103" i="1"/>
  <c r="B103" i="1" s="1"/>
  <c r="X456" i="1"/>
  <c r="B456" i="1" s="1"/>
  <c r="X308" i="1"/>
  <c r="B308" i="1" s="1"/>
  <c r="X514" i="1"/>
  <c r="B514" i="1" s="1"/>
  <c r="AJ46" i="1"/>
  <c r="P427" i="1"/>
  <c r="C428" i="1"/>
  <c r="X191" i="1" l="1"/>
  <c r="Y191" i="1" s="1"/>
  <c r="S104" i="1"/>
  <c r="AJ47" i="1"/>
  <c r="C193" i="1"/>
  <c r="P193" i="1" s="1"/>
  <c r="P192" i="1"/>
  <c r="X192" i="1" s="1"/>
  <c r="B192" i="1" s="1"/>
  <c r="P137" i="1"/>
  <c r="X137" i="1" s="1"/>
  <c r="B137" i="1" s="1"/>
  <c r="C138" i="1"/>
  <c r="P105" i="1"/>
  <c r="X105" i="1" s="1"/>
  <c r="C106" i="1"/>
  <c r="P280" i="1"/>
  <c r="C281" i="1"/>
  <c r="P221" i="1"/>
  <c r="C222" i="1"/>
  <c r="P604" i="1"/>
  <c r="X604" i="1" s="1"/>
  <c r="C605" i="1"/>
  <c r="P340" i="1"/>
  <c r="C341" i="1"/>
  <c r="X279" i="1"/>
  <c r="B279" i="1" s="1"/>
  <c r="X220" i="1"/>
  <c r="B220" i="1" s="1"/>
  <c r="B603" i="1"/>
  <c r="X339" i="1"/>
  <c r="B339" i="1" s="1"/>
  <c r="X309" i="1"/>
  <c r="B309" i="1" s="1"/>
  <c r="P574" i="1"/>
  <c r="C575" i="1"/>
  <c r="X427" i="1"/>
  <c r="B427" i="1" s="1"/>
  <c r="P310" i="1"/>
  <c r="C311" i="1"/>
  <c r="X573" i="1"/>
  <c r="B573" i="1" s="1"/>
  <c r="P458" i="1"/>
  <c r="C459" i="1"/>
  <c r="B104" i="1"/>
  <c r="AH48" i="1"/>
  <c r="AE48" i="1" s="1"/>
  <c r="AG48" i="1"/>
  <c r="X457" i="1"/>
  <c r="B457" i="1" s="1"/>
  <c r="P545" i="1"/>
  <c r="C546" i="1"/>
  <c r="X368" i="1"/>
  <c r="B368" i="1" s="1"/>
  <c r="P516" i="1"/>
  <c r="C517" i="1"/>
  <c r="P428" i="1"/>
  <c r="C429" i="1"/>
  <c r="X544" i="1"/>
  <c r="B544" i="1" s="1"/>
  <c r="P369" i="1"/>
  <c r="C370" i="1"/>
  <c r="X515" i="1"/>
  <c r="B515" i="1" s="1"/>
  <c r="AJ48" i="1" l="1"/>
  <c r="B191" i="1"/>
  <c r="B105" i="1"/>
  <c r="C107" i="1"/>
  <c r="P106" i="1"/>
  <c r="P138" i="1"/>
  <c r="X138" i="1" s="1"/>
  <c r="B138" i="1" s="1"/>
  <c r="C139" i="1"/>
  <c r="S193" i="1"/>
  <c r="X193" i="1"/>
  <c r="X369" i="1"/>
  <c r="B369" i="1" s="1"/>
  <c r="P605" i="1"/>
  <c r="X605" i="1" s="1"/>
  <c r="C606" i="1"/>
  <c r="AH49" i="1"/>
  <c r="AE49" i="1" s="1"/>
  <c r="AG49" i="1"/>
  <c r="B604" i="1"/>
  <c r="X428" i="1"/>
  <c r="B428" i="1" s="1"/>
  <c r="C223" i="1"/>
  <c r="P222" i="1"/>
  <c r="S222" i="1" s="1"/>
  <c r="X221" i="1"/>
  <c r="B221" i="1" s="1"/>
  <c r="P575" i="1"/>
  <c r="C576" i="1"/>
  <c r="C282" i="1"/>
  <c r="P281" i="1"/>
  <c r="C547" i="1"/>
  <c r="P546" i="1"/>
  <c r="P517" i="1"/>
  <c r="C518" i="1"/>
  <c r="X574" i="1"/>
  <c r="B574" i="1" s="1"/>
  <c r="X280" i="1"/>
  <c r="B280" i="1" s="1"/>
  <c r="P429" i="1"/>
  <c r="C430" i="1"/>
  <c r="X516" i="1"/>
  <c r="B516" i="1" s="1"/>
  <c r="C460" i="1"/>
  <c r="P459" i="1"/>
  <c r="P311" i="1"/>
  <c r="C312" i="1"/>
  <c r="P341" i="1"/>
  <c r="C342" i="1"/>
  <c r="X545" i="1"/>
  <c r="B545" i="1" s="1"/>
  <c r="P370" i="1"/>
  <c r="C371" i="1"/>
  <c r="X458" i="1"/>
  <c r="B458" i="1" s="1"/>
  <c r="X310" i="1"/>
  <c r="B310" i="1" s="1"/>
  <c r="X340" i="1"/>
  <c r="B340" i="1" s="1"/>
  <c r="B193" i="1" l="1"/>
  <c r="X106" i="1"/>
  <c r="P223" i="1"/>
  <c r="S223" i="1" s="1"/>
  <c r="C224" i="1"/>
  <c r="Y193" i="1"/>
  <c r="P139" i="1"/>
  <c r="X139" i="1" s="1"/>
  <c r="B139" i="1" s="1"/>
  <c r="C140" i="1"/>
  <c r="P107" i="1"/>
  <c r="X107" i="1" s="1"/>
  <c r="B107" i="1" s="1"/>
  <c r="C108" i="1"/>
  <c r="AJ49" i="1"/>
  <c r="X281" i="1"/>
  <c r="B281" i="1" s="1"/>
  <c r="P606" i="1"/>
  <c r="X606" i="1" s="1"/>
  <c r="C607" i="1"/>
  <c r="C283" i="1"/>
  <c r="P282" i="1"/>
  <c r="B605" i="1"/>
  <c r="P312" i="1"/>
  <c r="C313" i="1"/>
  <c r="X311" i="1"/>
  <c r="B311" i="1" s="1"/>
  <c r="X459" i="1"/>
  <c r="B459" i="1" s="1"/>
  <c r="P430" i="1"/>
  <c r="C431" i="1"/>
  <c r="C519" i="1"/>
  <c r="P518" i="1"/>
  <c r="AG50" i="1"/>
  <c r="AH50" i="1"/>
  <c r="AE50" i="1" s="1"/>
  <c r="P460" i="1"/>
  <c r="C461" i="1"/>
  <c r="X429" i="1"/>
  <c r="B429" i="1" s="1"/>
  <c r="X517" i="1"/>
  <c r="B517" i="1" s="1"/>
  <c r="P371" i="1"/>
  <c r="C372" i="1"/>
  <c r="C343" i="1"/>
  <c r="P342" i="1"/>
  <c r="X546" i="1"/>
  <c r="B546" i="1" s="1"/>
  <c r="P576" i="1"/>
  <c r="C577" i="1"/>
  <c r="X222" i="1"/>
  <c r="X370" i="1"/>
  <c r="B370" i="1" s="1"/>
  <c r="X341" i="1"/>
  <c r="B341" i="1" s="1"/>
  <c r="C548" i="1"/>
  <c r="P547" i="1"/>
  <c r="X575" i="1"/>
  <c r="B575" i="1" s="1"/>
  <c r="X223" i="1" l="1"/>
  <c r="Y223" i="1" s="1"/>
  <c r="B222" i="1"/>
  <c r="AJ50" i="1"/>
  <c r="B106" i="1"/>
  <c r="P108" i="1"/>
  <c r="X108" i="1" s="1"/>
  <c r="B108" i="1" s="1"/>
  <c r="C109" i="1"/>
  <c r="P140" i="1"/>
  <c r="X140" i="1" s="1"/>
  <c r="B140" i="1" s="1"/>
  <c r="C141" i="1"/>
  <c r="P224" i="1"/>
  <c r="X224" i="1" s="1"/>
  <c r="B224" i="1" s="1"/>
  <c r="C225" i="1"/>
  <c r="P283" i="1"/>
  <c r="S283" i="1" s="1"/>
  <c r="C284" i="1"/>
  <c r="P284" i="1" s="1"/>
  <c r="Y222" i="1"/>
  <c r="AG51" i="1"/>
  <c r="AH51" i="1"/>
  <c r="AE51" i="1" s="1"/>
  <c r="X576" i="1"/>
  <c r="B576" i="1" s="1"/>
  <c r="P577" i="1"/>
  <c r="C578" i="1"/>
  <c r="C373" i="1"/>
  <c r="P372" i="1"/>
  <c r="X518" i="1"/>
  <c r="B518" i="1" s="1"/>
  <c r="P519" i="1"/>
  <c r="C520" i="1"/>
  <c r="X547" i="1"/>
  <c r="B547" i="1" s="1"/>
  <c r="P431" i="1"/>
  <c r="C432" i="1"/>
  <c r="P313" i="1"/>
  <c r="C314" i="1"/>
  <c r="P314" i="1" s="1"/>
  <c r="S314" i="1" s="1"/>
  <c r="X282" i="1"/>
  <c r="B282" i="1" s="1"/>
  <c r="P607" i="1"/>
  <c r="X607" i="1" s="1"/>
  <c r="C608" i="1"/>
  <c r="X430" i="1"/>
  <c r="B430" i="1" s="1"/>
  <c r="X312" i="1"/>
  <c r="B312" i="1" s="1"/>
  <c r="B606" i="1"/>
  <c r="C549" i="1"/>
  <c r="P548" i="1"/>
  <c r="X342" i="1"/>
  <c r="B342" i="1" s="1"/>
  <c r="P461" i="1"/>
  <c r="C462" i="1"/>
  <c r="X371" i="1"/>
  <c r="B371" i="1" s="1"/>
  <c r="C344" i="1"/>
  <c r="P343" i="1"/>
  <c r="X460" i="1"/>
  <c r="B460" i="1" s="1"/>
  <c r="B223" i="1" l="1"/>
  <c r="X283" i="1"/>
  <c r="Y283" i="1" s="1"/>
  <c r="S284" i="1"/>
  <c r="X284" i="1"/>
  <c r="P225" i="1"/>
  <c r="X225" i="1" s="1"/>
  <c r="B225" i="1" s="1"/>
  <c r="C226" i="1"/>
  <c r="P141" i="1"/>
  <c r="X141" i="1" s="1"/>
  <c r="B141" i="1" s="1"/>
  <c r="C142" i="1"/>
  <c r="P344" i="1"/>
  <c r="S344" i="1" s="1"/>
  <c r="C345" i="1"/>
  <c r="C110" i="1"/>
  <c r="P109" i="1"/>
  <c r="AJ51" i="1"/>
  <c r="X314" i="1"/>
  <c r="P520" i="1"/>
  <c r="C521" i="1"/>
  <c r="P578" i="1"/>
  <c r="C579" i="1"/>
  <c r="X313" i="1"/>
  <c r="B313" i="1" s="1"/>
  <c r="X519" i="1"/>
  <c r="B519" i="1" s="1"/>
  <c r="X577" i="1"/>
  <c r="B577" i="1" s="1"/>
  <c r="X548" i="1"/>
  <c r="B548" i="1" s="1"/>
  <c r="P608" i="1"/>
  <c r="X608" i="1" s="1"/>
  <c r="C609" i="1"/>
  <c r="P432" i="1"/>
  <c r="C433" i="1"/>
  <c r="AG52" i="1"/>
  <c r="AH52" i="1"/>
  <c r="AE52" i="1" s="1"/>
  <c r="C550" i="1"/>
  <c r="P549" i="1"/>
  <c r="B607" i="1"/>
  <c r="X431" i="1"/>
  <c r="B431" i="1" s="1"/>
  <c r="X343" i="1"/>
  <c r="B343" i="1" s="1"/>
  <c r="P462" i="1"/>
  <c r="C463" i="1"/>
  <c r="X372" i="1"/>
  <c r="B372" i="1" s="1"/>
  <c r="X461" i="1"/>
  <c r="B461" i="1" s="1"/>
  <c r="P373" i="1"/>
  <c r="C374" i="1"/>
  <c r="B283" i="1" l="1"/>
  <c r="Y314" i="1"/>
  <c r="B284" i="1"/>
  <c r="X109" i="1"/>
  <c r="X344" i="1"/>
  <c r="Y344" i="1" s="1"/>
  <c r="Y284" i="1"/>
  <c r="C346" i="1"/>
  <c r="P345" i="1"/>
  <c r="X345" i="1" s="1"/>
  <c r="B345" i="1" s="1"/>
  <c r="P142" i="1"/>
  <c r="X142" i="1" s="1"/>
  <c r="B142" i="1" s="1"/>
  <c r="C143" i="1"/>
  <c r="C227" i="1"/>
  <c r="P226" i="1"/>
  <c r="X226" i="1" s="1"/>
  <c r="B226" i="1" s="1"/>
  <c r="C111" i="1"/>
  <c r="P110" i="1"/>
  <c r="X110" i="1" s="1"/>
  <c r="B110" i="1" s="1"/>
  <c r="AH53" i="1"/>
  <c r="AE53" i="1" s="1"/>
  <c r="AG53" i="1"/>
  <c r="X462" i="1"/>
  <c r="B462" i="1" s="1"/>
  <c r="P550" i="1"/>
  <c r="C551" i="1"/>
  <c r="B608" i="1"/>
  <c r="B314" i="1"/>
  <c r="AJ52" i="1"/>
  <c r="P579" i="1"/>
  <c r="C580" i="1"/>
  <c r="X578" i="1"/>
  <c r="B578" i="1" s="1"/>
  <c r="X373" i="1"/>
  <c r="B373" i="1" s="1"/>
  <c r="P433" i="1"/>
  <c r="C434" i="1"/>
  <c r="X432" i="1"/>
  <c r="B432" i="1" s="1"/>
  <c r="C522" i="1"/>
  <c r="P521" i="1"/>
  <c r="C375" i="1"/>
  <c r="P374" i="1"/>
  <c r="P463" i="1"/>
  <c r="C464" i="1"/>
  <c r="X549" i="1"/>
  <c r="B549" i="1" s="1"/>
  <c r="P609" i="1"/>
  <c r="X609" i="1" s="1"/>
  <c r="C610" i="1"/>
  <c r="X520" i="1"/>
  <c r="B520" i="1" s="1"/>
  <c r="B344" i="1" l="1"/>
  <c r="B109" i="1"/>
  <c r="AJ53" i="1"/>
  <c r="P111" i="1"/>
  <c r="C112" i="1"/>
  <c r="C228" i="1"/>
  <c r="P227" i="1"/>
  <c r="X227" i="1" s="1"/>
  <c r="B227" i="1" s="1"/>
  <c r="P143" i="1"/>
  <c r="X143" i="1" s="1"/>
  <c r="B143" i="1" s="1"/>
  <c r="C144" i="1"/>
  <c r="P346" i="1"/>
  <c r="X346" i="1" s="1"/>
  <c r="B346" i="1" s="1"/>
  <c r="C347" i="1"/>
  <c r="P347" i="1" s="1"/>
  <c r="X463" i="1"/>
  <c r="B463" i="1" s="1"/>
  <c r="X433" i="1"/>
  <c r="B433" i="1" s="1"/>
  <c r="X521" i="1"/>
  <c r="B521" i="1" s="1"/>
  <c r="P522" i="1"/>
  <c r="C523" i="1"/>
  <c r="B609" i="1"/>
  <c r="P580" i="1"/>
  <c r="C581" i="1"/>
  <c r="AG54" i="1"/>
  <c r="AH54" i="1"/>
  <c r="AE54" i="1" s="1"/>
  <c r="X374" i="1"/>
  <c r="B374" i="1" s="1"/>
  <c r="X579" i="1"/>
  <c r="B579" i="1" s="1"/>
  <c r="P610" i="1"/>
  <c r="X610" i="1" s="1"/>
  <c r="C611" i="1"/>
  <c r="P375" i="1"/>
  <c r="S375" i="1" s="1"/>
  <c r="C376" i="1"/>
  <c r="P551" i="1"/>
  <c r="C552" i="1"/>
  <c r="P464" i="1"/>
  <c r="C465" i="1"/>
  <c r="P434" i="1"/>
  <c r="C435" i="1"/>
  <c r="X550" i="1"/>
  <c r="B550" i="1" s="1"/>
  <c r="X111" i="1" l="1"/>
  <c r="S347" i="1"/>
  <c r="X347" i="1"/>
  <c r="P144" i="1"/>
  <c r="X144" i="1" s="1"/>
  <c r="B144" i="1" s="1"/>
  <c r="C145" i="1"/>
  <c r="C229" i="1"/>
  <c r="P228" i="1"/>
  <c r="X228" i="1" s="1"/>
  <c r="B228" i="1" s="1"/>
  <c r="P112" i="1"/>
  <c r="X112" i="1" s="1"/>
  <c r="B112" i="1" s="1"/>
  <c r="C113" i="1"/>
  <c r="AJ54" i="1"/>
  <c r="C436" i="1"/>
  <c r="P435" i="1"/>
  <c r="P552" i="1"/>
  <c r="C553" i="1"/>
  <c r="AH55" i="1"/>
  <c r="AE55" i="1" s="1"/>
  <c r="AG55" i="1"/>
  <c r="P581" i="1"/>
  <c r="C582" i="1"/>
  <c r="X580" i="1"/>
  <c r="B580" i="1" s="1"/>
  <c r="P465" i="1"/>
  <c r="C466" i="1"/>
  <c r="P611" i="1"/>
  <c r="X611" i="1" s="1"/>
  <c r="C612" i="1"/>
  <c r="B610" i="1"/>
  <c r="X434" i="1"/>
  <c r="B434" i="1" s="1"/>
  <c r="X464" i="1"/>
  <c r="B464" i="1" s="1"/>
  <c r="C377" i="1"/>
  <c r="P376" i="1"/>
  <c r="P523" i="1"/>
  <c r="C524" i="1"/>
  <c r="X551" i="1"/>
  <c r="B551" i="1" s="1"/>
  <c r="X375" i="1"/>
  <c r="X522" i="1"/>
  <c r="B522" i="1" s="1"/>
  <c r="B375" i="1" l="1"/>
  <c r="B347" i="1"/>
  <c r="B111" i="1"/>
  <c r="AJ55" i="1"/>
  <c r="Y347" i="1"/>
  <c r="P113" i="1"/>
  <c r="X113" i="1" s="1"/>
  <c r="B113" i="1" s="1"/>
  <c r="C114" i="1"/>
  <c r="P436" i="1"/>
  <c r="S436" i="1" s="1"/>
  <c r="C437" i="1"/>
  <c r="P229" i="1"/>
  <c r="X229" i="1" s="1"/>
  <c r="B229" i="1" s="1"/>
  <c r="C230" i="1"/>
  <c r="P377" i="1"/>
  <c r="S377" i="1" s="1"/>
  <c r="C378" i="1"/>
  <c r="P145" i="1"/>
  <c r="X145" i="1" s="1"/>
  <c r="B145" i="1" s="1"/>
  <c r="C146" i="1"/>
  <c r="Y375" i="1"/>
  <c r="AH56" i="1"/>
  <c r="AE56" i="1" s="1"/>
  <c r="AG56" i="1"/>
  <c r="P466" i="1"/>
  <c r="S466" i="1" s="1"/>
  <c r="C467" i="1"/>
  <c r="X465" i="1"/>
  <c r="B465" i="1" s="1"/>
  <c r="P582" i="1"/>
  <c r="C583" i="1"/>
  <c r="P553" i="1"/>
  <c r="C554" i="1"/>
  <c r="X435" i="1"/>
  <c r="B435" i="1" s="1"/>
  <c r="X581" i="1"/>
  <c r="B581" i="1" s="1"/>
  <c r="X552" i="1"/>
  <c r="B552" i="1" s="1"/>
  <c r="P524" i="1"/>
  <c r="C525" i="1"/>
  <c r="X376" i="1"/>
  <c r="B376" i="1" s="1"/>
  <c r="P612" i="1"/>
  <c r="X612" i="1" s="1"/>
  <c r="C613" i="1"/>
  <c r="X523" i="1"/>
  <c r="B523" i="1" s="1"/>
  <c r="B611" i="1"/>
  <c r="AJ56" i="1" l="1"/>
  <c r="X436" i="1"/>
  <c r="Y436" i="1" s="1"/>
  <c r="X377" i="1"/>
  <c r="Y377" i="1" s="1"/>
  <c r="C379" i="1"/>
  <c r="P378" i="1"/>
  <c r="X378" i="1" s="1"/>
  <c r="B378" i="1" s="1"/>
  <c r="P230" i="1"/>
  <c r="X230" i="1" s="1"/>
  <c r="B230" i="1" s="1"/>
  <c r="C231" i="1"/>
  <c r="C438" i="1"/>
  <c r="P438" i="1" s="1"/>
  <c r="P437" i="1"/>
  <c r="X437" i="1" s="1"/>
  <c r="B437" i="1" s="1"/>
  <c r="P146" i="1"/>
  <c r="X146" i="1" s="1"/>
  <c r="B146" i="1" s="1"/>
  <c r="C147" i="1"/>
  <c r="P114" i="1"/>
  <c r="X114" i="1" s="1"/>
  <c r="B114" i="1" s="1"/>
  <c r="C115" i="1"/>
  <c r="P583" i="1"/>
  <c r="C584" i="1"/>
  <c r="X582" i="1"/>
  <c r="B582" i="1" s="1"/>
  <c r="P613" i="1"/>
  <c r="X613" i="1" s="1"/>
  <c r="C614" i="1"/>
  <c r="B612" i="1"/>
  <c r="AH57" i="1"/>
  <c r="AE57" i="1" s="1"/>
  <c r="AG57" i="1"/>
  <c r="C526" i="1"/>
  <c r="P526" i="1" s="1"/>
  <c r="S526" i="1" s="1"/>
  <c r="P525" i="1"/>
  <c r="P554" i="1"/>
  <c r="C555" i="1"/>
  <c r="C468" i="1"/>
  <c r="P467" i="1"/>
  <c r="X524" i="1"/>
  <c r="B524" i="1" s="1"/>
  <c r="X553" i="1"/>
  <c r="B553" i="1" s="1"/>
  <c r="X466" i="1"/>
  <c r="B377" i="1" l="1"/>
  <c r="B436" i="1"/>
  <c r="B466" i="1"/>
  <c r="AJ57" i="1"/>
  <c r="S438" i="1"/>
  <c r="X438" i="1"/>
  <c r="P231" i="1"/>
  <c r="X231" i="1" s="1"/>
  <c r="B231" i="1" s="1"/>
  <c r="C232" i="1"/>
  <c r="P115" i="1"/>
  <c r="X115" i="1" s="1"/>
  <c r="B115" i="1" s="1"/>
  <c r="C116" i="1"/>
  <c r="Y466" i="1"/>
  <c r="P468" i="1"/>
  <c r="S468" i="1" s="1"/>
  <c r="C469" i="1"/>
  <c r="P147" i="1"/>
  <c r="X147" i="1" s="1"/>
  <c r="B147" i="1" s="1"/>
  <c r="C148" i="1"/>
  <c r="P379" i="1"/>
  <c r="X379" i="1" s="1"/>
  <c r="B379" i="1" s="1"/>
  <c r="C380" i="1"/>
  <c r="AG58" i="1"/>
  <c r="AH58" i="1"/>
  <c r="AE58" i="1" s="1"/>
  <c r="X467" i="1"/>
  <c r="B467" i="1" s="1"/>
  <c r="X525" i="1"/>
  <c r="B525" i="1" s="1"/>
  <c r="X526" i="1"/>
  <c r="P584" i="1"/>
  <c r="C585" i="1"/>
  <c r="X583" i="1"/>
  <c r="B583" i="1" s="1"/>
  <c r="C556" i="1"/>
  <c r="P555" i="1"/>
  <c r="P614" i="1"/>
  <c r="X614" i="1" s="1"/>
  <c r="C615" i="1"/>
  <c r="X554" i="1"/>
  <c r="B554" i="1" s="1"/>
  <c r="B613" i="1"/>
  <c r="Y526" i="1" l="1"/>
  <c r="B438" i="1"/>
  <c r="X468" i="1"/>
  <c r="Y468" i="1" s="1"/>
  <c r="Y438" i="1"/>
  <c r="P556" i="1"/>
  <c r="S556" i="1" s="1"/>
  <c r="C557" i="1"/>
  <c r="P557" i="1" s="1"/>
  <c r="C117" i="1"/>
  <c r="P116" i="1"/>
  <c r="P380" i="1"/>
  <c r="X380" i="1" s="1"/>
  <c r="B380" i="1" s="1"/>
  <c r="C381" i="1"/>
  <c r="P232" i="1"/>
  <c r="C233" i="1"/>
  <c r="P148" i="1"/>
  <c r="X148" i="1" s="1"/>
  <c r="B148" i="1" s="1"/>
  <c r="C149" i="1"/>
  <c r="P469" i="1"/>
  <c r="X469" i="1" s="1"/>
  <c r="B469" i="1" s="1"/>
  <c r="C470" i="1"/>
  <c r="B526" i="1"/>
  <c r="AJ58" i="1"/>
  <c r="C586" i="1"/>
  <c r="P585" i="1"/>
  <c r="X584" i="1"/>
  <c r="B584" i="1" s="1"/>
  <c r="X555" i="1"/>
  <c r="B555" i="1" s="1"/>
  <c r="AG59" i="1"/>
  <c r="AH59" i="1"/>
  <c r="AE59" i="1" s="1"/>
  <c r="P615" i="1"/>
  <c r="X615" i="1" s="1"/>
  <c r="C616" i="1"/>
  <c r="B614" i="1"/>
  <c r="X556" i="1" l="1"/>
  <c r="Y556" i="1" s="1"/>
  <c r="B468" i="1"/>
  <c r="X116" i="1"/>
  <c r="P233" i="1"/>
  <c r="X233" i="1" s="1"/>
  <c r="B233" i="1" s="1"/>
  <c r="C234" i="1"/>
  <c r="X232" i="1"/>
  <c r="B232" i="1" s="1"/>
  <c r="P381" i="1"/>
  <c r="X381" i="1" s="1"/>
  <c r="B381" i="1" s="1"/>
  <c r="C382" i="1"/>
  <c r="C471" i="1"/>
  <c r="P470" i="1"/>
  <c r="X470" i="1" s="1"/>
  <c r="B470" i="1" s="1"/>
  <c r="P117" i="1"/>
  <c r="X117" i="1" s="1"/>
  <c r="B117" i="1" s="1"/>
  <c r="C118" i="1"/>
  <c r="C150" i="1"/>
  <c r="P149" i="1"/>
  <c r="X149" i="1" s="1"/>
  <c r="B149" i="1" s="1"/>
  <c r="S557" i="1"/>
  <c r="X557" i="1"/>
  <c r="AJ59" i="1"/>
  <c r="B615" i="1"/>
  <c r="X585" i="1"/>
  <c r="B585" i="1" s="1"/>
  <c r="C587" i="1"/>
  <c r="P587" i="1" s="1"/>
  <c r="S587" i="1" s="1"/>
  <c r="P586" i="1"/>
  <c r="AG60" i="1"/>
  <c r="AH60" i="1"/>
  <c r="AE60" i="1" s="1"/>
  <c r="C617" i="1"/>
  <c r="P616" i="1"/>
  <c r="X616" i="1" s="1"/>
  <c r="B556" i="1" l="1"/>
  <c r="B557" i="1"/>
  <c r="B116" i="1"/>
  <c r="P617" i="1"/>
  <c r="C618" i="1"/>
  <c r="C472" i="1"/>
  <c r="P471" i="1"/>
  <c r="X471" i="1" s="1"/>
  <c r="B471" i="1" s="1"/>
  <c r="P382" i="1"/>
  <c r="X382" i="1" s="1"/>
  <c r="B382" i="1" s="1"/>
  <c r="C383" i="1"/>
  <c r="Y557" i="1"/>
  <c r="P150" i="1"/>
  <c r="X150" i="1" s="1"/>
  <c r="B150" i="1" s="1"/>
  <c r="C151" i="1"/>
  <c r="P118" i="1"/>
  <c r="C119" i="1"/>
  <c r="P234" i="1"/>
  <c r="X234" i="1" s="1"/>
  <c r="B234" i="1" s="1"/>
  <c r="C235" i="1"/>
  <c r="AJ60" i="1"/>
  <c r="AG61" i="1"/>
  <c r="AH61" i="1"/>
  <c r="AE61" i="1" s="1"/>
  <c r="X587" i="1"/>
  <c r="B616" i="1"/>
  <c r="X586" i="1"/>
  <c r="B586" i="1" s="1"/>
  <c r="S617" i="1" l="1"/>
  <c r="X617" i="1"/>
  <c r="Y587" i="1"/>
  <c r="Y617" i="1"/>
  <c r="X118" i="1"/>
  <c r="P383" i="1"/>
  <c r="X383" i="1" s="1"/>
  <c r="B383" i="1" s="1"/>
  <c r="C384" i="1"/>
  <c r="P235" i="1"/>
  <c r="X235" i="1" s="1"/>
  <c r="B235" i="1" s="1"/>
  <c r="C236" i="1"/>
  <c r="P119" i="1"/>
  <c r="X119" i="1" s="1"/>
  <c r="B119" i="1" s="1"/>
  <c r="C120" i="1"/>
  <c r="P472" i="1"/>
  <c r="X472" i="1" s="1"/>
  <c r="B472" i="1" s="1"/>
  <c r="C473" i="1"/>
  <c r="P618" i="1"/>
  <c r="C619" i="1"/>
  <c r="P151" i="1"/>
  <c r="X151" i="1" s="1"/>
  <c r="B151" i="1" s="1"/>
  <c r="C152" i="1"/>
  <c r="AJ61" i="1"/>
  <c r="AG62" i="1"/>
  <c r="AH62" i="1"/>
  <c r="AE62" i="1" s="1"/>
  <c r="B587" i="1"/>
  <c r="X618" i="1" l="1"/>
  <c r="B618" i="1" s="1"/>
  <c r="B617" i="1"/>
  <c r="AJ62" i="1"/>
  <c r="B118" i="1"/>
  <c r="P473" i="1"/>
  <c r="X473" i="1" s="1"/>
  <c r="B473" i="1" s="1"/>
  <c r="C474" i="1"/>
  <c r="P120" i="1"/>
  <c r="C121" i="1"/>
  <c r="P152" i="1"/>
  <c r="X152" i="1" s="1"/>
  <c r="B152" i="1" s="1"/>
  <c r="C153" i="1"/>
  <c r="P236" i="1"/>
  <c r="X236" i="1" s="1"/>
  <c r="B236" i="1" s="1"/>
  <c r="C237" i="1"/>
  <c r="P619" i="1"/>
  <c r="C620" i="1"/>
  <c r="P384" i="1"/>
  <c r="X384" i="1" s="1"/>
  <c r="B384" i="1" s="1"/>
  <c r="C385" i="1"/>
  <c r="AG63" i="1"/>
  <c r="AH63" i="1"/>
  <c r="AE63" i="1" s="1"/>
  <c r="P620" i="1" l="1"/>
  <c r="X620" i="1" s="1"/>
  <c r="X619" i="1"/>
  <c r="B619" i="1" s="1"/>
  <c r="X120" i="1"/>
  <c r="C238" i="1"/>
  <c r="P237" i="1"/>
  <c r="X237" i="1" s="1"/>
  <c r="B237" i="1" s="1"/>
  <c r="P153" i="1"/>
  <c r="X153" i="1" s="1"/>
  <c r="B153" i="1" s="1"/>
  <c r="C154" i="1"/>
  <c r="P385" i="1"/>
  <c r="X385" i="1" s="1"/>
  <c r="B385" i="1" s="1"/>
  <c r="C386" i="1"/>
  <c r="C122" i="1"/>
  <c r="P121" i="1"/>
  <c r="X121" i="1" s="1"/>
  <c r="B121" i="1" s="1"/>
  <c r="P474" i="1"/>
  <c r="X474" i="1" s="1"/>
  <c r="B474" i="1" s="1"/>
  <c r="C475" i="1"/>
  <c r="AG64" i="1"/>
  <c r="AH64" i="1"/>
  <c r="AE64" i="1" s="1"/>
  <c r="AJ63" i="1"/>
  <c r="S620" i="1" l="1"/>
  <c r="B620" i="1"/>
  <c r="B120" i="1"/>
  <c r="C123" i="1"/>
  <c r="P122" i="1"/>
  <c r="X122" i="1" s="1"/>
  <c r="B122" i="1" s="1"/>
  <c r="P475" i="1"/>
  <c r="X475" i="1" s="1"/>
  <c r="B475" i="1" s="1"/>
  <c r="C476" i="1"/>
  <c r="P386" i="1"/>
  <c r="X386" i="1" s="1"/>
  <c r="B386" i="1" s="1"/>
  <c r="C387" i="1"/>
  <c r="P154" i="1"/>
  <c r="X154" i="1" s="1"/>
  <c r="B154" i="1" s="1"/>
  <c r="C155" i="1"/>
  <c r="P238" i="1"/>
  <c r="X238" i="1" s="1"/>
  <c r="B238" i="1" s="1"/>
  <c r="C239" i="1"/>
  <c r="AG65" i="1"/>
  <c r="AH65" i="1"/>
  <c r="AE65" i="1" s="1"/>
  <c r="AJ64" i="1"/>
  <c r="Y620" i="1" l="1"/>
  <c r="C621" i="1"/>
  <c r="P621" i="1" s="1"/>
  <c r="X621" i="1" s="1"/>
  <c r="B621" i="1" s="1"/>
  <c r="P239" i="1"/>
  <c r="X239" i="1" s="1"/>
  <c r="B239" i="1" s="1"/>
  <c r="C240" i="1"/>
  <c r="P387" i="1"/>
  <c r="X387" i="1" s="1"/>
  <c r="B387" i="1" s="1"/>
  <c r="C388" i="1"/>
  <c r="P476" i="1"/>
  <c r="X476" i="1" s="1"/>
  <c r="B476" i="1" s="1"/>
  <c r="C477" i="1"/>
  <c r="C156" i="1"/>
  <c r="P155" i="1"/>
  <c r="X155" i="1" s="1"/>
  <c r="B155" i="1" s="1"/>
  <c r="P123" i="1"/>
  <c r="C124" i="1"/>
  <c r="AH66" i="1"/>
  <c r="AE66" i="1" s="1"/>
  <c r="AG66" i="1"/>
  <c r="AJ65" i="1"/>
  <c r="C622" i="1" l="1"/>
  <c r="C623" i="1" s="1"/>
  <c r="AJ66" i="1"/>
  <c r="X123" i="1"/>
  <c r="P124" i="1"/>
  <c r="X124" i="1" s="1"/>
  <c r="B124" i="1" s="1"/>
  <c r="C125" i="1"/>
  <c r="C389" i="1"/>
  <c r="P388" i="1"/>
  <c r="X388" i="1" s="1"/>
  <c r="B388" i="1" s="1"/>
  <c r="P156" i="1"/>
  <c r="X156" i="1" s="1"/>
  <c r="B156" i="1" s="1"/>
  <c r="C157" i="1"/>
  <c r="P240" i="1"/>
  <c r="X240" i="1" s="1"/>
  <c r="B240" i="1" s="1"/>
  <c r="C241" i="1"/>
  <c r="P477" i="1"/>
  <c r="X477" i="1" s="1"/>
  <c r="B477" i="1" s="1"/>
  <c r="C478" i="1"/>
  <c r="AG67" i="1"/>
  <c r="AH67" i="1"/>
  <c r="AE67" i="1" s="1"/>
  <c r="P622" i="1" l="1"/>
  <c r="X622" i="1" s="1"/>
  <c r="B622" i="1" s="1"/>
  <c r="C624" i="1"/>
  <c r="P623" i="1"/>
  <c r="X623" i="1" s="1"/>
  <c r="B623" i="1" s="1"/>
  <c r="B123" i="1"/>
  <c r="P478" i="1"/>
  <c r="X478" i="1" s="1"/>
  <c r="B478" i="1" s="1"/>
  <c r="C479" i="1"/>
  <c r="P389" i="1"/>
  <c r="X389" i="1" s="1"/>
  <c r="B389" i="1" s="1"/>
  <c r="C390" i="1"/>
  <c r="P241" i="1"/>
  <c r="X241" i="1" s="1"/>
  <c r="B241" i="1" s="1"/>
  <c r="C242" i="1"/>
  <c r="C158" i="1"/>
  <c r="P157" i="1"/>
  <c r="X157" i="1" s="1"/>
  <c r="B157" i="1" s="1"/>
  <c r="P125" i="1"/>
  <c r="C126" i="1"/>
  <c r="AH68" i="1"/>
  <c r="AE68" i="1" s="1"/>
  <c r="AG68" i="1"/>
  <c r="AJ67" i="1"/>
  <c r="P624" i="1" l="1"/>
  <c r="X624" i="1" s="1"/>
  <c r="B624" i="1" s="1"/>
  <c r="C625" i="1"/>
  <c r="X125" i="1"/>
  <c r="P126" i="1"/>
  <c r="X126" i="1" s="1"/>
  <c r="B126" i="1" s="1"/>
  <c r="C127" i="1"/>
  <c r="P242" i="1"/>
  <c r="X242" i="1" s="1"/>
  <c r="B242" i="1" s="1"/>
  <c r="C243" i="1"/>
  <c r="P390" i="1"/>
  <c r="X390" i="1" s="1"/>
  <c r="B390" i="1" s="1"/>
  <c r="C391" i="1"/>
  <c r="P158" i="1"/>
  <c r="X158" i="1" s="1"/>
  <c r="B158" i="1" s="1"/>
  <c r="C159" i="1"/>
  <c r="P479" i="1"/>
  <c r="X479" i="1" s="1"/>
  <c r="B479" i="1" s="1"/>
  <c r="C480" i="1"/>
  <c r="AG69" i="1"/>
  <c r="AH69" i="1"/>
  <c r="AE69" i="1" s="1"/>
  <c r="AJ68" i="1"/>
  <c r="P625" i="1" l="1"/>
  <c r="X625" i="1" s="1"/>
  <c r="B625" i="1" s="1"/>
  <c r="C626" i="1"/>
  <c r="B125" i="1"/>
  <c r="P480" i="1"/>
  <c r="X480" i="1" s="1"/>
  <c r="B480" i="1" s="1"/>
  <c r="C481" i="1"/>
  <c r="P243" i="1"/>
  <c r="X243" i="1" s="1"/>
  <c r="B243" i="1" s="1"/>
  <c r="C244" i="1"/>
  <c r="C160" i="1"/>
  <c r="P159" i="1"/>
  <c r="X159" i="1" s="1"/>
  <c r="B159" i="1" s="1"/>
  <c r="P127" i="1"/>
  <c r="C128" i="1"/>
  <c r="P391" i="1"/>
  <c r="X391" i="1" s="1"/>
  <c r="B391" i="1" s="1"/>
  <c r="C392" i="1"/>
  <c r="AJ69" i="1"/>
  <c r="AG70" i="1"/>
  <c r="AH70" i="1"/>
  <c r="AE70" i="1" s="1"/>
  <c r="P626" i="1" l="1"/>
  <c r="X626" i="1" s="1"/>
  <c r="B626" i="1" s="1"/>
  <c r="C627" i="1"/>
  <c r="X127" i="1"/>
  <c r="P392" i="1"/>
  <c r="X392" i="1" s="1"/>
  <c r="B392" i="1" s="1"/>
  <c r="C393" i="1"/>
  <c r="P244" i="1"/>
  <c r="X244" i="1" s="1"/>
  <c r="B244" i="1" s="1"/>
  <c r="C245" i="1"/>
  <c r="P481" i="1"/>
  <c r="X481" i="1" s="1"/>
  <c r="B481" i="1" s="1"/>
  <c r="C482" i="1"/>
  <c r="P128" i="1"/>
  <c r="X128" i="1" s="1"/>
  <c r="B128" i="1" s="1"/>
  <c r="C129" i="1"/>
  <c r="C161" i="1"/>
  <c r="P161" i="1" s="1"/>
  <c r="P160" i="1"/>
  <c r="X160" i="1" s="1"/>
  <c r="B160" i="1" s="1"/>
  <c r="AG71" i="1"/>
  <c r="AH71" i="1"/>
  <c r="AE71" i="1" s="1"/>
  <c r="AJ70" i="1"/>
  <c r="P627" i="1" l="1"/>
  <c r="X627" i="1" s="1"/>
  <c r="B627" i="1" s="1"/>
  <c r="C628" i="1"/>
  <c r="B127" i="1"/>
  <c r="P482" i="1"/>
  <c r="X482" i="1" s="1"/>
  <c r="B482" i="1" s="1"/>
  <c r="C483" i="1"/>
  <c r="C130" i="1"/>
  <c r="P129" i="1"/>
  <c r="X129" i="1" s="1"/>
  <c r="B129" i="1" s="1"/>
  <c r="C246" i="1"/>
  <c r="P245" i="1"/>
  <c r="X245" i="1" s="1"/>
  <c r="B245" i="1" s="1"/>
  <c r="S161" i="1"/>
  <c r="X161" i="1"/>
  <c r="P393" i="1"/>
  <c r="X393" i="1" s="1"/>
  <c r="B393" i="1" s="1"/>
  <c r="C394" i="1"/>
  <c r="AJ71" i="1"/>
  <c r="AG72" i="1"/>
  <c r="AH72" i="1"/>
  <c r="AE72" i="1" s="1"/>
  <c r="P628" i="1" l="1"/>
  <c r="Y161" i="1"/>
  <c r="P130" i="1"/>
  <c r="C131" i="1"/>
  <c r="P131" i="1" s="1"/>
  <c r="B161" i="1"/>
  <c r="C395" i="1"/>
  <c r="P394" i="1"/>
  <c r="X394" i="1" s="1"/>
  <c r="B394" i="1" s="1"/>
  <c r="P483" i="1"/>
  <c r="X483" i="1" s="1"/>
  <c r="B483" i="1" s="1"/>
  <c r="C484" i="1"/>
  <c r="P246" i="1"/>
  <c r="X246" i="1" s="1"/>
  <c r="B246" i="1" s="1"/>
  <c r="C247" i="1"/>
  <c r="AJ72" i="1"/>
  <c r="AG73" i="1"/>
  <c r="AH73" i="1"/>
  <c r="AE73" i="1" s="1"/>
  <c r="X628" i="1" l="1"/>
  <c r="Y628" i="1" s="1"/>
  <c r="R628" i="1"/>
  <c r="X130" i="1"/>
  <c r="C485" i="1"/>
  <c r="P484" i="1"/>
  <c r="X484" i="1" s="1"/>
  <c r="B484" i="1" s="1"/>
  <c r="S131" i="1"/>
  <c r="X131" i="1"/>
  <c r="C396" i="1"/>
  <c r="P395" i="1"/>
  <c r="X395" i="1" s="1"/>
  <c r="B395" i="1" s="1"/>
  <c r="P247" i="1"/>
  <c r="X247" i="1" s="1"/>
  <c r="B247" i="1" s="1"/>
  <c r="C248" i="1"/>
  <c r="AJ73" i="1"/>
  <c r="AG74" i="1"/>
  <c r="AH74" i="1"/>
  <c r="AE74" i="1" s="1"/>
  <c r="B628" i="1" l="1"/>
  <c r="AB626" i="1"/>
  <c r="AB628" i="1" s="1"/>
  <c r="B131" i="1"/>
  <c r="B130" i="1"/>
  <c r="P248" i="1"/>
  <c r="X248" i="1" s="1"/>
  <c r="B248" i="1" s="1"/>
  <c r="C249" i="1"/>
  <c r="Y131" i="1"/>
  <c r="P485" i="1"/>
  <c r="X485" i="1" s="1"/>
  <c r="B485" i="1" s="1"/>
  <c r="C486" i="1"/>
  <c r="P396" i="1"/>
  <c r="X396" i="1" s="1"/>
  <c r="B396" i="1" s="1"/>
  <c r="C397" i="1"/>
  <c r="AJ74" i="1"/>
  <c r="AH75" i="1"/>
  <c r="AE75" i="1" s="1"/>
  <c r="AG75" i="1"/>
  <c r="C629" i="1" l="1"/>
  <c r="P629" i="1" s="1"/>
  <c r="X629" i="1" s="1"/>
  <c r="B629" i="1" s="1"/>
  <c r="P249" i="1"/>
  <c r="C250" i="1"/>
  <c r="P486" i="1"/>
  <c r="X486" i="1" s="1"/>
  <c r="B486" i="1" s="1"/>
  <c r="C487" i="1"/>
  <c r="P397" i="1"/>
  <c r="X397" i="1" s="1"/>
  <c r="B397" i="1" s="1"/>
  <c r="C398" i="1"/>
  <c r="AJ75" i="1"/>
  <c r="C630" i="1" l="1"/>
  <c r="P630" i="1" s="1"/>
  <c r="X630" i="1" s="1"/>
  <c r="B630" i="1" s="1"/>
  <c r="X249" i="1"/>
  <c r="P398" i="1"/>
  <c r="X398" i="1" s="1"/>
  <c r="B398" i="1" s="1"/>
  <c r="C399" i="1"/>
  <c r="P487" i="1"/>
  <c r="X487" i="1" s="1"/>
  <c r="B487" i="1" s="1"/>
  <c r="C488" i="1"/>
  <c r="P250" i="1"/>
  <c r="X250" i="1" s="1"/>
  <c r="B250" i="1" s="1"/>
  <c r="C251" i="1"/>
  <c r="C631" i="1" l="1"/>
  <c r="P631" i="1" s="1"/>
  <c r="X631" i="1" s="1"/>
  <c r="B631" i="1" s="1"/>
  <c r="B249" i="1"/>
  <c r="C252" i="1"/>
  <c r="P251" i="1"/>
  <c r="P399" i="1"/>
  <c r="X399" i="1" s="1"/>
  <c r="B399" i="1" s="1"/>
  <c r="C400" i="1"/>
  <c r="P488" i="1"/>
  <c r="X488" i="1" s="1"/>
  <c r="B488" i="1" s="1"/>
  <c r="C489" i="1"/>
  <c r="C632" i="1" l="1"/>
  <c r="P632" i="1" s="1"/>
  <c r="X632" i="1" s="1"/>
  <c r="B632" i="1" s="1"/>
  <c r="X251" i="1"/>
  <c r="P400" i="1"/>
  <c r="X400" i="1" s="1"/>
  <c r="B400" i="1" s="1"/>
  <c r="C401" i="1"/>
  <c r="P489" i="1"/>
  <c r="X489" i="1" s="1"/>
  <c r="B489" i="1" s="1"/>
  <c r="C490" i="1"/>
  <c r="P252" i="1"/>
  <c r="C253" i="1"/>
  <c r="P253" i="1" s="1"/>
  <c r="C633" i="1" l="1"/>
  <c r="P633" i="1" s="1"/>
  <c r="X633" i="1" s="1"/>
  <c r="B633" i="1" s="1"/>
  <c r="B251" i="1"/>
  <c r="S253" i="1"/>
  <c r="X253" i="1"/>
  <c r="S252" i="1"/>
  <c r="X252" i="1"/>
  <c r="Y252" i="1" s="1"/>
  <c r="P490" i="1"/>
  <c r="X490" i="1" s="1"/>
  <c r="B490" i="1" s="1"/>
  <c r="C491" i="1"/>
  <c r="P401" i="1"/>
  <c r="X401" i="1" s="1"/>
  <c r="B401" i="1" s="1"/>
  <c r="C402" i="1"/>
  <c r="C634" i="1" l="1"/>
  <c r="P634" i="1" s="1"/>
  <c r="X634" i="1" s="1"/>
  <c r="B634" i="1" s="1"/>
  <c r="B253" i="1"/>
  <c r="P402" i="1"/>
  <c r="X402" i="1" s="1"/>
  <c r="B402" i="1" s="1"/>
  <c r="C403" i="1"/>
  <c r="B252" i="1"/>
  <c r="Y253" i="1"/>
  <c r="P491" i="1"/>
  <c r="X491" i="1" s="1"/>
  <c r="B491" i="1" s="1"/>
  <c r="C492" i="1"/>
  <c r="C635" i="1" l="1"/>
  <c r="P635" i="1" s="1"/>
  <c r="X635" i="1" s="1"/>
  <c r="B635" i="1" s="1"/>
  <c r="P403" i="1"/>
  <c r="C404" i="1"/>
  <c r="P492" i="1"/>
  <c r="X492" i="1" s="1"/>
  <c r="B492" i="1" s="1"/>
  <c r="C493" i="1"/>
  <c r="C636" i="1" l="1"/>
  <c r="C637" i="1" s="1"/>
  <c r="X403" i="1"/>
  <c r="C405" i="1"/>
  <c r="P404" i="1"/>
  <c r="X404" i="1" s="1"/>
  <c r="B404" i="1" s="1"/>
  <c r="P493" i="1"/>
  <c r="X493" i="1" s="1"/>
  <c r="B493" i="1" s="1"/>
  <c r="C494" i="1"/>
  <c r="P636" i="1" l="1"/>
  <c r="X636" i="1" s="1"/>
  <c r="B636" i="1" s="1"/>
  <c r="P637" i="1"/>
  <c r="X637" i="1" s="1"/>
  <c r="B637" i="1" s="1"/>
  <c r="C638" i="1"/>
  <c r="B403" i="1"/>
  <c r="P494" i="1"/>
  <c r="X494" i="1" s="1"/>
  <c r="B494" i="1" s="1"/>
  <c r="C495" i="1"/>
  <c r="P405" i="1"/>
  <c r="C406" i="1"/>
  <c r="P406" i="1" s="1"/>
  <c r="P638" i="1" l="1"/>
  <c r="X638" i="1" s="1"/>
  <c r="B638" i="1" s="1"/>
  <c r="C639" i="1"/>
  <c r="S405" i="1"/>
  <c r="X405" i="1"/>
  <c r="C496" i="1"/>
  <c r="P496" i="1" s="1"/>
  <c r="P495" i="1"/>
  <c r="X495" i="1" s="1"/>
  <c r="B495" i="1" s="1"/>
  <c r="S406" i="1"/>
  <c r="X406" i="1"/>
  <c r="P639" i="1" l="1"/>
  <c r="X639" i="1" s="1"/>
  <c r="B639" i="1" s="1"/>
  <c r="C640" i="1"/>
  <c r="B406" i="1"/>
  <c r="Y405" i="1"/>
  <c r="Y406" i="1"/>
  <c r="S496" i="1"/>
  <c r="X496" i="1"/>
  <c r="B405" i="1"/>
  <c r="P640" i="1" l="1"/>
  <c r="X640" i="1" s="1"/>
  <c r="B640" i="1" s="1"/>
  <c r="C641" i="1"/>
  <c r="B496" i="1"/>
  <c r="Y496" i="1"/>
  <c r="P641" i="1" l="1"/>
  <c r="C642" i="1"/>
  <c r="X641" i="1" l="1"/>
  <c r="P642" i="1"/>
  <c r="X642" i="1" s="1"/>
  <c r="B642" i="1" s="1"/>
  <c r="C643" i="1"/>
  <c r="B641" i="1" l="1"/>
  <c r="P643" i="1"/>
  <c r="C644" i="1"/>
  <c r="X643" i="1" l="1"/>
  <c r="P644" i="1"/>
  <c r="X644" i="1" s="1"/>
  <c r="B644" i="1" s="1"/>
  <c r="C645" i="1"/>
  <c r="B643" i="1" l="1"/>
  <c r="P645" i="1"/>
  <c r="C646" i="1"/>
  <c r="X645" i="1" l="1"/>
  <c r="C647" i="1"/>
  <c r="P646" i="1"/>
  <c r="X646" i="1" s="1"/>
  <c r="B646" i="1" s="1"/>
  <c r="B645" i="1" l="1"/>
  <c r="C648" i="1"/>
  <c r="P647" i="1"/>
  <c r="X647" i="1" s="1"/>
  <c r="B647" i="1" s="1"/>
  <c r="P648" i="1" l="1"/>
  <c r="C649" i="1"/>
  <c r="P649" i="1" l="1"/>
  <c r="X649" i="1" s="1"/>
  <c r="X648" i="1"/>
  <c r="S649" i="1" l="1"/>
  <c r="B649" i="1"/>
  <c r="B648" i="1"/>
  <c r="S770" i="1"/>
  <c r="Y649" i="1" l="1"/>
  <c r="C650" i="1"/>
  <c r="P650" i="1" s="1"/>
  <c r="S860" i="1"/>
  <c r="C651" i="1" l="1"/>
  <c r="C652" i="1" s="1"/>
  <c r="S650" i="1"/>
  <c r="X650" i="1"/>
  <c r="Y650" i="1" s="1"/>
  <c r="P651" i="1" l="1"/>
  <c r="X651" i="1" s="1"/>
  <c r="B650" i="1"/>
  <c r="C653" i="1"/>
  <c r="P652" i="1"/>
  <c r="X652" i="1" l="1"/>
  <c r="Y652" i="1" s="1"/>
  <c r="AB652" i="1"/>
  <c r="R652" i="1"/>
  <c r="C654" i="1"/>
  <c r="P653" i="1"/>
  <c r="X653" i="1" s="1"/>
  <c r="B653" i="1" s="1"/>
  <c r="B651" i="1"/>
  <c r="B652" i="1" l="1"/>
  <c r="C655" i="1"/>
  <c r="P654" i="1"/>
  <c r="X654" i="1" s="1"/>
  <c r="B654" i="1" s="1"/>
  <c r="C656" i="1" l="1"/>
  <c r="P655" i="1"/>
  <c r="X655" i="1" l="1"/>
  <c r="C657" i="1"/>
  <c r="P656" i="1"/>
  <c r="X656" i="1" s="1"/>
  <c r="B656" i="1" s="1"/>
  <c r="B655" i="1" l="1"/>
  <c r="C658" i="1"/>
  <c r="P657" i="1"/>
  <c r="X657" i="1" l="1"/>
  <c r="C659" i="1"/>
  <c r="P658" i="1"/>
  <c r="X658" i="1" s="1"/>
  <c r="B658" i="1" s="1"/>
  <c r="B657" i="1" l="1"/>
  <c r="C660" i="1"/>
  <c r="P659" i="1"/>
  <c r="X659" i="1" l="1"/>
  <c r="C661" i="1"/>
  <c r="P660" i="1"/>
  <c r="X660" i="1" s="1"/>
  <c r="B660" i="1" s="1"/>
  <c r="B659" i="1" l="1"/>
  <c r="C662" i="1"/>
  <c r="P661" i="1"/>
  <c r="X661" i="1" s="1"/>
  <c r="B661" i="1" s="1"/>
  <c r="S1226" i="1"/>
  <c r="C663" i="1" l="1"/>
  <c r="P662" i="1"/>
  <c r="X662" i="1" l="1"/>
  <c r="C664" i="1"/>
  <c r="P663" i="1"/>
  <c r="X663" i="1" s="1"/>
  <c r="B663" i="1" s="1"/>
  <c r="B662" i="1" l="1"/>
  <c r="C665" i="1"/>
  <c r="P664" i="1"/>
  <c r="X664" i="1" l="1"/>
  <c r="C666" i="1"/>
  <c r="P665" i="1"/>
  <c r="X665" i="1" s="1"/>
  <c r="B665" i="1" s="1"/>
  <c r="B664" i="1" l="1"/>
  <c r="C667" i="1"/>
  <c r="P666" i="1"/>
  <c r="S1287" i="1"/>
  <c r="X666" i="1" l="1"/>
  <c r="C668" i="1"/>
  <c r="P667" i="1"/>
  <c r="X667" i="1" s="1"/>
  <c r="B667" i="1" s="1"/>
  <c r="B666" i="1" l="1"/>
  <c r="C669" i="1"/>
  <c r="P668" i="1"/>
  <c r="X668" i="1" s="1"/>
  <c r="B668" i="1" s="1"/>
  <c r="C670" i="1" l="1"/>
  <c r="P669" i="1"/>
  <c r="S1379" i="1"/>
  <c r="X669" i="1" l="1"/>
  <c r="C671" i="1"/>
  <c r="P670" i="1"/>
  <c r="X670" i="1" s="1"/>
  <c r="B670" i="1" s="1"/>
  <c r="B669" i="1" l="1"/>
  <c r="C672" i="1"/>
  <c r="P671" i="1"/>
  <c r="X671" i="1" s="1"/>
  <c r="B671" i="1" s="1"/>
  <c r="C673" i="1" l="1"/>
  <c r="P672" i="1"/>
  <c r="X672" i="1" l="1"/>
  <c r="C674" i="1"/>
  <c r="P673" i="1"/>
  <c r="X673" i="1" s="1"/>
  <c r="B673" i="1" s="1"/>
  <c r="B672" i="1" l="1"/>
  <c r="C675" i="1"/>
  <c r="P674" i="1"/>
  <c r="X674" i="1" s="1"/>
  <c r="B674" i="1" s="1"/>
  <c r="S1591" i="1"/>
  <c r="C676" i="1" l="1"/>
  <c r="P675" i="1"/>
  <c r="X675" i="1" s="1"/>
  <c r="B675" i="1" s="1"/>
  <c r="C677" i="1" l="1"/>
  <c r="P676" i="1"/>
  <c r="X676" i="1" l="1"/>
  <c r="C678" i="1"/>
  <c r="P677" i="1"/>
  <c r="X677" i="1" s="1"/>
  <c r="B677" i="1" s="1"/>
  <c r="S709" i="1"/>
  <c r="B676" i="1" l="1"/>
  <c r="C679" i="1"/>
  <c r="P679" i="1" s="1"/>
  <c r="P678" i="1"/>
  <c r="S1652" i="1"/>
  <c r="X678" i="1" l="1"/>
  <c r="S679" i="1"/>
  <c r="X679" i="1"/>
  <c r="B679" i="1" l="1"/>
  <c r="B678" i="1"/>
  <c r="C680" i="1"/>
  <c r="Y679" i="1"/>
  <c r="C681" i="1" l="1"/>
  <c r="P680" i="1"/>
  <c r="X680" i="1" l="1"/>
  <c r="C682" i="1"/>
  <c r="P681" i="1"/>
  <c r="X681" i="1" s="1"/>
  <c r="B681" i="1" s="1"/>
  <c r="B680" i="1" l="1"/>
  <c r="P682" i="1"/>
  <c r="X682" i="1" s="1"/>
  <c r="B682" i="1" s="1"/>
  <c r="C683" i="1"/>
  <c r="S1805" i="1"/>
  <c r="P683" i="1" l="1"/>
  <c r="C684" i="1"/>
  <c r="X683" i="1" l="1"/>
  <c r="C685" i="1"/>
  <c r="P684" i="1"/>
  <c r="X684" i="1" s="1"/>
  <c r="B684" i="1" s="1"/>
  <c r="B683" i="1" l="1"/>
  <c r="C686" i="1"/>
  <c r="P685" i="1"/>
  <c r="S1956" i="1"/>
  <c r="S1897" i="1"/>
  <c r="X685" i="1" l="1"/>
  <c r="C687" i="1"/>
  <c r="P686" i="1"/>
  <c r="B685" i="1" l="1"/>
  <c r="X686" i="1"/>
  <c r="AB686" i="1"/>
  <c r="R686" i="1"/>
  <c r="C688" i="1"/>
  <c r="P687" i="1"/>
  <c r="X687" i="1" l="1"/>
  <c r="B686" i="1"/>
  <c r="Y686" i="1"/>
  <c r="C689" i="1"/>
  <c r="P688" i="1"/>
  <c r="X688" i="1" s="1"/>
  <c r="B688" i="1" s="1"/>
  <c r="B687" i="1" l="1"/>
  <c r="C690" i="1"/>
  <c r="P689" i="1"/>
  <c r="X689" i="1" s="1"/>
  <c r="B689" i="1" s="1"/>
  <c r="C691" i="1" l="1"/>
  <c r="P690" i="1"/>
  <c r="X690" i="1" l="1"/>
  <c r="C692" i="1"/>
  <c r="P691" i="1"/>
  <c r="X691" i="1" s="1"/>
  <c r="B691" i="1" s="1"/>
  <c r="B690" i="1" l="1"/>
  <c r="C693" i="1"/>
  <c r="P692" i="1"/>
  <c r="X692" i="1" s="1"/>
  <c r="B692" i="1" s="1"/>
  <c r="C694" i="1" l="1"/>
  <c r="P693" i="1"/>
  <c r="X693" i="1" l="1"/>
  <c r="C695" i="1"/>
  <c r="P694" i="1"/>
  <c r="X694" i="1" s="1"/>
  <c r="B694" i="1" s="1"/>
  <c r="B693" i="1" l="1"/>
  <c r="C696" i="1"/>
  <c r="P695" i="1"/>
  <c r="X695" i="1" s="1"/>
  <c r="B695" i="1" s="1"/>
  <c r="C697" i="1" l="1"/>
  <c r="P696" i="1"/>
  <c r="X696" i="1" s="1"/>
  <c r="B696" i="1" s="1"/>
  <c r="C698" i="1" l="1"/>
  <c r="P697" i="1"/>
  <c r="X697" i="1" l="1"/>
  <c r="C699" i="1"/>
  <c r="P698" i="1"/>
  <c r="X698" i="1" s="1"/>
  <c r="B698" i="1" s="1"/>
  <c r="B697" i="1" l="1"/>
  <c r="C700" i="1"/>
  <c r="P699" i="1"/>
  <c r="X699" i="1" l="1"/>
  <c r="C701" i="1"/>
  <c r="P700" i="1"/>
  <c r="X700" i="1" s="1"/>
  <c r="B700" i="1" s="1"/>
  <c r="B699" i="1" l="1"/>
  <c r="C702" i="1"/>
  <c r="P701" i="1"/>
  <c r="X701" i="1" l="1"/>
  <c r="C703" i="1"/>
  <c r="P702" i="1"/>
  <c r="X702" i="1" s="1"/>
  <c r="B702" i="1" s="1"/>
  <c r="B701" i="1" l="1"/>
  <c r="C704" i="1"/>
  <c r="P703" i="1"/>
  <c r="X703" i="1" s="1"/>
  <c r="B703" i="1" s="1"/>
  <c r="C705" i="1" l="1"/>
  <c r="P704" i="1"/>
  <c r="X704" i="1" l="1"/>
  <c r="C706" i="1"/>
  <c r="P705" i="1"/>
  <c r="X705" i="1" s="1"/>
  <c r="B705" i="1" s="1"/>
  <c r="B704" i="1" l="1"/>
  <c r="C707" i="1"/>
  <c r="P706" i="1"/>
  <c r="X706" i="1" l="1"/>
  <c r="C708" i="1"/>
  <c r="P707" i="1"/>
  <c r="X707" i="1" s="1"/>
  <c r="B707" i="1" s="1"/>
  <c r="B706" i="1" l="1"/>
  <c r="C709" i="1"/>
  <c r="P708" i="1"/>
  <c r="X708" i="1" l="1"/>
  <c r="P709" i="1"/>
  <c r="C710" i="1"/>
  <c r="B708" i="1" l="1"/>
  <c r="P710" i="1"/>
  <c r="X710" i="1" s="1"/>
  <c r="B710" i="1" s="1"/>
  <c r="C711" i="1"/>
  <c r="X709" i="1"/>
  <c r="Y709" i="1" s="1"/>
  <c r="P711" i="1" l="1"/>
  <c r="B709" i="1"/>
  <c r="X711" i="1" l="1"/>
  <c r="S711" i="1"/>
  <c r="B711" i="1" l="1"/>
  <c r="Y711" i="1"/>
  <c r="C712" i="1"/>
  <c r="S741" i="1"/>
  <c r="C713" i="1" l="1"/>
  <c r="P712" i="1"/>
  <c r="X712" i="1" l="1"/>
  <c r="P713" i="1"/>
  <c r="X713" i="1" s="1"/>
  <c r="B713" i="1" s="1"/>
  <c r="C714" i="1"/>
  <c r="B712" i="1" l="1"/>
  <c r="P714" i="1"/>
  <c r="C715" i="1"/>
  <c r="X714" i="1" l="1"/>
  <c r="C716" i="1"/>
  <c r="P715" i="1"/>
  <c r="X715" i="1" s="1"/>
  <c r="B715" i="1" s="1"/>
  <c r="B714" i="1" l="1"/>
  <c r="C717" i="1"/>
  <c r="P716" i="1"/>
  <c r="X716" i="1" s="1"/>
  <c r="B716" i="1" s="1"/>
  <c r="C718" i="1" l="1"/>
  <c r="P717" i="1"/>
  <c r="X717" i="1" s="1"/>
  <c r="B717" i="1" s="1"/>
  <c r="C719" i="1" l="1"/>
  <c r="P718" i="1"/>
  <c r="X718" i="1" l="1"/>
  <c r="C720" i="1"/>
  <c r="P719" i="1"/>
  <c r="X719" i="1" s="1"/>
  <c r="B719" i="1" s="1"/>
  <c r="B718" i="1" l="1"/>
  <c r="C721" i="1"/>
  <c r="P720" i="1"/>
  <c r="X720" i="1" l="1"/>
  <c r="AB720" i="1"/>
  <c r="R720" i="1"/>
  <c r="C722" i="1"/>
  <c r="P721" i="1"/>
  <c r="X721" i="1" s="1"/>
  <c r="B721" i="1" s="1"/>
  <c r="B720" i="1" l="1"/>
  <c r="Y720" i="1"/>
  <c r="C723" i="1"/>
  <c r="P722" i="1"/>
  <c r="X722" i="1" l="1"/>
  <c r="C724" i="1"/>
  <c r="P723" i="1"/>
  <c r="X723" i="1" s="1"/>
  <c r="B723" i="1" s="1"/>
  <c r="B722" i="1" l="1"/>
  <c r="C725" i="1"/>
  <c r="P724" i="1"/>
  <c r="X724" i="1" s="1"/>
  <c r="B724" i="1" s="1"/>
  <c r="C726" i="1" l="1"/>
  <c r="P725" i="1"/>
  <c r="X725" i="1" l="1"/>
  <c r="C727" i="1"/>
  <c r="P726" i="1"/>
  <c r="X726" i="1" s="1"/>
  <c r="B726" i="1" s="1"/>
  <c r="B725" i="1" l="1"/>
  <c r="C728" i="1"/>
  <c r="P727" i="1"/>
  <c r="X727" i="1" l="1"/>
  <c r="C729" i="1"/>
  <c r="P728" i="1"/>
  <c r="X728" i="1" s="1"/>
  <c r="B728" i="1" s="1"/>
  <c r="B727" i="1" l="1"/>
  <c r="C730" i="1"/>
  <c r="P729" i="1"/>
  <c r="X729" i="1" l="1"/>
  <c r="C731" i="1"/>
  <c r="P730" i="1"/>
  <c r="X730" i="1" s="1"/>
  <c r="B730" i="1" s="1"/>
  <c r="B729" i="1" l="1"/>
  <c r="C732" i="1"/>
  <c r="P731" i="1"/>
  <c r="X731" i="1" s="1"/>
  <c r="B731" i="1" s="1"/>
  <c r="C733" i="1" l="1"/>
  <c r="P732" i="1"/>
  <c r="X732" i="1" l="1"/>
  <c r="C734" i="1"/>
  <c r="P733" i="1"/>
  <c r="X733" i="1" s="1"/>
  <c r="B733" i="1" s="1"/>
  <c r="B732" i="1" l="1"/>
  <c r="C735" i="1"/>
  <c r="P734" i="1"/>
  <c r="X734" i="1" l="1"/>
  <c r="C736" i="1"/>
  <c r="P735" i="1"/>
  <c r="X735" i="1" s="1"/>
  <c r="B735" i="1" s="1"/>
  <c r="B734" i="1" l="1"/>
  <c r="C737" i="1"/>
  <c r="P736" i="1"/>
  <c r="X736" i="1" l="1"/>
  <c r="C738" i="1"/>
  <c r="P737" i="1"/>
  <c r="X737" i="1" s="1"/>
  <c r="B737" i="1" s="1"/>
  <c r="B736" i="1" l="1"/>
  <c r="C739" i="1"/>
  <c r="P738" i="1"/>
  <c r="X738" i="1" s="1"/>
  <c r="B738" i="1" s="1"/>
  <c r="C740" i="1" l="1"/>
  <c r="P739" i="1"/>
  <c r="X739" i="1" l="1"/>
  <c r="P740" i="1"/>
  <c r="B739" i="1" l="1"/>
  <c r="X740" i="1"/>
  <c r="S740" i="1"/>
  <c r="B740" i="1" l="1"/>
  <c r="Y740" i="1"/>
  <c r="C741" i="1"/>
  <c r="P741" i="1" l="1"/>
  <c r="C742" i="1"/>
  <c r="C743" i="1" l="1"/>
  <c r="P742" i="1"/>
  <c r="X742" i="1" s="1"/>
  <c r="B742" i="1" s="1"/>
  <c r="X741" i="1"/>
  <c r="Y741" i="1" l="1"/>
  <c r="B741" i="1"/>
  <c r="C744" i="1"/>
  <c r="P743" i="1"/>
  <c r="X743" i="1" l="1"/>
  <c r="C745" i="1"/>
  <c r="P744" i="1"/>
  <c r="X744" i="1" s="1"/>
  <c r="B744" i="1" s="1"/>
  <c r="B743" i="1" l="1"/>
  <c r="C746" i="1"/>
  <c r="P745" i="1"/>
  <c r="X745" i="1" s="1"/>
  <c r="B745" i="1" s="1"/>
  <c r="C747" i="1" l="1"/>
  <c r="P746" i="1"/>
  <c r="X746" i="1" l="1"/>
  <c r="C748" i="1"/>
  <c r="P747" i="1"/>
  <c r="X747" i="1" s="1"/>
  <c r="B747" i="1" s="1"/>
  <c r="B746" i="1" l="1"/>
  <c r="C749" i="1"/>
  <c r="P748" i="1"/>
  <c r="X748" i="1" l="1"/>
  <c r="C750" i="1"/>
  <c r="P749" i="1"/>
  <c r="X749" i="1" s="1"/>
  <c r="B749" i="1" s="1"/>
  <c r="B748" i="1" l="1"/>
  <c r="C751" i="1"/>
  <c r="P750" i="1"/>
  <c r="X750" i="1" l="1"/>
  <c r="C752" i="1"/>
  <c r="P751" i="1"/>
  <c r="X751" i="1" s="1"/>
  <c r="B751" i="1" s="1"/>
  <c r="B750" i="1" l="1"/>
  <c r="C753" i="1"/>
  <c r="P752" i="1"/>
  <c r="X752" i="1" s="1"/>
  <c r="B752" i="1" s="1"/>
  <c r="C754" i="1" l="1"/>
  <c r="P753" i="1"/>
  <c r="X753" i="1" l="1"/>
  <c r="C755" i="1"/>
  <c r="P754" i="1"/>
  <c r="X754" i="1" s="1"/>
  <c r="B754" i="1" s="1"/>
  <c r="B753" i="1" l="1"/>
  <c r="C756" i="1"/>
  <c r="P755" i="1"/>
  <c r="X755" i="1" l="1"/>
  <c r="C757" i="1"/>
  <c r="P756" i="1"/>
  <c r="X756" i="1" s="1"/>
  <c r="B756" i="1" s="1"/>
  <c r="B755" i="1" l="1"/>
  <c r="C758" i="1"/>
  <c r="P757" i="1"/>
  <c r="X757" i="1" l="1"/>
  <c r="C759" i="1"/>
  <c r="P758" i="1"/>
  <c r="X758" i="1" s="1"/>
  <c r="B758" i="1" s="1"/>
  <c r="B757" i="1" l="1"/>
  <c r="C760" i="1"/>
  <c r="P759" i="1"/>
  <c r="X759" i="1" s="1"/>
  <c r="B759" i="1" s="1"/>
  <c r="C761" i="1" l="1"/>
  <c r="P760" i="1"/>
  <c r="X760" i="1" l="1"/>
  <c r="C762" i="1"/>
  <c r="P761" i="1"/>
  <c r="X761" i="1" s="1"/>
  <c r="B761" i="1" s="1"/>
  <c r="B760" i="1" l="1"/>
  <c r="C763" i="1"/>
  <c r="P762" i="1"/>
  <c r="X762" i="1" l="1"/>
  <c r="C764" i="1"/>
  <c r="P763" i="1"/>
  <c r="X763" i="1" s="1"/>
  <c r="B763" i="1" s="1"/>
  <c r="B762" i="1" l="1"/>
  <c r="C765" i="1"/>
  <c r="P764" i="1"/>
  <c r="X764" i="1" l="1"/>
  <c r="C766" i="1"/>
  <c r="P765" i="1"/>
  <c r="X765" i="1" s="1"/>
  <c r="B765" i="1" s="1"/>
  <c r="B764" i="1" l="1"/>
  <c r="C767" i="1"/>
  <c r="P766" i="1"/>
  <c r="X766" i="1" s="1"/>
  <c r="B766" i="1" s="1"/>
  <c r="C768" i="1" l="1"/>
  <c r="P767" i="1"/>
  <c r="X767" i="1" l="1"/>
  <c r="C769" i="1"/>
  <c r="P768" i="1"/>
  <c r="X768" i="1" s="1"/>
  <c r="B768" i="1" s="1"/>
  <c r="B767" i="1" l="1"/>
  <c r="C770" i="1"/>
  <c r="P769" i="1"/>
  <c r="X769" i="1" l="1"/>
  <c r="P770" i="1"/>
  <c r="C771" i="1"/>
  <c r="B769" i="1" l="1"/>
  <c r="P771" i="1"/>
  <c r="X770" i="1"/>
  <c r="Y770" i="1" s="1"/>
  <c r="B770" i="1" l="1"/>
  <c r="S771" i="1"/>
  <c r="X771" i="1"/>
  <c r="S801" i="1"/>
  <c r="B771" i="1" l="1"/>
  <c r="Y771" i="1"/>
  <c r="C772" i="1"/>
  <c r="P772" i="1" l="1"/>
  <c r="X772" i="1" s="1"/>
  <c r="B772" i="1" s="1"/>
  <c r="C773" i="1"/>
  <c r="C774" i="1" l="1"/>
  <c r="P773" i="1"/>
  <c r="X773" i="1" s="1"/>
  <c r="B773" i="1" s="1"/>
  <c r="C775" i="1" l="1"/>
  <c r="P774" i="1"/>
  <c r="X774" i="1" l="1"/>
  <c r="C776" i="1"/>
  <c r="P775" i="1"/>
  <c r="X775" i="1" s="1"/>
  <c r="B775" i="1" s="1"/>
  <c r="B774" i="1" l="1"/>
  <c r="C777" i="1"/>
  <c r="P776" i="1"/>
  <c r="X776" i="1" l="1"/>
  <c r="C778" i="1"/>
  <c r="P777" i="1"/>
  <c r="X777" i="1" s="1"/>
  <c r="B777" i="1" s="1"/>
  <c r="B776" i="1" l="1"/>
  <c r="C779" i="1"/>
  <c r="P778" i="1"/>
  <c r="X778" i="1" l="1"/>
  <c r="C780" i="1"/>
  <c r="P779" i="1"/>
  <c r="X779" i="1" s="1"/>
  <c r="B779" i="1" s="1"/>
  <c r="B778" i="1" l="1"/>
  <c r="C781" i="1"/>
  <c r="P780" i="1"/>
  <c r="X780" i="1" s="1"/>
  <c r="B780" i="1" s="1"/>
  <c r="C782" i="1" l="1"/>
  <c r="P781" i="1"/>
  <c r="X781" i="1" l="1"/>
  <c r="C783" i="1"/>
  <c r="P782" i="1"/>
  <c r="B781" i="1" l="1"/>
  <c r="X782" i="1"/>
  <c r="AB782" i="1"/>
  <c r="R782" i="1"/>
  <c r="C784" i="1"/>
  <c r="P783" i="1"/>
  <c r="X783" i="1" l="1"/>
  <c r="B782" i="1"/>
  <c r="Y782" i="1"/>
  <c r="C785" i="1"/>
  <c r="P784" i="1"/>
  <c r="X784" i="1" s="1"/>
  <c r="B784" i="1" s="1"/>
  <c r="B783" i="1" l="1"/>
  <c r="C786" i="1"/>
  <c r="P785" i="1"/>
  <c r="X785" i="1" l="1"/>
  <c r="C787" i="1"/>
  <c r="P786" i="1"/>
  <c r="X786" i="1" s="1"/>
  <c r="B786" i="1" s="1"/>
  <c r="B785" i="1" l="1"/>
  <c r="C788" i="1"/>
  <c r="P787" i="1"/>
  <c r="X787" i="1" s="1"/>
  <c r="B787" i="1" s="1"/>
  <c r="C789" i="1" l="1"/>
  <c r="P788" i="1"/>
  <c r="X788" i="1" l="1"/>
  <c r="C790" i="1"/>
  <c r="P789" i="1"/>
  <c r="X789" i="1" s="1"/>
  <c r="B789" i="1" s="1"/>
  <c r="B788" i="1" l="1"/>
  <c r="C791" i="1"/>
  <c r="P790" i="1"/>
  <c r="X790" i="1" l="1"/>
  <c r="C792" i="1"/>
  <c r="P791" i="1"/>
  <c r="X791" i="1" s="1"/>
  <c r="B791" i="1" s="1"/>
  <c r="B790" i="1" l="1"/>
  <c r="C793" i="1"/>
  <c r="P792" i="1"/>
  <c r="X792" i="1" l="1"/>
  <c r="C794" i="1"/>
  <c r="P793" i="1"/>
  <c r="X793" i="1" s="1"/>
  <c r="B793" i="1" s="1"/>
  <c r="B792" i="1" l="1"/>
  <c r="C795" i="1"/>
  <c r="P794" i="1"/>
  <c r="X794" i="1" s="1"/>
  <c r="B794" i="1" s="1"/>
  <c r="C796" i="1" l="1"/>
  <c r="P795" i="1"/>
  <c r="X795" i="1" l="1"/>
  <c r="C797" i="1"/>
  <c r="P796" i="1"/>
  <c r="X796" i="1" s="1"/>
  <c r="B796" i="1" s="1"/>
  <c r="B795" i="1" l="1"/>
  <c r="C798" i="1"/>
  <c r="P797" i="1"/>
  <c r="X797" i="1" l="1"/>
  <c r="C799" i="1"/>
  <c r="P798" i="1"/>
  <c r="X798" i="1" s="1"/>
  <c r="B798" i="1" s="1"/>
  <c r="B797" i="1" l="1"/>
  <c r="C800" i="1"/>
  <c r="P799" i="1"/>
  <c r="X799" i="1" l="1"/>
  <c r="C801" i="1"/>
  <c r="P800" i="1"/>
  <c r="X800" i="1" s="1"/>
  <c r="B800" i="1" s="1"/>
  <c r="B799" i="1" l="1"/>
  <c r="P801" i="1"/>
  <c r="C802" i="1"/>
  <c r="C803" i="1" l="1"/>
  <c r="P802" i="1"/>
  <c r="X802" i="1" s="1"/>
  <c r="B802" i="1" s="1"/>
  <c r="X801" i="1"/>
  <c r="Y801" i="1" s="1"/>
  <c r="B801" i="1" l="1"/>
  <c r="C804" i="1"/>
  <c r="P803" i="1"/>
  <c r="X803" i="1" s="1"/>
  <c r="B803" i="1" s="1"/>
  <c r="P804" i="1" l="1"/>
  <c r="S804" i="1" l="1"/>
  <c r="X804" i="1"/>
  <c r="B804" i="1" l="1"/>
  <c r="Y804" i="1"/>
  <c r="C805" i="1"/>
  <c r="C806" i="1" l="1"/>
  <c r="P805" i="1"/>
  <c r="X805" i="1" l="1"/>
  <c r="C807" i="1"/>
  <c r="P806" i="1"/>
  <c r="X806" i="1" s="1"/>
  <c r="B806" i="1" s="1"/>
  <c r="S834" i="1"/>
  <c r="B805" i="1" l="1"/>
  <c r="C808" i="1"/>
  <c r="P807" i="1"/>
  <c r="X807" i="1" s="1"/>
  <c r="B807" i="1" s="1"/>
  <c r="C809" i="1" l="1"/>
  <c r="P808" i="1"/>
  <c r="X808" i="1" s="1"/>
  <c r="B808" i="1" s="1"/>
  <c r="C810" i="1" l="1"/>
  <c r="P809" i="1"/>
  <c r="X809" i="1" l="1"/>
  <c r="C811" i="1"/>
  <c r="P810" i="1"/>
  <c r="X810" i="1" s="1"/>
  <c r="B810" i="1" s="1"/>
  <c r="B809" i="1" l="1"/>
  <c r="C812" i="1"/>
  <c r="P811" i="1"/>
  <c r="X811" i="1" l="1"/>
  <c r="C813" i="1"/>
  <c r="P812" i="1"/>
  <c r="X812" i="1" s="1"/>
  <c r="B812" i="1" s="1"/>
  <c r="B811" i="1" l="1"/>
  <c r="C814" i="1"/>
  <c r="P813" i="1"/>
  <c r="X813" i="1" l="1"/>
  <c r="C815" i="1"/>
  <c r="P814" i="1"/>
  <c r="X814" i="1" s="1"/>
  <c r="B814" i="1" s="1"/>
  <c r="B813" i="1" l="1"/>
  <c r="C816" i="1"/>
  <c r="P815" i="1"/>
  <c r="X815" i="1" s="1"/>
  <c r="B815" i="1" s="1"/>
  <c r="C817" i="1" l="1"/>
  <c r="P816" i="1"/>
  <c r="X816" i="1" l="1"/>
  <c r="C818" i="1"/>
  <c r="P817" i="1"/>
  <c r="X817" i="1" s="1"/>
  <c r="B817" i="1" s="1"/>
  <c r="B816" i="1" l="1"/>
  <c r="C819" i="1"/>
  <c r="P818" i="1"/>
  <c r="X818" i="1" l="1"/>
  <c r="C820" i="1"/>
  <c r="P819" i="1"/>
  <c r="X819" i="1" s="1"/>
  <c r="B819" i="1" s="1"/>
  <c r="B818" i="1" l="1"/>
  <c r="C821" i="1"/>
  <c r="P820" i="1"/>
  <c r="X820" i="1" l="1"/>
  <c r="C822" i="1"/>
  <c r="P821" i="1"/>
  <c r="X821" i="1" s="1"/>
  <c r="B821" i="1" s="1"/>
  <c r="B820" i="1" l="1"/>
  <c r="C823" i="1"/>
  <c r="P822" i="1"/>
  <c r="X822" i="1" s="1"/>
  <c r="B822" i="1" s="1"/>
  <c r="C824" i="1" l="1"/>
  <c r="P823" i="1"/>
  <c r="X823" i="1" l="1"/>
  <c r="C825" i="1"/>
  <c r="P824" i="1"/>
  <c r="X824" i="1" s="1"/>
  <c r="B824" i="1" s="1"/>
  <c r="B823" i="1" l="1"/>
  <c r="C826" i="1"/>
  <c r="P825" i="1"/>
  <c r="X825" i="1" l="1"/>
  <c r="C827" i="1"/>
  <c r="P826" i="1"/>
  <c r="X826" i="1" s="1"/>
  <c r="B826" i="1" s="1"/>
  <c r="B825" i="1" l="1"/>
  <c r="C828" i="1"/>
  <c r="P827" i="1"/>
  <c r="X827" i="1" l="1"/>
  <c r="C829" i="1"/>
  <c r="P828" i="1"/>
  <c r="X828" i="1" s="1"/>
  <c r="B828" i="1" s="1"/>
  <c r="B827" i="1" l="1"/>
  <c r="C830" i="1"/>
  <c r="P829" i="1"/>
  <c r="X829" i="1" s="1"/>
  <c r="B829" i="1" s="1"/>
  <c r="P830" i="1" l="1"/>
  <c r="X830" i="1" l="1"/>
  <c r="S830" i="1"/>
  <c r="B830" i="1" l="1"/>
  <c r="Y830" i="1"/>
  <c r="C831" i="1"/>
  <c r="C832" i="1" l="1"/>
  <c r="P831" i="1"/>
  <c r="X831" i="1" l="1"/>
  <c r="C833" i="1"/>
  <c r="P832" i="1"/>
  <c r="X832" i="1" s="1"/>
  <c r="B832" i="1" s="1"/>
  <c r="B831" i="1" l="1"/>
  <c r="P833" i="1"/>
  <c r="C834" i="1"/>
  <c r="X833" i="1" l="1"/>
  <c r="P834" i="1"/>
  <c r="C835" i="1"/>
  <c r="B833" i="1" l="1"/>
  <c r="C836" i="1"/>
  <c r="P835" i="1"/>
  <c r="X835" i="1" s="1"/>
  <c r="B835" i="1" s="1"/>
  <c r="X834" i="1"/>
  <c r="Y834" i="1" s="1"/>
  <c r="B834" i="1" l="1"/>
  <c r="C837" i="1"/>
  <c r="P836" i="1"/>
  <c r="X836" i="1" s="1"/>
  <c r="B836" i="1" s="1"/>
  <c r="C838" i="1" l="1"/>
  <c r="P837" i="1"/>
  <c r="X837" i="1" l="1"/>
  <c r="C839" i="1"/>
  <c r="P838" i="1"/>
  <c r="X838" i="1" s="1"/>
  <c r="B838" i="1" s="1"/>
  <c r="B837" i="1" l="1"/>
  <c r="C840" i="1"/>
  <c r="P839" i="1"/>
  <c r="X839" i="1" l="1"/>
  <c r="C841" i="1"/>
  <c r="P840" i="1"/>
  <c r="X840" i="1" s="1"/>
  <c r="B840" i="1" s="1"/>
  <c r="B839" i="1" l="1"/>
  <c r="C842" i="1"/>
  <c r="P841" i="1"/>
  <c r="X841" i="1" l="1"/>
  <c r="C843" i="1"/>
  <c r="P842" i="1"/>
  <c r="X842" i="1" s="1"/>
  <c r="B842" i="1" s="1"/>
  <c r="B841" i="1" l="1"/>
  <c r="C844" i="1"/>
  <c r="P843" i="1"/>
  <c r="X843" i="1" s="1"/>
  <c r="B843" i="1" s="1"/>
  <c r="C845" i="1" l="1"/>
  <c r="P844" i="1"/>
  <c r="X844" i="1" l="1"/>
  <c r="C846" i="1"/>
  <c r="P845" i="1"/>
  <c r="X845" i="1" s="1"/>
  <c r="B845" i="1" s="1"/>
  <c r="B844" i="1" l="1"/>
  <c r="C847" i="1"/>
  <c r="P846" i="1"/>
  <c r="X846" i="1" l="1"/>
  <c r="C848" i="1"/>
  <c r="P847" i="1"/>
  <c r="X847" i="1" s="1"/>
  <c r="B847" i="1" s="1"/>
  <c r="B846" i="1" l="1"/>
  <c r="C849" i="1"/>
  <c r="P848" i="1"/>
  <c r="X848" i="1" s="1"/>
  <c r="B848" i="1" s="1"/>
  <c r="C850" i="1" l="1"/>
  <c r="P849" i="1"/>
  <c r="X849" i="1" s="1"/>
  <c r="B849" i="1" s="1"/>
  <c r="C851" i="1" l="1"/>
  <c r="P850" i="1"/>
  <c r="X850" i="1" s="1"/>
  <c r="B850" i="1" s="1"/>
  <c r="C852" i="1" l="1"/>
  <c r="P851" i="1"/>
  <c r="X851" i="1" l="1"/>
  <c r="C853" i="1"/>
  <c r="P852" i="1"/>
  <c r="X852" i="1" s="1"/>
  <c r="B852" i="1" s="1"/>
  <c r="B851" i="1" l="1"/>
  <c r="C854" i="1"/>
  <c r="P853" i="1"/>
  <c r="X853" i="1" l="1"/>
  <c r="C855" i="1"/>
  <c r="P854" i="1"/>
  <c r="X854" i="1" s="1"/>
  <c r="B854" i="1" s="1"/>
  <c r="B853" i="1" l="1"/>
  <c r="C856" i="1"/>
  <c r="P855" i="1"/>
  <c r="X855" i="1" l="1"/>
  <c r="C857" i="1"/>
  <c r="P856" i="1"/>
  <c r="X856" i="1" s="1"/>
  <c r="B856" i="1" s="1"/>
  <c r="B855" i="1" l="1"/>
  <c r="C858" i="1"/>
  <c r="P857" i="1"/>
  <c r="X857" i="1" s="1"/>
  <c r="B857" i="1" s="1"/>
  <c r="C859" i="1" l="1"/>
  <c r="P858" i="1"/>
  <c r="X858" i="1" l="1"/>
  <c r="C860" i="1"/>
  <c r="P859" i="1"/>
  <c r="X859" i="1" s="1"/>
  <c r="B859" i="1" s="1"/>
  <c r="B858" i="1" l="1"/>
  <c r="C861" i="1"/>
  <c r="P860" i="1"/>
  <c r="X860" i="1" l="1"/>
  <c r="P861" i="1"/>
  <c r="Y860" i="1" l="1"/>
  <c r="B860" i="1"/>
  <c r="S861" i="1"/>
  <c r="X861" i="1"/>
  <c r="B861" i="1" l="1"/>
  <c r="Y861" i="1"/>
  <c r="C862" i="1"/>
  <c r="P862" i="1" l="1"/>
  <c r="X862" i="1" s="1"/>
  <c r="B862" i="1" s="1"/>
  <c r="C863" i="1"/>
  <c r="S891" i="1"/>
  <c r="P863" i="1" l="1"/>
  <c r="X863" i="1" s="1"/>
  <c r="B863" i="1" s="1"/>
  <c r="C864" i="1"/>
  <c r="C865" i="1" l="1"/>
  <c r="P864" i="1"/>
  <c r="X864" i="1" s="1"/>
  <c r="B864" i="1" s="1"/>
  <c r="C866" i="1" l="1"/>
  <c r="P865" i="1"/>
  <c r="X865" i="1" l="1"/>
  <c r="C867" i="1"/>
  <c r="P866" i="1"/>
  <c r="X866" i="1" s="1"/>
  <c r="B866" i="1" s="1"/>
  <c r="B865" i="1" l="1"/>
  <c r="C868" i="1"/>
  <c r="P867" i="1"/>
  <c r="X867" i="1" l="1"/>
  <c r="C869" i="1"/>
  <c r="P868" i="1"/>
  <c r="X868" i="1" s="1"/>
  <c r="B868" i="1" s="1"/>
  <c r="B867" i="1" l="1"/>
  <c r="C870" i="1"/>
  <c r="P869" i="1"/>
  <c r="X869" i="1" l="1"/>
  <c r="AB869" i="1"/>
  <c r="R869" i="1"/>
  <c r="C871" i="1"/>
  <c r="P870" i="1"/>
  <c r="X870" i="1" s="1"/>
  <c r="B870" i="1" s="1"/>
  <c r="B869" i="1" l="1"/>
  <c r="Y869" i="1"/>
  <c r="C872" i="1"/>
  <c r="P871" i="1"/>
  <c r="X871" i="1" s="1"/>
  <c r="B871" i="1" s="1"/>
  <c r="C873" i="1" l="1"/>
  <c r="P872" i="1"/>
  <c r="X872" i="1" s="1"/>
  <c r="B872" i="1" s="1"/>
  <c r="C874" i="1" l="1"/>
  <c r="P873" i="1"/>
  <c r="X873" i="1" l="1"/>
  <c r="C875" i="1"/>
  <c r="P874" i="1"/>
  <c r="X874" i="1" s="1"/>
  <c r="B874" i="1" s="1"/>
  <c r="B873" i="1" l="1"/>
  <c r="C876" i="1"/>
  <c r="P875" i="1"/>
  <c r="X875" i="1" l="1"/>
  <c r="C877" i="1"/>
  <c r="P876" i="1"/>
  <c r="X876" i="1" s="1"/>
  <c r="B876" i="1" s="1"/>
  <c r="B875" i="1" l="1"/>
  <c r="C878" i="1"/>
  <c r="P877" i="1"/>
  <c r="X877" i="1" s="1"/>
  <c r="B877" i="1" s="1"/>
  <c r="C879" i="1" l="1"/>
  <c r="P878" i="1"/>
  <c r="X878" i="1" s="1"/>
  <c r="B878" i="1" s="1"/>
  <c r="C880" i="1" l="1"/>
  <c r="P879" i="1"/>
  <c r="X879" i="1" l="1"/>
  <c r="C881" i="1"/>
  <c r="P880" i="1"/>
  <c r="X880" i="1" s="1"/>
  <c r="B880" i="1" s="1"/>
  <c r="B879" i="1" l="1"/>
  <c r="C882" i="1"/>
  <c r="P881" i="1"/>
  <c r="X881" i="1" l="1"/>
  <c r="C883" i="1"/>
  <c r="P882" i="1"/>
  <c r="X882" i="1" s="1"/>
  <c r="B882" i="1" s="1"/>
  <c r="B881" i="1" l="1"/>
  <c r="C884" i="1"/>
  <c r="P883" i="1"/>
  <c r="X883" i="1" l="1"/>
  <c r="C885" i="1"/>
  <c r="P884" i="1"/>
  <c r="X884" i="1" s="1"/>
  <c r="B884" i="1" s="1"/>
  <c r="B883" i="1" l="1"/>
  <c r="C886" i="1"/>
  <c r="P885" i="1"/>
  <c r="X885" i="1" s="1"/>
  <c r="B885" i="1" s="1"/>
  <c r="C887" i="1" l="1"/>
  <c r="P886" i="1"/>
  <c r="X886" i="1" l="1"/>
  <c r="C888" i="1"/>
  <c r="P887" i="1"/>
  <c r="X887" i="1" s="1"/>
  <c r="B887" i="1" s="1"/>
  <c r="B886" i="1" l="1"/>
  <c r="P888" i="1"/>
  <c r="C889" i="1"/>
  <c r="X888" i="1" l="1"/>
  <c r="C890" i="1"/>
  <c r="P889" i="1"/>
  <c r="X889" i="1" s="1"/>
  <c r="B889" i="1" s="1"/>
  <c r="B888" i="1" l="1"/>
  <c r="C891" i="1"/>
  <c r="P890" i="1"/>
  <c r="X890" i="1" l="1"/>
  <c r="P891" i="1"/>
  <c r="C892" i="1"/>
  <c r="B890" i="1" l="1"/>
  <c r="C893" i="1"/>
  <c r="P892" i="1"/>
  <c r="X892" i="1" s="1"/>
  <c r="B892" i="1" s="1"/>
  <c r="X891" i="1"/>
  <c r="Y891" i="1" s="1"/>
  <c r="B891" i="1" l="1"/>
  <c r="P893" i="1"/>
  <c r="S893" i="1" l="1"/>
  <c r="X893" i="1"/>
  <c r="B893" i="1" l="1"/>
  <c r="Y893" i="1"/>
  <c r="C894" i="1"/>
  <c r="C895" i="1" l="1"/>
  <c r="P894" i="1"/>
  <c r="X894" i="1" l="1"/>
  <c r="C896" i="1"/>
  <c r="P895" i="1"/>
  <c r="X895" i="1" s="1"/>
  <c r="B895" i="1" s="1"/>
  <c r="B894" i="1" l="1"/>
  <c r="C897" i="1"/>
  <c r="P896" i="1"/>
  <c r="X896" i="1" l="1"/>
  <c r="C898" i="1"/>
  <c r="P897" i="1"/>
  <c r="X897" i="1" s="1"/>
  <c r="B897" i="1" s="1"/>
  <c r="S923" i="1"/>
  <c r="B896" i="1" l="1"/>
  <c r="C899" i="1"/>
  <c r="P898" i="1"/>
  <c r="X898" i="1" s="1"/>
  <c r="B898" i="1" s="1"/>
  <c r="C900" i="1" l="1"/>
  <c r="P899" i="1"/>
  <c r="X899" i="1" s="1"/>
  <c r="B899" i="1" s="1"/>
  <c r="C901" i="1" l="1"/>
  <c r="P900" i="1"/>
  <c r="X900" i="1" l="1"/>
  <c r="C902" i="1"/>
  <c r="P901" i="1"/>
  <c r="X901" i="1" s="1"/>
  <c r="B901" i="1" s="1"/>
  <c r="B900" i="1" l="1"/>
  <c r="C903" i="1"/>
  <c r="P902" i="1"/>
  <c r="X902" i="1" l="1"/>
  <c r="C904" i="1"/>
  <c r="P903" i="1"/>
  <c r="X903" i="1" s="1"/>
  <c r="B903" i="1" s="1"/>
  <c r="B902" i="1" l="1"/>
  <c r="C905" i="1"/>
  <c r="P904" i="1"/>
  <c r="X904" i="1" l="1"/>
  <c r="C906" i="1"/>
  <c r="P905" i="1"/>
  <c r="X905" i="1" s="1"/>
  <c r="B905" i="1" s="1"/>
  <c r="B904" i="1" l="1"/>
  <c r="C907" i="1"/>
  <c r="P906" i="1"/>
  <c r="X906" i="1" s="1"/>
  <c r="B906" i="1" s="1"/>
  <c r="C908" i="1" l="1"/>
  <c r="P907" i="1"/>
  <c r="X907" i="1" l="1"/>
  <c r="C909" i="1"/>
  <c r="P908" i="1"/>
  <c r="X908" i="1" s="1"/>
  <c r="B908" i="1" s="1"/>
  <c r="B907" i="1" l="1"/>
  <c r="C910" i="1"/>
  <c r="P909" i="1"/>
  <c r="X909" i="1" l="1"/>
  <c r="C911" i="1"/>
  <c r="P910" i="1"/>
  <c r="X910" i="1" s="1"/>
  <c r="B910" i="1" s="1"/>
  <c r="B909" i="1" l="1"/>
  <c r="C912" i="1"/>
  <c r="P911" i="1"/>
  <c r="X911" i="1" s="1"/>
  <c r="B911" i="1" s="1"/>
  <c r="C913" i="1" l="1"/>
  <c r="P912" i="1"/>
  <c r="X912" i="1" s="1"/>
  <c r="B912" i="1" s="1"/>
  <c r="C914" i="1" l="1"/>
  <c r="P913" i="1"/>
  <c r="X913" i="1" s="1"/>
  <c r="B913" i="1" s="1"/>
  <c r="C915" i="1" l="1"/>
  <c r="P914" i="1"/>
  <c r="X914" i="1" l="1"/>
  <c r="P915" i="1"/>
  <c r="X915" i="1" s="1"/>
  <c r="B915" i="1" s="1"/>
  <c r="C916" i="1"/>
  <c r="B914" i="1" l="1"/>
  <c r="C917" i="1"/>
  <c r="P916" i="1"/>
  <c r="X916" i="1" l="1"/>
  <c r="C918" i="1"/>
  <c r="P917" i="1"/>
  <c r="X917" i="1" s="1"/>
  <c r="B917" i="1" s="1"/>
  <c r="B916" i="1" l="1"/>
  <c r="C919" i="1"/>
  <c r="P918" i="1"/>
  <c r="X918" i="1" l="1"/>
  <c r="C920" i="1"/>
  <c r="P919" i="1"/>
  <c r="X919" i="1" s="1"/>
  <c r="B919" i="1" s="1"/>
  <c r="B918" i="1" l="1"/>
  <c r="C921" i="1"/>
  <c r="P920" i="1"/>
  <c r="X920" i="1" s="1"/>
  <c r="B920" i="1" s="1"/>
  <c r="C922" i="1" l="1"/>
  <c r="P921" i="1"/>
  <c r="X921" i="1" l="1"/>
  <c r="P922" i="1"/>
  <c r="B921" i="1" l="1"/>
  <c r="S922" i="1"/>
  <c r="X922" i="1"/>
  <c r="B922" i="1" l="1"/>
  <c r="Y922" i="1"/>
  <c r="C923" i="1"/>
  <c r="P923" i="1" l="1"/>
  <c r="C924" i="1"/>
  <c r="C925" i="1" l="1"/>
  <c r="P924" i="1"/>
  <c r="X924" i="1" s="1"/>
  <c r="B924" i="1" s="1"/>
  <c r="X923" i="1"/>
  <c r="Y923" i="1" l="1"/>
  <c r="B923" i="1"/>
  <c r="C926" i="1"/>
  <c r="P925" i="1"/>
  <c r="X925" i="1" l="1"/>
  <c r="C927" i="1"/>
  <c r="P926" i="1"/>
  <c r="X926" i="1" s="1"/>
  <c r="B926" i="1" s="1"/>
  <c r="B925" i="1" l="1"/>
  <c r="C928" i="1"/>
  <c r="P927" i="1"/>
  <c r="X927" i="1" s="1"/>
  <c r="B927" i="1" s="1"/>
  <c r="C929" i="1" l="1"/>
  <c r="P928" i="1"/>
  <c r="X928" i="1" l="1"/>
  <c r="C930" i="1"/>
  <c r="P929" i="1"/>
  <c r="X929" i="1" s="1"/>
  <c r="B929" i="1" s="1"/>
  <c r="B928" i="1" l="1"/>
  <c r="C931" i="1"/>
  <c r="P930" i="1"/>
  <c r="X930" i="1" l="1"/>
  <c r="C932" i="1"/>
  <c r="P931" i="1"/>
  <c r="X931" i="1" s="1"/>
  <c r="B931" i="1" s="1"/>
  <c r="B930" i="1" l="1"/>
  <c r="C933" i="1"/>
  <c r="P932" i="1"/>
  <c r="X932" i="1" s="1"/>
  <c r="B932" i="1" s="1"/>
  <c r="C934" i="1" l="1"/>
  <c r="P933" i="1"/>
  <c r="X933" i="1" s="1"/>
  <c r="B933" i="1" s="1"/>
  <c r="C935" i="1" l="1"/>
  <c r="P934" i="1"/>
  <c r="X934" i="1" s="1"/>
  <c r="B934" i="1" s="1"/>
  <c r="C936" i="1" l="1"/>
  <c r="P935" i="1"/>
  <c r="X935" i="1" l="1"/>
  <c r="C937" i="1"/>
  <c r="P936" i="1"/>
  <c r="X936" i="1" s="1"/>
  <c r="B936" i="1" s="1"/>
  <c r="B935" i="1" l="1"/>
  <c r="C938" i="1"/>
  <c r="P937" i="1"/>
  <c r="X937" i="1" s="1"/>
  <c r="B937" i="1" s="1"/>
  <c r="C939" i="1" l="1"/>
  <c r="P938" i="1"/>
  <c r="X938" i="1" s="1"/>
  <c r="B938" i="1" s="1"/>
  <c r="C940" i="1" l="1"/>
  <c r="P939" i="1"/>
  <c r="X939" i="1" l="1"/>
  <c r="C941" i="1"/>
  <c r="P940" i="1"/>
  <c r="X940" i="1" s="1"/>
  <c r="B940" i="1" s="1"/>
  <c r="B939" i="1" l="1"/>
  <c r="C942" i="1"/>
  <c r="P941" i="1"/>
  <c r="X941" i="1" s="1"/>
  <c r="B941" i="1" s="1"/>
  <c r="C943" i="1" l="1"/>
  <c r="P942" i="1"/>
  <c r="X942" i="1" l="1"/>
  <c r="C944" i="1"/>
  <c r="P943" i="1"/>
  <c r="X943" i="1" s="1"/>
  <c r="B943" i="1" s="1"/>
  <c r="B942" i="1" l="1"/>
  <c r="C945" i="1"/>
  <c r="P944" i="1"/>
  <c r="X944" i="1" l="1"/>
  <c r="C946" i="1"/>
  <c r="P945" i="1"/>
  <c r="X945" i="1" s="1"/>
  <c r="B945" i="1" s="1"/>
  <c r="B944" i="1" l="1"/>
  <c r="C947" i="1"/>
  <c r="P946" i="1"/>
  <c r="X946" i="1" l="1"/>
  <c r="C948" i="1"/>
  <c r="P947" i="1"/>
  <c r="X947" i="1" s="1"/>
  <c r="B947" i="1" s="1"/>
  <c r="B946" i="1" l="1"/>
  <c r="C949" i="1"/>
  <c r="P948" i="1"/>
  <c r="X948" i="1" s="1"/>
  <c r="B948" i="1" s="1"/>
  <c r="C950" i="1" l="1"/>
  <c r="P949" i="1"/>
  <c r="X949" i="1" l="1"/>
  <c r="C951" i="1"/>
  <c r="P950" i="1"/>
  <c r="X950" i="1" s="1"/>
  <c r="B950" i="1" s="1"/>
  <c r="B949" i="1" l="1"/>
  <c r="C952" i="1"/>
  <c r="P951" i="1"/>
  <c r="X951" i="1" l="1"/>
  <c r="P952" i="1"/>
  <c r="B951" i="1" l="1"/>
  <c r="S952" i="1"/>
  <c r="X952" i="1"/>
  <c r="B952" i="1" l="1"/>
  <c r="Y952" i="1"/>
  <c r="C953" i="1"/>
  <c r="C954" i="1" l="1"/>
  <c r="P953" i="1"/>
  <c r="X953" i="1" l="1"/>
  <c r="C955" i="1"/>
  <c r="P954" i="1"/>
  <c r="X954" i="1" s="1"/>
  <c r="B954" i="1" s="1"/>
  <c r="B953" i="1" l="1"/>
  <c r="C956" i="1"/>
  <c r="P955" i="1"/>
  <c r="X955" i="1" s="1"/>
  <c r="B955" i="1" s="1"/>
  <c r="S982" i="1"/>
  <c r="C957" i="1" l="1"/>
  <c r="P956" i="1"/>
  <c r="X956" i="1" l="1"/>
  <c r="C958" i="1"/>
  <c r="P957" i="1"/>
  <c r="X957" i="1" s="1"/>
  <c r="B957" i="1" s="1"/>
  <c r="B956" i="1" l="1"/>
  <c r="C959" i="1"/>
  <c r="P958" i="1"/>
  <c r="X958" i="1" l="1"/>
  <c r="C960" i="1"/>
  <c r="P959" i="1"/>
  <c r="X959" i="1" s="1"/>
  <c r="B959" i="1" s="1"/>
  <c r="B958" i="1" l="1"/>
  <c r="C961" i="1"/>
  <c r="P960" i="1"/>
  <c r="X960" i="1" l="1"/>
  <c r="C962" i="1"/>
  <c r="P961" i="1"/>
  <c r="X961" i="1" s="1"/>
  <c r="B961" i="1" s="1"/>
  <c r="B960" i="1" l="1"/>
  <c r="C963" i="1"/>
  <c r="P962" i="1"/>
  <c r="X962" i="1" s="1"/>
  <c r="B962" i="1" s="1"/>
  <c r="C964" i="1" l="1"/>
  <c r="P963" i="1"/>
  <c r="X963" i="1" s="1"/>
  <c r="B963" i="1" s="1"/>
  <c r="C965" i="1" l="1"/>
  <c r="P964" i="1"/>
  <c r="X964" i="1" s="1"/>
  <c r="B964" i="1" s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C970" i="1" l="1"/>
  <c r="P969" i="1"/>
  <c r="X969" i="1" s="1"/>
  <c r="B969" i="1" s="1"/>
  <c r="C971" i="1" l="1"/>
  <c r="P970" i="1"/>
  <c r="X970" i="1" l="1"/>
  <c r="C972" i="1"/>
  <c r="P971" i="1"/>
  <c r="X971" i="1" s="1"/>
  <c r="B971" i="1" s="1"/>
  <c r="B970" i="1" l="1"/>
  <c r="C973" i="1"/>
  <c r="P972" i="1"/>
  <c r="X972" i="1" l="1"/>
  <c r="C974" i="1"/>
  <c r="P973" i="1"/>
  <c r="X973" i="1" s="1"/>
  <c r="B973" i="1" s="1"/>
  <c r="B972" i="1" l="1"/>
  <c r="C975" i="1"/>
  <c r="P974" i="1"/>
  <c r="X974" i="1" l="1"/>
  <c r="C976" i="1"/>
  <c r="P975" i="1"/>
  <c r="X975" i="1" s="1"/>
  <c r="B975" i="1" s="1"/>
  <c r="B974" i="1" l="1"/>
  <c r="C977" i="1"/>
  <c r="P976" i="1"/>
  <c r="X976" i="1" s="1"/>
  <c r="B976" i="1" s="1"/>
  <c r="C978" i="1" l="1"/>
  <c r="P977" i="1"/>
  <c r="X977" i="1" l="1"/>
  <c r="C979" i="1"/>
  <c r="P978" i="1"/>
  <c r="X978" i="1" s="1"/>
  <c r="B978" i="1" s="1"/>
  <c r="B977" i="1" l="1"/>
  <c r="C980" i="1"/>
  <c r="P979" i="1"/>
  <c r="X979" i="1" l="1"/>
  <c r="C981" i="1"/>
  <c r="P980" i="1"/>
  <c r="X980" i="1" s="1"/>
  <c r="B980" i="1" s="1"/>
  <c r="B979" i="1" l="1"/>
  <c r="C982" i="1"/>
  <c r="P981" i="1"/>
  <c r="X981" i="1" l="1"/>
  <c r="P982" i="1"/>
  <c r="C983" i="1"/>
  <c r="B981" i="1" l="1"/>
  <c r="C984" i="1"/>
  <c r="P983" i="1"/>
  <c r="X983" i="1" s="1"/>
  <c r="B983" i="1" s="1"/>
  <c r="X982" i="1"/>
  <c r="Y982" i="1" s="1"/>
  <c r="B982" i="1" l="1"/>
  <c r="P984" i="1"/>
  <c r="S984" i="1" l="1"/>
  <c r="X984" i="1"/>
  <c r="B984" i="1" l="1"/>
  <c r="Y984" i="1"/>
  <c r="C985" i="1"/>
  <c r="C986" i="1" l="1"/>
  <c r="P985" i="1"/>
  <c r="X985" i="1" l="1"/>
  <c r="C987" i="1"/>
  <c r="P986" i="1"/>
  <c r="X986" i="1" s="1"/>
  <c r="B986" i="1" s="1"/>
  <c r="B985" i="1" l="1"/>
  <c r="C988" i="1"/>
  <c r="P987" i="1"/>
  <c r="X987" i="1" l="1"/>
  <c r="C989" i="1"/>
  <c r="P988" i="1"/>
  <c r="X988" i="1" s="1"/>
  <c r="B988" i="1" s="1"/>
  <c r="B987" i="1" l="1"/>
  <c r="C990" i="1"/>
  <c r="P989" i="1"/>
  <c r="X989" i="1" s="1"/>
  <c r="B989" i="1" s="1"/>
  <c r="C991" i="1" l="1"/>
  <c r="P990" i="1"/>
  <c r="X990" i="1" s="1"/>
  <c r="B990" i="1" s="1"/>
  <c r="C992" i="1" l="1"/>
  <c r="P991" i="1"/>
  <c r="X991" i="1" l="1"/>
  <c r="C993" i="1"/>
  <c r="P992" i="1"/>
  <c r="X992" i="1" s="1"/>
  <c r="B992" i="1" s="1"/>
  <c r="B991" i="1" l="1"/>
  <c r="C994" i="1"/>
  <c r="P993" i="1"/>
  <c r="X993" i="1" l="1"/>
  <c r="C995" i="1"/>
  <c r="P994" i="1"/>
  <c r="X994" i="1" s="1"/>
  <c r="B994" i="1" s="1"/>
  <c r="B993" i="1" l="1"/>
  <c r="C996" i="1"/>
  <c r="P995" i="1"/>
  <c r="X995" i="1" l="1"/>
  <c r="C997" i="1"/>
  <c r="P996" i="1"/>
  <c r="X996" i="1" s="1"/>
  <c r="B996" i="1" s="1"/>
  <c r="B995" i="1" l="1"/>
  <c r="C998" i="1"/>
  <c r="P997" i="1"/>
  <c r="X997" i="1" s="1"/>
  <c r="B997" i="1" s="1"/>
  <c r="C999" i="1" l="1"/>
  <c r="P998" i="1"/>
  <c r="X998" i="1" l="1"/>
  <c r="C1000" i="1"/>
  <c r="P999" i="1"/>
  <c r="X999" i="1" s="1"/>
  <c r="B999" i="1" s="1"/>
  <c r="B998" i="1" l="1"/>
  <c r="C1001" i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s="1"/>
  <c r="B1004" i="1" s="1"/>
  <c r="C1006" i="1" l="1"/>
  <c r="P1005" i="1"/>
  <c r="X1005" i="1" s="1"/>
  <c r="B1005" i="1" s="1"/>
  <c r="C1007" i="1" l="1"/>
  <c r="P1006" i="1"/>
  <c r="X1006" i="1" l="1"/>
  <c r="C1008" i="1"/>
  <c r="P1007" i="1"/>
  <c r="X1007" i="1" s="1"/>
  <c r="B1007" i="1" s="1"/>
  <c r="B1006" i="1" l="1"/>
  <c r="C1009" i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s="1"/>
  <c r="B1011" i="1" s="1"/>
  <c r="C1013" i="1" l="1"/>
  <c r="P1012" i="1"/>
  <c r="X1012" i="1" l="1"/>
  <c r="C1014" i="1"/>
  <c r="P1014" i="1" s="1"/>
  <c r="P1013" i="1"/>
  <c r="X1013" i="1" s="1"/>
  <c r="B1013" i="1" s="1"/>
  <c r="B1012" i="1" l="1"/>
  <c r="S1014" i="1"/>
  <c r="X1014" i="1"/>
  <c r="C1015" i="1" l="1"/>
  <c r="C1016" i="1" s="1"/>
  <c r="Y1014" i="1"/>
  <c r="B1014" i="1"/>
  <c r="P1015" i="1" l="1"/>
  <c r="X1015" i="1" s="1"/>
  <c r="B1015" i="1" s="1"/>
  <c r="C1017" i="1"/>
  <c r="P1016" i="1"/>
  <c r="X1016" i="1" l="1"/>
  <c r="C1018" i="1"/>
  <c r="P1017" i="1"/>
  <c r="X1017" i="1" s="1"/>
  <c r="B1017" i="1" s="1"/>
  <c r="B1016" i="1" l="1"/>
  <c r="C1019" i="1"/>
  <c r="P1018" i="1"/>
  <c r="X1018" i="1" s="1"/>
  <c r="B1018" i="1" s="1"/>
  <c r="C1020" i="1" l="1"/>
  <c r="P1019" i="1"/>
  <c r="X1019" i="1" l="1"/>
  <c r="C1021" i="1"/>
  <c r="P1020" i="1"/>
  <c r="X1020" i="1" s="1"/>
  <c r="B1020" i="1" s="1"/>
  <c r="B1019" i="1" l="1"/>
  <c r="C1022" i="1"/>
  <c r="P1021" i="1"/>
  <c r="X1021" i="1" s="1"/>
  <c r="B1021" i="1" s="1"/>
  <c r="C1023" i="1" l="1"/>
  <c r="P1022" i="1"/>
  <c r="X1022" i="1" l="1"/>
  <c r="C1024" i="1"/>
  <c r="P1023" i="1"/>
  <c r="X1023" i="1" s="1"/>
  <c r="B1023" i="1" s="1"/>
  <c r="B1022" i="1" l="1"/>
  <c r="C1025" i="1"/>
  <c r="P1024" i="1"/>
  <c r="X1024" i="1" s="1"/>
  <c r="B1024" i="1" s="1"/>
  <c r="C1026" i="1" l="1"/>
  <c r="P1025" i="1"/>
  <c r="X1025" i="1" s="1"/>
  <c r="B1025" i="1" s="1"/>
  <c r="C1027" i="1" l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s="1"/>
  <c r="B1035" i="1" s="1"/>
  <c r="C1037" i="1" l="1"/>
  <c r="P1036" i="1"/>
  <c r="X1036" i="1" s="1"/>
  <c r="B1036" i="1" s="1"/>
  <c r="C1038" i="1" l="1"/>
  <c r="P1037" i="1"/>
  <c r="X1037" i="1" l="1"/>
  <c r="C1039" i="1"/>
  <c r="P1038" i="1"/>
  <c r="X1038" i="1" s="1"/>
  <c r="B1038" i="1" s="1"/>
  <c r="B1037" i="1" l="1"/>
  <c r="C1040" i="1"/>
  <c r="P1039" i="1"/>
  <c r="X1039" i="1" s="1"/>
  <c r="B1039" i="1" s="1"/>
  <c r="C1041" i="1" l="1"/>
  <c r="P1040" i="1"/>
  <c r="X1040" i="1" l="1"/>
  <c r="C1042" i="1"/>
  <c r="P1041" i="1"/>
  <c r="X1041" i="1" s="1"/>
  <c r="B1041" i="1" s="1"/>
  <c r="B1040" i="1" l="1"/>
  <c r="C1043" i="1"/>
  <c r="P1042" i="1"/>
  <c r="X1042" i="1" s="1"/>
  <c r="B1042" i="1" s="1"/>
  <c r="C1044" i="1" l="1"/>
  <c r="P1044" i="1" s="1"/>
  <c r="P1043" i="1"/>
  <c r="X1043" i="1" s="1"/>
  <c r="B1043" i="1" s="1"/>
  <c r="S1044" i="1" l="1"/>
  <c r="X1044" i="1"/>
  <c r="C1045" i="1" l="1"/>
  <c r="C1046" i="1" s="1"/>
  <c r="Y1044" i="1"/>
  <c r="B1044" i="1"/>
  <c r="P1045" i="1" l="1"/>
  <c r="X1045" i="1" s="1"/>
  <c r="C1047" i="1"/>
  <c r="P1046" i="1"/>
  <c r="X1046" i="1" s="1"/>
  <c r="B1046" i="1" s="1"/>
  <c r="B1045" i="1" l="1"/>
  <c r="C1048" i="1"/>
  <c r="P1047" i="1"/>
  <c r="X1047" i="1" s="1"/>
  <c r="B1047" i="1" s="1"/>
  <c r="C1049" i="1" l="1"/>
  <c r="P1048" i="1"/>
  <c r="X1048" i="1" s="1"/>
  <c r="B1048" i="1" s="1"/>
  <c r="C1050" i="1" l="1"/>
  <c r="P1049" i="1"/>
  <c r="X1049" i="1" s="1"/>
  <c r="B1049" i="1" s="1"/>
  <c r="C1051" i="1" l="1"/>
  <c r="P1050" i="1"/>
  <c r="S1074" i="1"/>
  <c r="X1050" i="1" l="1"/>
  <c r="C1052" i="1"/>
  <c r="P1051" i="1"/>
  <c r="X1051" i="1" s="1"/>
  <c r="B1051" i="1" s="1"/>
  <c r="B1050" i="1" l="1"/>
  <c r="C1053" i="1"/>
  <c r="P1052" i="1"/>
  <c r="X1052" i="1" s="1"/>
  <c r="B1052" i="1" s="1"/>
  <c r="C1054" i="1" l="1"/>
  <c r="P1053" i="1"/>
  <c r="X1053" i="1" s="1"/>
  <c r="B1053" i="1" s="1"/>
  <c r="C1055" i="1" l="1"/>
  <c r="P1054" i="1"/>
  <c r="X1054" i="1" l="1"/>
  <c r="C1056" i="1"/>
  <c r="P1055" i="1"/>
  <c r="X1055" i="1" s="1"/>
  <c r="B1055" i="1" s="1"/>
  <c r="B1054" i="1" l="1"/>
  <c r="C1057" i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s="1"/>
  <c r="B1063" i="1" s="1"/>
  <c r="C1065" i="1" l="1"/>
  <c r="P1064" i="1"/>
  <c r="X1064" i="1" s="1"/>
  <c r="B1064" i="1" s="1"/>
  <c r="C1066" i="1" l="1"/>
  <c r="P1065" i="1"/>
  <c r="X1065" i="1" s="1"/>
  <c r="B1065" i="1" s="1"/>
  <c r="C1067" i="1" l="1"/>
  <c r="P1066" i="1"/>
  <c r="X1066" i="1" l="1"/>
  <c r="C1068" i="1"/>
  <c r="P1067" i="1"/>
  <c r="X1067" i="1" s="1"/>
  <c r="B1067" i="1" s="1"/>
  <c r="B1066" i="1" l="1"/>
  <c r="C1069" i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P1074" i="1" l="1"/>
  <c r="C1075" i="1"/>
  <c r="P1075" i="1" l="1"/>
  <c r="X1074" i="1"/>
  <c r="Y1074" i="1" s="1"/>
  <c r="B1074" i="1" l="1"/>
  <c r="S1075" i="1"/>
  <c r="X1075" i="1"/>
  <c r="B1075" i="1" l="1"/>
  <c r="Y1075" i="1"/>
  <c r="C1076" i="1"/>
  <c r="C1077" i="1" l="1"/>
  <c r="P1076" i="1"/>
  <c r="X1076" i="1" l="1"/>
  <c r="C1078" i="1"/>
  <c r="P1077" i="1"/>
  <c r="X1077" i="1" s="1"/>
  <c r="B1077" i="1" s="1"/>
  <c r="B1076" i="1" l="1"/>
  <c r="C1079" i="1"/>
  <c r="P1078" i="1"/>
  <c r="X1078" i="1" s="1"/>
  <c r="B1078" i="1" s="1"/>
  <c r="C1080" i="1" l="1"/>
  <c r="P1079" i="1"/>
  <c r="X1079" i="1" l="1"/>
  <c r="C1081" i="1"/>
  <c r="P1080" i="1"/>
  <c r="X1080" i="1" s="1"/>
  <c r="B1080" i="1" s="1"/>
  <c r="B1079" i="1" l="1"/>
  <c r="C1082" i="1"/>
  <c r="P1081" i="1"/>
  <c r="X1081" i="1" s="1"/>
  <c r="B1081" i="1" s="1"/>
  <c r="C1083" i="1" l="1"/>
  <c r="P1082" i="1"/>
  <c r="X1082" i="1" s="1"/>
  <c r="B1082" i="1" s="1"/>
  <c r="C1084" i="1" l="1"/>
  <c r="P1083" i="1"/>
  <c r="X1083" i="1" s="1"/>
  <c r="B1083" i="1" s="1"/>
  <c r="C1085" i="1" l="1"/>
  <c r="P1084" i="1"/>
  <c r="X1084" i="1" l="1"/>
  <c r="C1086" i="1"/>
  <c r="P1085" i="1"/>
  <c r="X1085" i="1" s="1"/>
  <c r="B1085" i="1" s="1"/>
  <c r="B1084" i="1" l="1"/>
  <c r="C1087" i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l="1"/>
  <c r="P1097" i="1"/>
  <c r="X1097" i="1" s="1"/>
  <c r="B1097" i="1" s="1"/>
  <c r="C1098" i="1"/>
  <c r="B1096" i="1" l="1"/>
  <c r="C1099" i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s="1"/>
  <c r="B1102" i="1" s="1"/>
  <c r="C1104" i="1" l="1"/>
  <c r="P1103" i="1"/>
  <c r="X1103" i="1" l="1"/>
  <c r="C1105" i="1"/>
  <c r="P1105" i="1" s="1"/>
  <c r="P1104" i="1"/>
  <c r="X1104" i="1" s="1"/>
  <c r="B1104" i="1" s="1"/>
  <c r="B1103" i="1" l="1"/>
  <c r="S1105" i="1"/>
  <c r="X1105" i="1"/>
  <c r="C1106" i="1" l="1"/>
  <c r="Y1105" i="1"/>
  <c r="B1105" i="1"/>
  <c r="C1107" i="1"/>
  <c r="P1106" i="1"/>
  <c r="X1106" i="1" s="1"/>
  <c r="B1106" i="1" s="1"/>
  <c r="C1108" i="1" l="1"/>
  <c r="P1107" i="1"/>
  <c r="X1107" i="1" s="1"/>
  <c r="B1107" i="1" s="1"/>
  <c r="C1109" i="1" l="1"/>
  <c r="P1108" i="1"/>
  <c r="X1108" i="1" s="1"/>
  <c r="B1108" i="1" s="1"/>
  <c r="C1110" i="1" l="1"/>
  <c r="P1109" i="1"/>
  <c r="X1109" i="1" s="1"/>
  <c r="B1109" i="1" s="1"/>
  <c r="C1111" i="1" l="1"/>
  <c r="P1110" i="1"/>
  <c r="X1110" i="1" s="1"/>
  <c r="B1110" i="1" s="1"/>
  <c r="C1112" i="1" l="1"/>
  <c r="P1111" i="1"/>
  <c r="X1111" i="1" s="1"/>
  <c r="B1111" i="1" s="1"/>
  <c r="C1113" i="1" l="1"/>
  <c r="P1112" i="1"/>
  <c r="X1112" i="1" s="1"/>
  <c r="B1112" i="1" s="1"/>
  <c r="C1114" i="1" l="1"/>
  <c r="P1113" i="1"/>
  <c r="S1135" i="1"/>
  <c r="X1113" i="1" l="1"/>
  <c r="C1115" i="1"/>
  <c r="P1114" i="1"/>
  <c r="X1114" i="1" s="1"/>
  <c r="B1114" i="1" s="1"/>
  <c r="B1113" i="1" l="1"/>
  <c r="C1116" i="1"/>
  <c r="P1115" i="1"/>
  <c r="X1115" i="1" s="1"/>
  <c r="B1115" i="1" s="1"/>
  <c r="C1117" i="1" l="1"/>
  <c r="P1116" i="1"/>
  <c r="X1116" i="1" s="1"/>
  <c r="B1116" i="1" s="1"/>
  <c r="C1118" i="1" l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P1120" i="1" l="1"/>
  <c r="X1120" i="1" s="1"/>
  <c r="B1120" i="1" s="1"/>
  <c r="C1121" i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l="1"/>
  <c r="C1127" i="1"/>
  <c r="P1126" i="1"/>
  <c r="X1126" i="1" s="1"/>
  <c r="B1126" i="1" s="1"/>
  <c r="B1125" i="1" l="1"/>
  <c r="C1128" i="1"/>
  <c r="P1127" i="1"/>
  <c r="X1127" i="1" s="1"/>
  <c r="B1127" i="1" s="1"/>
  <c r="C1129" i="1" l="1"/>
  <c r="P1128" i="1"/>
  <c r="X1128" i="1" s="1"/>
  <c r="B1128" i="1" s="1"/>
  <c r="C1130" i="1" l="1"/>
  <c r="P1129" i="1"/>
  <c r="X1129" i="1" s="1"/>
  <c r="B1129" i="1" s="1"/>
  <c r="C1131" i="1" l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s="1"/>
  <c r="B1133" i="1" s="1"/>
  <c r="C1135" i="1" l="1"/>
  <c r="P1134" i="1"/>
  <c r="X1134" i="1" s="1"/>
  <c r="B1134" i="1" s="1"/>
  <c r="P1135" i="1" l="1"/>
  <c r="C1136" i="1"/>
  <c r="C1137" i="1" l="1"/>
  <c r="P1136" i="1"/>
  <c r="X1136" i="1" s="1"/>
  <c r="B1136" i="1" s="1"/>
  <c r="X1135" i="1"/>
  <c r="Y1135" i="1" s="1"/>
  <c r="B1135" i="1" l="1"/>
  <c r="C1138" i="1"/>
  <c r="P1137" i="1"/>
  <c r="X1137" i="1" s="1"/>
  <c r="B1137" i="1" s="1"/>
  <c r="P1138" i="1" l="1"/>
  <c r="S1138" i="1" l="1"/>
  <c r="X1138" i="1"/>
  <c r="B1138" i="1" l="1"/>
  <c r="Y1138" i="1"/>
  <c r="C1139" i="1"/>
  <c r="C1140" i="1" l="1"/>
  <c r="P1139" i="1"/>
  <c r="X1139" i="1" s="1"/>
  <c r="B1139" i="1" s="1"/>
  <c r="P1140" i="1" l="1"/>
  <c r="C1141" i="1"/>
  <c r="X1140" i="1" l="1"/>
  <c r="C1142" i="1"/>
  <c r="P1141" i="1"/>
  <c r="X1141" i="1" s="1"/>
  <c r="B1141" i="1" s="1"/>
  <c r="B1140" i="1" l="1"/>
  <c r="C1143" i="1"/>
  <c r="P1142" i="1"/>
  <c r="X1142" i="1" s="1"/>
  <c r="B1142" i="1" s="1"/>
  <c r="C1144" i="1" l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l="1"/>
  <c r="C1148" i="1"/>
  <c r="P1147" i="1"/>
  <c r="X1147" i="1" s="1"/>
  <c r="B1147" i="1" s="1"/>
  <c r="B1146" i="1" l="1"/>
  <c r="C1149" i="1"/>
  <c r="P1148" i="1"/>
  <c r="X1148" i="1" s="1"/>
  <c r="B1148" i="1" s="1"/>
  <c r="C1150" i="1" l="1"/>
  <c r="P1149" i="1"/>
  <c r="X1149" i="1" s="1"/>
  <c r="B1149" i="1" s="1"/>
  <c r="S1168" i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s="1"/>
  <c r="B1155" i="1" s="1"/>
  <c r="C1157" i="1" l="1"/>
  <c r="P1156" i="1"/>
  <c r="X1156" i="1" l="1"/>
  <c r="C1158" i="1"/>
  <c r="P1157" i="1"/>
  <c r="X1157" i="1" s="1"/>
  <c r="B1157" i="1" s="1"/>
  <c r="B1156" i="1" l="1"/>
  <c r="C1159" i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P1162" i="1" l="1"/>
  <c r="X1162" i="1" s="1"/>
  <c r="B1162" i="1" s="1"/>
  <c r="C1163" i="1"/>
  <c r="C1164" i="1" l="1"/>
  <c r="P1163" i="1"/>
  <c r="X1163" i="1" s="1"/>
  <c r="B1163" i="1" s="1"/>
  <c r="C1165" i="1" l="1"/>
  <c r="P1164" i="1"/>
  <c r="X1164" i="1" s="1"/>
  <c r="B1164" i="1" s="1"/>
  <c r="C1166" i="1" l="1"/>
  <c r="P1165" i="1"/>
  <c r="X1165" i="1" s="1"/>
  <c r="B1165" i="1" s="1"/>
  <c r="C1167" i="1" l="1"/>
  <c r="P1166" i="1"/>
  <c r="X1166" i="1" s="1"/>
  <c r="B1166" i="1" s="1"/>
  <c r="P1167" i="1" l="1"/>
  <c r="S1167" i="1" l="1"/>
  <c r="X1167" i="1"/>
  <c r="B1167" i="1" l="1"/>
  <c r="Y1167" i="1"/>
  <c r="C1168" i="1"/>
  <c r="P1168" i="1" l="1"/>
  <c r="C1169" i="1"/>
  <c r="C1170" i="1" l="1"/>
  <c r="P1169" i="1"/>
  <c r="X1169" i="1" s="1"/>
  <c r="B1169" i="1" s="1"/>
  <c r="X1168" i="1"/>
  <c r="Y1168" i="1" l="1"/>
  <c r="B1168" i="1"/>
  <c r="C1171" i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s="1"/>
  <c r="B1174" i="1" s="1"/>
  <c r="C1176" i="1" l="1"/>
  <c r="P1175" i="1"/>
  <c r="X1175" i="1" s="1"/>
  <c r="B1175" i="1" s="1"/>
  <c r="C1177" i="1" l="1"/>
  <c r="P1176" i="1"/>
  <c r="X1176" i="1" l="1"/>
  <c r="C1178" i="1"/>
  <c r="P1177" i="1"/>
  <c r="X1177" i="1" s="1"/>
  <c r="B1177" i="1" s="1"/>
  <c r="B1176" i="1" l="1"/>
  <c r="C1179" i="1"/>
  <c r="P1178" i="1"/>
  <c r="X1178" i="1" s="1"/>
  <c r="B1178" i="1" s="1"/>
  <c r="C1180" i="1" l="1"/>
  <c r="P1179" i="1"/>
  <c r="X1179" i="1" s="1"/>
  <c r="B1179" i="1" s="1"/>
  <c r="S1197" i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s="1"/>
  <c r="B1187" i="1" s="1"/>
  <c r="C1189" i="1" l="1"/>
  <c r="P1188" i="1"/>
  <c r="X1188" i="1" l="1"/>
  <c r="C1190" i="1"/>
  <c r="P1189" i="1"/>
  <c r="X1189" i="1" s="1"/>
  <c r="B1189" i="1" s="1"/>
  <c r="B1188" i="1" l="1"/>
  <c r="C1191" i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C1196" i="1" l="1"/>
  <c r="P1195" i="1"/>
  <c r="X1195" i="1" s="1"/>
  <c r="B1195" i="1" s="1"/>
  <c r="P1196" i="1" l="1"/>
  <c r="X1196" i="1" l="1"/>
  <c r="S1196" i="1"/>
  <c r="B1196" i="1" l="1"/>
  <c r="Y1196" i="1"/>
  <c r="C1197" i="1"/>
  <c r="P1197" i="1" l="1"/>
  <c r="C1198" i="1"/>
  <c r="C1199" i="1" l="1"/>
  <c r="P1198" i="1"/>
  <c r="X1198" i="1" s="1"/>
  <c r="B1198" i="1" s="1"/>
  <c r="X1197" i="1"/>
  <c r="Y1197" i="1" l="1"/>
  <c r="B1197" i="1"/>
  <c r="C1200" i="1"/>
  <c r="P1199" i="1"/>
  <c r="X1199" i="1" s="1"/>
  <c r="B1199" i="1" s="1"/>
  <c r="C1201" i="1" l="1"/>
  <c r="P1200" i="1"/>
  <c r="X1200" i="1" s="1"/>
  <c r="B1200" i="1" s="1"/>
  <c r="C1202" i="1" l="1"/>
  <c r="P1201" i="1"/>
  <c r="X1201" i="1" s="1"/>
  <c r="B1201" i="1" s="1"/>
  <c r="C1203" i="1" l="1"/>
  <c r="P1202" i="1"/>
  <c r="X1202" i="1" s="1"/>
  <c r="B1202" i="1" s="1"/>
  <c r="C1204" i="1" l="1"/>
  <c r="P1203" i="1"/>
  <c r="X1203" i="1" l="1"/>
  <c r="C1205" i="1"/>
  <c r="P1204" i="1"/>
  <c r="X1204" i="1" s="1"/>
  <c r="B1204" i="1" s="1"/>
  <c r="B1203" i="1" l="1"/>
  <c r="C1206" i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P1216" i="1" l="1"/>
  <c r="X1216" i="1" s="1"/>
  <c r="B1216" i="1" s="1"/>
  <c r="C1217" i="1"/>
  <c r="P1217" i="1" l="1"/>
  <c r="X1217" i="1" s="1"/>
  <c r="B1217" i="1" s="1"/>
  <c r="C1218" i="1"/>
  <c r="P1218" i="1" l="1"/>
  <c r="X1218" i="1" s="1"/>
  <c r="B1218" i="1" s="1"/>
  <c r="C1219" i="1"/>
  <c r="C1220" i="1" l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C1226" i="1" l="1"/>
  <c r="P1225" i="1"/>
  <c r="X1225" i="1" s="1"/>
  <c r="B1225" i="1" s="1"/>
  <c r="C1227" i="1" l="1"/>
  <c r="P1226" i="1"/>
  <c r="X1226" i="1" l="1"/>
  <c r="P1227" i="1"/>
  <c r="X1227" i="1" s="1"/>
  <c r="B1227" i="1" s="1"/>
  <c r="C1228" i="1"/>
  <c r="Y1226" i="1" l="1"/>
  <c r="B1226" i="1"/>
  <c r="C1229" i="1"/>
  <c r="P1228" i="1"/>
  <c r="X1228" i="1" s="1"/>
  <c r="B1228" i="1" s="1"/>
  <c r="P1229" i="1" l="1"/>
  <c r="S1229" i="1" l="1"/>
  <c r="X1229" i="1"/>
  <c r="B1229" i="1" l="1"/>
  <c r="Y1229" i="1"/>
  <c r="C1230" i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l="1"/>
  <c r="C1234" i="1"/>
  <c r="P1233" i="1"/>
  <c r="X1233" i="1" s="1"/>
  <c r="B1233" i="1" s="1"/>
  <c r="B1232" i="1" l="1"/>
  <c r="P1234" i="1"/>
  <c r="X1234" i="1" s="1"/>
  <c r="B1234" i="1" s="1"/>
  <c r="C1235" i="1"/>
  <c r="P1235" i="1" l="1"/>
  <c r="X1235" i="1" s="1"/>
  <c r="B1235" i="1" s="1"/>
  <c r="C1236" i="1"/>
  <c r="P1236" i="1" l="1"/>
  <c r="C1237" i="1"/>
  <c r="X1236" i="1" l="1"/>
  <c r="C1238" i="1"/>
  <c r="P1237" i="1"/>
  <c r="X1237" i="1" s="1"/>
  <c r="B1237" i="1" s="1"/>
  <c r="B1236" i="1" l="1"/>
  <c r="C1239" i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S1259" i="1"/>
  <c r="C1244" i="1" l="1"/>
  <c r="P1243" i="1"/>
  <c r="X1243" i="1" s="1"/>
  <c r="B1243" i="1" s="1"/>
  <c r="P1244" i="1" l="1"/>
  <c r="X1244" i="1" s="1"/>
  <c r="B1244" i="1" s="1"/>
  <c r="C1245" i="1"/>
  <c r="P1245" i="1" l="1"/>
  <c r="X1245" i="1" s="1"/>
  <c r="B1245" i="1" s="1"/>
  <c r="C1246" i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l="1"/>
  <c r="C1250" i="1"/>
  <c r="P1249" i="1"/>
  <c r="X1249" i="1" s="1"/>
  <c r="B1249" i="1" s="1"/>
  <c r="B1248" i="1" l="1"/>
  <c r="C1251" i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P1254" i="1" l="1"/>
  <c r="X1254" i="1" s="1"/>
  <c r="B1254" i="1" s="1"/>
  <c r="C1255" i="1"/>
  <c r="P1255" i="1" l="1"/>
  <c r="X1255" i="1" s="1"/>
  <c r="B1255" i="1" s="1"/>
  <c r="C1256" i="1"/>
  <c r="P1256" i="1" l="1"/>
  <c r="X1256" i="1" s="1"/>
  <c r="B1256" i="1" s="1"/>
  <c r="C1257" i="1"/>
  <c r="P1257" i="1" l="1"/>
  <c r="S1257" i="1" l="1"/>
  <c r="X1257" i="1"/>
  <c r="B1257" i="1" l="1"/>
  <c r="Y1257" i="1"/>
  <c r="C1258" i="1"/>
  <c r="C1259" i="1" l="1"/>
  <c r="P1258" i="1"/>
  <c r="X1258" i="1" l="1"/>
  <c r="P1259" i="1"/>
  <c r="C1260" i="1"/>
  <c r="B1258" i="1" l="1"/>
  <c r="C1261" i="1"/>
  <c r="P1260" i="1"/>
  <c r="X1260" i="1" s="1"/>
  <c r="B1260" i="1" s="1"/>
  <c r="X1259" i="1"/>
  <c r="Y1259" i="1" s="1"/>
  <c r="B1259" i="1" l="1"/>
  <c r="P1261" i="1"/>
  <c r="X1261" i="1" s="1"/>
  <c r="B1261" i="1" s="1"/>
  <c r="C1262" i="1"/>
  <c r="C1263" i="1" l="1"/>
  <c r="P1262" i="1"/>
  <c r="X1262" i="1" s="1"/>
  <c r="B1262" i="1" s="1"/>
  <c r="C1264" i="1" l="1"/>
  <c r="P1263" i="1"/>
  <c r="X1263" i="1" s="1"/>
  <c r="B1263" i="1" s="1"/>
  <c r="C1265" i="1" l="1"/>
  <c r="P1264" i="1"/>
  <c r="X1264" i="1" s="1"/>
  <c r="B1264" i="1" s="1"/>
  <c r="C1266" i="1" l="1"/>
  <c r="P1265" i="1"/>
  <c r="X1265" i="1" s="1"/>
  <c r="B1265" i="1" s="1"/>
  <c r="C1267" i="1" l="1"/>
  <c r="P1266" i="1"/>
  <c r="X1266" i="1" s="1"/>
  <c r="B1266" i="1" s="1"/>
  <c r="C1268" i="1" l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P1273" i="1" l="1"/>
  <c r="X1273" i="1" s="1"/>
  <c r="B1273" i="1" s="1"/>
  <c r="C1274" i="1"/>
  <c r="C1275" i="1" l="1"/>
  <c r="P1274" i="1"/>
  <c r="X1274" i="1" s="1"/>
  <c r="B1274" i="1" s="1"/>
  <c r="C1276" i="1" l="1"/>
  <c r="P1275" i="1"/>
  <c r="X1275" i="1" l="1"/>
  <c r="C1277" i="1"/>
  <c r="P1276" i="1"/>
  <c r="X1276" i="1" s="1"/>
  <c r="B1276" i="1" s="1"/>
  <c r="B1275" i="1" l="1"/>
  <c r="C1278" i="1"/>
  <c r="P1277" i="1"/>
  <c r="X1277" i="1" s="1"/>
  <c r="B1277" i="1" s="1"/>
  <c r="C1279" i="1" l="1"/>
  <c r="P1278" i="1"/>
  <c r="X1278" i="1" s="1"/>
  <c r="B1278" i="1" s="1"/>
  <c r="P1279" i="1" l="1"/>
  <c r="C1280" i="1"/>
  <c r="X1279" i="1" l="1"/>
  <c r="P1280" i="1"/>
  <c r="X1280" i="1" s="1"/>
  <c r="B1280" i="1" s="1"/>
  <c r="C1281" i="1"/>
  <c r="B1279" i="1" l="1"/>
  <c r="C1282" i="1"/>
  <c r="P1281" i="1"/>
  <c r="X1281" i="1" s="1"/>
  <c r="B1281" i="1" s="1"/>
  <c r="C1283" i="1" l="1"/>
  <c r="P1282" i="1"/>
  <c r="X1282" i="1" s="1"/>
  <c r="B1282" i="1" s="1"/>
  <c r="C1284" i="1" l="1"/>
  <c r="P1283" i="1"/>
  <c r="X1283" i="1" s="1"/>
  <c r="B1283" i="1" s="1"/>
  <c r="C1285" i="1" l="1"/>
  <c r="P1284" i="1"/>
  <c r="X1284" i="1" s="1"/>
  <c r="B1284" i="1" s="1"/>
  <c r="C1286" i="1" l="1"/>
  <c r="P1285" i="1"/>
  <c r="X1285" i="1" s="1"/>
  <c r="B1285" i="1" s="1"/>
  <c r="C1287" i="1" l="1"/>
  <c r="P1286" i="1"/>
  <c r="X1286" i="1" s="1"/>
  <c r="B1286" i="1" s="1"/>
  <c r="C1288" i="1" l="1"/>
  <c r="P1287" i="1"/>
  <c r="X1287" i="1" l="1"/>
  <c r="Y1287" i="1" s="1"/>
  <c r="P1288" i="1"/>
  <c r="B1287" i="1" l="1"/>
  <c r="X1288" i="1"/>
  <c r="S1288" i="1"/>
  <c r="B1288" i="1" l="1"/>
  <c r="Y1288" i="1"/>
  <c r="C1289" i="1"/>
  <c r="C1290" i="1" l="1"/>
  <c r="P1289" i="1"/>
  <c r="X1289" i="1" s="1"/>
  <c r="B1289" i="1" s="1"/>
  <c r="P1290" i="1" l="1"/>
  <c r="X1290" i="1" s="1"/>
  <c r="B1290" i="1" s="1"/>
  <c r="C1291" i="1"/>
  <c r="C1292" i="1" l="1"/>
  <c r="P1291" i="1"/>
  <c r="X1291" i="1" s="1"/>
  <c r="B1291" i="1" s="1"/>
  <c r="C1293" i="1" l="1"/>
  <c r="P1292" i="1"/>
  <c r="X1292" i="1" s="1"/>
  <c r="B1292" i="1" s="1"/>
  <c r="C1294" i="1" l="1"/>
  <c r="P1293" i="1"/>
  <c r="X1293" i="1" s="1"/>
  <c r="B1293" i="1" s="1"/>
  <c r="C1295" i="1" l="1"/>
  <c r="P1294" i="1"/>
  <c r="X1294" i="1" s="1"/>
  <c r="B1294" i="1" s="1"/>
  <c r="C1296" i="1" l="1"/>
  <c r="P1295" i="1"/>
  <c r="X1295" i="1" l="1"/>
  <c r="P1296" i="1"/>
  <c r="X1296" i="1" s="1"/>
  <c r="B1296" i="1" s="1"/>
  <c r="C1297" i="1"/>
  <c r="B1295" i="1" l="1"/>
  <c r="C1298" i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S1318" i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P1305" i="1" l="1"/>
  <c r="X1305" i="1" s="1"/>
  <c r="B1305" i="1" s="1"/>
  <c r="C1306" i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l="1"/>
  <c r="C1310" i="1"/>
  <c r="P1309" i="1"/>
  <c r="X1309" i="1" s="1"/>
  <c r="B1309" i="1" s="1"/>
  <c r="B1308" i="1" l="1"/>
  <c r="C1311" i="1"/>
  <c r="P1310" i="1"/>
  <c r="X1310" i="1" s="1"/>
  <c r="B1310" i="1" s="1"/>
  <c r="C1312" i="1" l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C1317" i="1" l="1"/>
  <c r="P1316" i="1"/>
  <c r="X1316" i="1" s="1"/>
  <c r="B1316" i="1" s="1"/>
  <c r="C1318" i="1" l="1"/>
  <c r="P1317" i="1"/>
  <c r="X1317" i="1" s="1"/>
  <c r="B1317" i="1" s="1"/>
  <c r="P1318" i="1" l="1"/>
  <c r="C1319" i="1"/>
  <c r="C1320" i="1" l="1"/>
  <c r="P1319" i="1"/>
  <c r="X1319" i="1" s="1"/>
  <c r="B1319" i="1" s="1"/>
  <c r="X1318" i="1"/>
  <c r="Y1318" i="1" s="1"/>
  <c r="B1318" i="1" l="1"/>
  <c r="P1320" i="1"/>
  <c r="S1320" i="1" l="1"/>
  <c r="X1320" i="1"/>
  <c r="B1320" i="1" l="1"/>
  <c r="Y1320" i="1"/>
  <c r="C1321" i="1"/>
  <c r="P1321" i="1" l="1"/>
  <c r="C1322" i="1"/>
  <c r="X1321" i="1" l="1"/>
  <c r="C1323" i="1"/>
  <c r="P1322" i="1"/>
  <c r="X1322" i="1" s="1"/>
  <c r="B1322" i="1" s="1"/>
  <c r="B1321" i="1" l="1"/>
  <c r="C1324" i="1"/>
  <c r="P1323" i="1"/>
  <c r="X1323" i="1" s="1"/>
  <c r="B1323" i="1" s="1"/>
  <c r="C1325" i="1" l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l="1"/>
  <c r="C1336" i="1"/>
  <c r="P1335" i="1"/>
  <c r="X1335" i="1" s="1"/>
  <c r="B1335" i="1" s="1"/>
  <c r="S1350" i="1"/>
  <c r="B1334" i="1" l="1"/>
  <c r="C1337" i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P1339" i="1" l="1"/>
  <c r="X1339" i="1" s="1"/>
  <c r="B1339" i="1" s="1"/>
  <c r="C1340" i="1"/>
  <c r="C1341" i="1" l="1"/>
  <c r="P1340" i="1"/>
  <c r="X1340" i="1" s="1"/>
  <c r="B1340" i="1" s="1"/>
  <c r="C1342" i="1" l="1"/>
  <c r="P1341" i="1"/>
  <c r="X1341" i="1" s="1"/>
  <c r="B1341" i="1" s="1"/>
  <c r="C1343" i="1" l="1"/>
  <c r="P1342" i="1"/>
  <c r="X1342" i="1" l="1"/>
  <c r="C1344" i="1"/>
  <c r="P1343" i="1"/>
  <c r="X1343" i="1" s="1"/>
  <c r="B1343" i="1" s="1"/>
  <c r="B1342" i="1" l="1"/>
  <c r="C1345" i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C1349" i="1" l="1"/>
  <c r="P1348" i="1"/>
  <c r="X1348" i="1" s="1"/>
  <c r="B1348" i="1" s="1"/>
  <c r="P1349" i="1" l="1"/>
  <c r="S1349" i="1" l="1"/>
  <c r="X1349" i="1"/>
  <c r="B1349" i="1" l="1"/>
  <c r="Y1349" i="1"/>
  <c r="C1350" i="1"/>
  <c r="P1350" i="1" l="1"/>
  <c r="C1351" i="1"/>
  <c r="C1352" i="1" l="1"/>
  <c r="P1351" i="1"/>
  <c r="X1351" i="1" s="1"/>
  <c r="B1351" i="1" s="1"/>
  <c r="X1350" i="1"/>
  <c r="Y1350" i="1" l="1"/>
  <c r="B1350" i="1"/>
  <c r="C1353" i="1"/>
  <c r="P1352" i="1"/>
  <c r="X1352" i="1" s="1"/>
  <c r="B1352" i="1" s="1"/>
  <c r="C1354" i="1" l="1"/>
  <c r="P1353" i="1"/>
  <c r="X1353" i="1" s="1"/>
  <c r="B1353" i="1" s="1"/>
  <c r="P1354" i="1" l="1"/>
  <c r="X1354" i="1" s="1"/>
  <c r="B1354" i="1" s="1"/>
  <c r="C1355" i="1"/>
  <c r="C1356" i="1" l="1"/>
  <c r="P1355" i="1"/>
  <c r="X1355" i="1" s="1"/>
  <c r="B1355" i="1" s="1"/>
  <c r="C1357" i="1" l="1"/>
  <c r="P1356" i="1"/>
  <c r="X1356" i="1" s="1"/>
  <c r="B1356" i="1" s="1"/>
  <c r="C1358" i="1" l="1"/>
  <c r="P1357" i="1"/>
  <c r="X1357" i="1" s="1"/>
  <c r="B1357" i="1" s="1"/>
  <c r="C1359" i="1" l="1"/>
  <c r="P1358" i="1"/>
  <c r="X1358" i="1" l="1"/>
  <c r="C1360" i="1"/>
  <c r="P1359" i="1"/>
  <c r="X1359" i="1" s="1"/>
  <c r="B1359" i="1" s="1"/>
  <c r="B1358" i="1" l="1"/>
  <c r="C1361" i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P1366" i="1" l="1"/>
  <c r="X1366" i="1" s="1"/>
  <c r="B1366" i="1" s="1"/>
  <c r="C1367" i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s="1"/>
  <c r="B1369" i="1" s="1"/>
  <c r="C1371" i="1" l="1"/>
  <c r="P1370" i="1"/>
  <c r="X1370" i="1" s="1"/>
  <c r="B1370" i="1" s="1"/>
  <c r="P1371" i="1" l="1"/>
  <c r="X1371" i="1" s="1"/>
  <c r="B1371" i="1" s="1"/>
  <c r="C1372" i="1"/>
  <c r="C1373" i="1" l="1"/>
  <c r="P1372" i="1"/>
  <c r="X1372" i="1" l="1"/>
  <c r="C1374" i="1"/>
  <c r="P1373" i="1"/>
  <c r="X1373" i="1" s="1"/>
  <c r="B1373" i="1" s="1"/>
  <c r="B1372" i="1" l="1"/>
  <c r="C1375" i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s="1"/>
  <c r="B1378" i="1" s="1"/>
  <c r="C1380" i="1" l="1"/>
  <c r="P1379" i="1"/>
  <c r="X1379" i="1" l="1"/>
  <c r="Y1379" i="1" s="1"/>
  <c r="P1380" i="1"/>
  <c r="B1379" i="1" l="1"/>
  <c r="S1380" i="1"/>
  <c r="X1380" i="1"/>
  <c r="B1380" i="1" s="1"/>
  <c r="Y1380" i="1" l="1"/>
  <c r="C1381" i="1"/>
  <c r="P1381" i="1" l="1"/>
  <c r="X1381" i="1" s="1"/>
  <c r="B1381" i="1" s="1"/>
  <c r="C1382" i="1"/>
  <c r="C1383" i="1" l="1"/>
  <c r="P1382" i="1"/>
  <c r="X1382" i="1" s="1"/>
  <c r="B1382" i="1" s="1"/>
  <c r="C1384" i="1" l="1"/>
  <c r="P1383" i="1"/>
  <c r="X1383" i="1" s="1"/>
  <c r="B1383" i="1" s="1"/>
  <c r="C1385" i="1" l="1"/>
  <c r="P1384" i="1"/>
  <c r="X1384" i="1" s="1"/>
  <c r="B1384" i="1" s="1"/>
  <c r="C1386" i="1" l="1"/>
  <c r="P1385" i="1"/>
  <c r="X1385" i="1" s="1"/>
  <c r="B1385" i="1" s="1"/>
  <c r="P1386" i="1" l="1"/>
  <c r="X1386" i="1" s="1"/>
  <c r="B1386" i="1" s="1"/>
  <c r="C1387" i="1"/>
  <c r="C1388" i="1" l="1"/>
  <c r="P1387" i="1"/>
  <c r="X1387" i="1" s="1"/>
  <c r="B1387" i="1" s="1"/>
  <c r="C1389" i="1" l="1"/>
  <c r="P1388" i="1"/>
  <c r="X1388" i="1" s="1"/>
  <c r="B1388" i="1" s="1"/>
  <c r="C1390" i="1" l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S1410" i="1"/>
  <c r="P1395" i="1" l="1"/>
  <c r="X1395" i="1" s="1"/>
  <c r="B1395" i="1" s="1"/>
  <c r="C1396" i="1"/>
  <c r="C1397" i="1" l="1"/>
  <c r="P1396" i="1"/>
  <c r="X1396" i="1" s="1"/>
  <c r="B1396" i="1" s="1"/>
  <c r="C1398" i="1" l="1"/>
  <c r="P1397" i="1"/>
  <c r="X1397" i="1" s="1"/>
  <c r="B1397" i="1" s="1"/>
  <c r="P1398" i="1" l="1"/>
  <c r="X1398" i="1" s="1"/>
  <c r="B1398" i="1" s="1"/>
  <c r="C1399" i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s="1"/>
  <c r="B1401" i="1" s="1"/>
  <c r="C1403" i="1" l="1"/>
  <c r="P1402" i="1"/>
  <c r="X1402" i="1" s="1"/>
  <c r="B1402" i="1" s="1"/>
  <c r="C1404" i="1" l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P1410" i="1" l="1"/>
  <c r="C1411" i="1"/>
  <c r="P1411" i="1" l="1"/>
  <c r="X1410" i="1"/>
  <c r="Y1410" i="1" s="1"/>
  <c r="B1410" i="1" l="1"/>
  <c r="S1411" i="1"/>
  <c r="X1411" i="1"/>
  <c r="B1411" i="1" s="1"/>
  <c r="Y1411" i="1" l="1"/>
  <c r="C1412" i="1"/>
  <c r="P1412" i="1" l="1"/>
  <c r="X1412" i="1" s="1"/>
  <c r="B1412" i="1" s="1"/>
  <c r="C1413" i="1"/>
  <c r="C1414" i="1" l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P1425" i="1" l="1"/>
  <c r="X1425" i="1" s="1"/>
  <c r="B1425" i="1" s="1"/>
  <c r="C1426" i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s="1"/>
  <c r="B1431" i="1" s="1"/>
  <c r="C1433" i="1" l="1"/>
  <c r="P1432" i="1"/>
  <c r="X1432" i="1" s="1"/>
  <c r="B1432" i="1" s="1"/>
  <c r="C1434" i="1" l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s="1"/>
  <c r="B1439" i="1" s="1"/>
  <c r="C1441" i="1" l="1"/>
  <c r="P1441" i="1" s="1"/>
  <c r="P1440" i="1"/>
  <c r="X1440" i="1" s="1"/>
  <c r="B1440" i="1" s="1"/>
  <c r="S1441" i="1" l="1"/>
  <c r="C1442" i="1" s="1"/>
  <c r="X1441" i="1"/>
  <c r="Y1441" i="1" l="1"/>
  <c r="B1441" i="1"/>
  <c r="P1442" i="1"/>
  <c r="X1442" i="1" l="1"/>
  <c r="B1442" i="1" s="1"/>
  <c r="S1442" i="1"/>
  <c r="Y1442" i="1" l="1"/>
  <c r="C1443" i="1"/>
  <c r="C1444" i="1" l="1"/>
  <c r="P1443" i="1"/>
  <c r="X1443" i="1" s="1"/>
  <c r="B1443" i="1" s="1"/>
  <c r="C1445" i="1" l="1"/>
  <c r="P1444" i="1"/>
  <c r="X1444" i="1" s="1"/>
  <c r="B1444" i="1" s="1"/>
  <c r="C1446" i="1" l="1"/>
  <c r="P1445" i="1"/>
  <c r="X1445" i="1" s="1"/>
  <c r="B1445" i="1" s="1"/>
  <c r="P1446" i="1" l="1"/>
  <c r="X1446" i="1" s="1"/>
  <c r="B1446" i="1" s="1"/>
  <c r="C1447" i="1"/>
  <c r="P1447" i="1" l="1"/>
  <c r="X1447" i="1" s="1"/>
  <c r="B1447" i="1" s="1"/>
  <c r="C1448" i="1"/>
  <c r="C1449" i="1" l="1"/>
  <c r="P1448" i="1"/>
  <c r="X1448" i="1" s="1"/>
  <c r="B1448" i="1" s="1"/>
  <c r="C1450" i="1" l="1"/>
  <c r="P1449" i="1"/>
  <c r="X1449" i="1" s="1"/>
  <c r="B1449" i="1" s="1"/>
  <c r="P1450" i="1" l="1"/>
  <c r="X1450" i="1" s="1"/>
  <c r="B1450" i="1" s="1"/>
  <c r="C1451" i="1"/>
  <c r="P1451" i="1" l="1"/>
  <c r="X1451" i="1" s="1"/>
  <c r="B1451" i="1" s="1"/>
  <c r="C1452" i="1"/>
  <c r="C1453" i="1" l="1"/>
  <c r="P1452" i="1"/>
  <c r="X1452" i="1" s="1"/>
  <c r="B1452" i="1" s="1"/>
  <c r="C1454" i="1" l="1"/>
  <c r="P1453" i="1"/>
  <c r="X1453" i="1" s="1"/>
  <c r="B1453" i="1" s="1"/>
  <c r="P1454" i="1" l="1"/>
  <c r="X1454" i="1" s="1"/>
  <c r="B1454" i="1" s="1"/>
  <c r="C1455" i="1"/>
  <c r="P1455" i="1" l="1"/>
  <c r="X1455" i="1" s="1"/>
  <c r="B1455" i="1" s="1"/>
  <c r="C1456" i="1"/>
  <c r="P1456" i="1" l="1"/>
  <c r="X1456" i="1" s="1"/>
  <c r="B1456" i="1" s="1"/>
  <c r="C1457" i="1"/>
  <c r="C1458" i="1" l="1"/>
  <c r="P1457" i="1"/>
  <c r="X1457" i="1" s="1"/>
  <c r="B1457" i="1" s="1"/>
  <c r="C1459" i="1" l="1"/>
  <c r="P1458" i="1"/>
  <c r="X1458" i="1" s="1"/>
  <c r="B1458" i="1" s="1"/>
  <c r="P1459" i="1" l="1"/>
  <c r="X1459" i="1" s="1"/>
  <c r="B1459" i="1" s="1"/>
  <c r="C1460" i="1"/>
  <c r="P1460" i="1" l="1"/>
  <c r="X1460" i="1" s="1"/>
  <c r="B1460" i="1" s="1"/>
  <c r="C1461" i="1"/>
  <c r="P1461" i="1" l="1"/>
  <c r="X1461" i="1" s="1"/>
  <c r="B1461" i="1" s="1"/>
  <c r="C1462" i="1"/>
  <c r="P1462" i="1" l="1"/>
  <c r="X1462" i="1" s="1"/>
  <c r="B1462" i="1" s="1"/>
  <c r="C1463" i="1"/>
  <c r="C1464" i="1" l="1"/>
  <c r="P1463" i="1"/>
  <c r="X1463" i="1" s="1"/>
  <c r="B1463" i="1" s="1"/>
  <c r="P1464" i="1" l="1"/>
  <c r="X1464" i="1" s="1"/>
  <c r="B1464" i="1" s="1"/>
  <c r="C1465" i="1"/>
  <c r="P1465" i="1" l="1"/>
  <c r="X1465" i="1" s="1"/>
  <c r="B1465" i="1" s="1"/>
  <c r="C1466" i="1"/>
  <c r="P1466" i="1" l="1"/>
  <c r="X1466" i="1" s="1"/>
  <c r="B1466" i="1" s="1"/>
  <c r="C1467" i="1"/>
  <c r="P1467" i="1" l="1"/>
  <c r="X1467" i="1" s="1"/>
  <c r="B1467" i="1" s="1"/>
  <c r="C1468" i="1"/>
  <c r="C1469" i="1" l="1"/>
  <c r="P1468" i="1"/>
  <c r="X1468" i="1" s="1"/>
  <c r="B1468" i="1" s="1"/>
  <c r="P1469" i="1" l="1"/>
  <c r="X1469" i="1" s="1"/>
  <c r="B1469" i="1" s="1"/>
  <c r="C1470" i="1"/>
  <c r="P1470" i="1" l="1"/>
  <c r="X1470" i="1" s="1"/>
  <c r="B1470" i="1" s="1"/>
  <c r="C1471" i="1"/>
  <c r="P1471" i="1" s="1"/>
  <c r="S1471" i="1" l="1"/>
  <c r="X1471" i="1"/>
  <c r="B1471" i="1" s="1"/>
  <c r="C1472" i="1" l="1"/>
  <c r="Y1471" i="1"/>
  <c r="P1472" i="1" l="1"/>
  <c r="X1472" i="1" s="1"/>
  <c r="B1472" i="1" s="1"/>
  <c r="C1473" i="1"/>
  <c r="C1474" i="1" l="1"/>
  <c r="P1473" i="1"/>
  <c r="X1473" i="1" s="1"/>
  <c r="B1473" i="1" s="1"/>
  <c r="P1474" i="1" l="1"/>
  <c r="X1474" i="1" s="1"/>
  <c r="B1474" i="1" s="1"/>
  <c r="C1475" i="1"/>
  <c r="P1475" i="1" l="1"/>
  <c r="X1475" i="1" s="1"/>
  <c r="B1475" i="1" s="1"/>
  <c r="C1476" i="1"/>
  <c r="P1476" i="1" l="1"/>
  <c r="X1476" i="1" s="1"/>
  <c r="B1476" i="1" s="1"/>
  <c r="C1477" i="1"/>
  <c r="P1477" i="1" l="1"/>
  <c r="X1477" i="1" s="1"/>
  <c r="B1477" i="1" s="1"/>
  <c r="C1478" i="1"/>
  <c r="C1479" i="1" l="1"/>
  <c r="P1478" i="1"/>
  <c r="X1478" i="1" s="1"/>
  <c r="B1478" i="1" s="1"/>
  <c r="C1480" i="1" l="1"/>
  <c r="P1479" i="1"/>
  <c r="X1479" i="1" s="1"/>
  <c r="B1479" i="1" s="1"/>
  <c r="P1480" i="1" l="1"/>
  <c r="X1480" i="1" s="1"/>
  <c r="B1480" i="1" s="1"/>
  <c r="C1481" i="1"/>
  <c r="P1481" i="1" l="1"/>
  <c r="X1481" i="1" s="1"/>
  <c r="B1481" i="1" s="1"/>
  <c r="C1482" i="1"/>
  <c r="C1483" i="1" l="1"/>
  <c r="P1482" i="1"/>
  <c r="X1482" i="1" s="1"/>
  <c r="B1482" i="1" s="1"/>
  <c r="P1483" i="1" l="1"/>
  <c r="X1483" i="1" s="1"/>
  <c r="B1483" i="1" s="1"/>
  <c r="C1484" i="1"/>
  <c r="C1485" i="1" l="1"/>
  <c r="P1484" i="1"/>
  <c r="X1484" i="1" s="1"/>
  <c r="B1484" i="1" s="1"/>
  <c r="C1486" i="1" l="1"/>
  <c r="P1485" i="1"/>
  <c r="X1485" i="1" s="1"/>
  <c r="B1485" i="1" s="1"/>
  <c r="S1501" i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s="1"/>
  <c r="B1490" i="1" s="1"/>
  <c r="P1491" i="1" l="1"/>
  <c r="X1491" i="1" s="1"/>
  <c r="B1491" i="1" s="1"/>
  <c r="C1492" i="1"/>
  <c r="C1493" i="1" l="1"/>
  <c r="P1492" i="1"/>
  <c r="X1492" i="1" s="1"/>
  <c r="B1492" i="1" s="1"/>
  <c r="C1494" i="1" l="1"/>
  <c r="P1493" i="1"/>
  <c r="X1493" i="1" s="1"/>
  <c r="B1493" i="1" s="1"/>
  <c r="P1494" i="1" l="1"/>
  <c r="X1494" i="1" s="1"/>
  <c r="B1494" i="1" s="1"/>
  <c r="C1495" i="1"/>
  <c r="C1496" i="1" l="1"/>
  <c r="P1495" i="1"/>
  <c r="X1495" i="1" s="1"/>
  <c r="B1495" i="1" s="1"/>
  <c r="P1496" i="1" l="1"/>
  <c r="X1496" i="1" s="1"/>
  <c r="B1496" i="1" s="1"/>
  <c r="C1497" i="1"/>
  <c r="C1498" i="1" l="1"/>
  <c r="P1497" i="1"/>
  <c r="X1497" i="1" s="1"/>
  <c r="B1497" i="1" s="1"/>
  <c r="C1499" i="1" l="1"/>
  <c r="P1498" i="1"/>
  <c r="X1498" i="1" s="1"/>
  <c r="B1498" i="1" s="1"/>
  <c r="C1500" i="1" l="1"/>
  <c r="P1499" i="1"/>
  <c r="X1499" i="1" s="1"/>
  <c r="B1499" i="1" s="1"/>
  <c r="P1500" i="1" l="1"/>
  <c r="X1500" i="1" s="1"/>
  <c r="B1500" i="1" s="1"/>
  <c r="C1501" i="1"/>
  <c r="C1502" i="1" l="1"/>
  <c r="P1502" i="1" s="1"/>
  <c r="P1501" i="1"/>
  <c r="X1501" i="1" l="1"/>
  <c r="Y1501" i="1" s="1"/>
  <c r="B1501" i="1"/>
  <c r="S1502" i="1"/>
  <c r="X1502" i="1"/>
  <c r="B1502" i="1" s="1"/>
  <c r="C1503" i="1" l="1"/>
  <c r="Y1502" i="1"/>
  <c r="C1504" i="1" l="1"/>
  <c r="P1503" i="1"/>
  <c r="X1503" i="1" s="1"/>
  <c r="B1503" i="1" s="1"/>
  <c r="C1505" i="1" l="1"/>
  <c r="P1504" i="1"/>
  <c r="X1504" i="1" s="1"/>
  <c r="B1504" i="1" s="1"/>
  <c r="P1505" i="1" l="1"/>
  <c r="X1505" i="1" s="1"/>
  <c r="B1505" i="1" s="1"/>
  <c r="C1506" i="1"/>
  <c r="P1506" i="1" l="1"/>
  <c r="X1506" i="1" s="1"/>
  <c r="B1506" i="1" s="1"/>
  <c r="C1507" i="1"/>
  <c r="C1508" i="1" l="1"/>
  <c r="P1507" i="1"/>
  <c r="X1507" i="1" s="1"/>
  <c r="B1507" i="1" s="1"/>
  <c r="C1509" i="1" l="1"/>
  <c r="P1508" i="1"/>
  <c r="X1508" i="1" s="1"/>
  <c r="B1508" i="1" s="1"/>
  <c r="C1510" i="1" l="1"/>
  <c r="P1509" i="1"/>
  <c r="X1509" i="1" s="1"/>
  <c r="B1509" i="1" s="1"/>
  <c r="C1511" i="1" l="1"/>
  <c r="P1510" i="1"/>
  <c r="X1510" i="1" s="1"/>
  <c r="B1510" i="1" s="1"/>
  <c r="P1511" i="1" l="1"/>
  <c r="X1511" i="1" s="1"/>
  <c r="B1511" i="1" s="1"/>
  <c r="C1512" i="1"/>
  <c r="P1512" i="1" l="1"/>
  <c r="X1512" i="1" s="1"/>
  <c r="B1512" i="1" s="1"/>
  <c r="C1513" i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P1517" i="1" l="1"/>
  <c r="X1517" i="1" s="1"/>
  <c r="B1517" i="1" s="1"/>
  <c r="C1518" i="1"/>
  <c r="P1518" i="1" l="1"/>
  <c r="X1518" i="1" s="1"/>
  <c r="B1518" i="1" s="1"/>
  <c r="C1519" i="1"/>
  <c r="S1532" i="1"/>
  <c r="C1520" i="1" l="1"/>
  <c r="P1519" i="1"/>
  <c r="X1519" i="1" s="1"/>
  <c r="B1519" i="1" s="1"/>
  <c r="C1521" i="1" l="1"/>
  <c r="P1520" i="1"/>
  <c r="X1520" i="1" s="1"/>
  <c r="B1520" i="1" s="1"/>
  <c r="P1521" i="1" l="1"/>
  <c r="X1521" i="1" s="1"/>
  <c r="B1521" i="1" s="1"/>
  <c r="C1522" i="1"/>
  <c r="P1522" i="1" l="1"/>
  <c r="X1522" i="1" s="1"/>
  <c r="B1522" i="1" s="1"/>
  <c r="C1523" i="1"/>
  <c r="C1524" i="1" l="1"/>
  <c r="P1523" i="1"/>
  <c r="X1523" i="1" s="1"/>
  <c r="B1523" i="1" s="1"/>
  <c r="C1525" i="1" l="1"/>
  <c r="P1524" i="1"/>
  <c r="X1524" i="1" s="1"/>
  <c r="B1524" i="1" s="1"/>
  <c r="C1526" i="1" l="1"/>
  <c r="P1525" i="1"/>
  <c r="X1525" i="1" s="1"/>
  <c r="B1525" i="1" s="1"/>
  <c r="P1526" i="1" l="1"/>
  <c r="X1526" i="1" s="1"/>
  <c r="B1526" i="1" s="1"/>
  <c r="C1527" i="1"/>
  <c r="C1528" i="1" l="1"/>
  <c r="P1527" i="1"/>
  <c r="X1527" i="1" s="1"/>
  <c r="B1527" i="1" s="1"/>
  <c r="C1529" i="1" l="1"/>
  <c r="P1528" i="1"/>
  <c r="X1528" i="1" s="1"/>
  <c r="B1528" i="1" s="1"/>
  <c r="P1529" i="1" l="1"/>
  <c r="X1529" i="1" s="1"/>
  <c r="B1529" i="1" s="1"/>
  <c r="C1530" i="1"/>
  <c r="C1531" i="1" l="1"/>
  <c r="P1530" i="1"/>
  <c r="X1530" i="1" s="1"/>
  <c r="B1530" i="1" s="1"/>
  <c r="P1531" i="1" l="1"/>
  <c r="X1531" i="1" s="1"/>
  <c r="B1531" i="1" s="1"/>
  <c r="C1532" i="1"/>
  <c r="C1533" i="1" l="1"/>
  <c r="P1533" i="1" s="1"/>
  <c r="P1532" i="1"/>
  <c r="X1532" i="1" s="1"/>
  <c r="Y1532" i="1" s="1"/>
  <c r="X1533" i="1"/>
  <c r="B1533" i="1" s="1"/>
  <c r="S1533" i="1"/>
  <c r="B1532" i="1" l="1"/>
  <c r="Y1533" i="1"/>
  <c r="C1534" i="1"/>
  <c r="C1535" i="1" l="1"/>
  <c r="P1534" i="1"/>
  <c r="X1534" i="1" s="1"/>
  <c r="B1534" i="1" s="1"/>
  <c r="C1536" i="1" l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P1538" i="1" l="1"/>
  <c r="X1538" i="1" s="1"/>
  <c r="B1538" i="1" s="1"/>
  <c r="C1539" i="1"/>
  <c r="C1540" i="1" l="1"/>
  <c r="P1539" i="1"/>
  <c r="X1539" i="1" s="1"/>
  <c r="B1539" i="1" s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P1543" i="1" l="1"/>
  <c r="X1543" i="1" s="1"/>
  <c r="B1543" i="1" s="1"/>
  <c r="C1544" i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P1550" i="1" l="1"/>
  <c r="X1550" i="1" s="1"/>
  <c r="B1550" i="1" s="1"/>
  <c r="C1551" i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s="1"/>
  <c r="B1554" i="1" s="1"/>
  <c r="S1563" i="1"/>
  <c r="P1555" i="1" l="1"/>
  <c r="X1555" i="1" s="1"/>
  <c r="B1555" i="1" s="1"/>
  <c r="C1556" i="1"/>
  <c r="C1557" i="1" l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C1561" i="1" l="1"/>
  <c r="P1560" i="1"/>
  <c r="X1560" i="1" s="1"/>
  <c r="B1560" i="1" s="1"/>
  <c r="P1561" i="1" l="1"/>
  <c r="S1561" i="1" l="1"/>
  <c r="X1561" i="1"/>
  <c r="B1561" i="1" s="1"/>
  <c r="Y1561" i="1" l="1"/>
  <c r="C1562" i="1"/>
  <c r="C1563" i="1" l="1"/>
  <c r="P1562" i="1"/>
  <c r="X1562" i="1" s="1"/>
  <c r="B1562" i="1" s="1"/>
  <c r="P1563" i="1" l="1"/>
  <c r="C1564" i="1"/>
  <c r="C1565" i="1" l="1"/>
  <c r="P1564" i="1"/>
  <c r="X1564" i="1" s="1"/>
  <c r="B1564" i="1" s="1"/>
  <c r="X1563" i="1"/>
  <c r="Y1563" i="1" s="1"/>
  <c r="B1563" i="1" l="1"/>
  <c r="C1566" i="1"/>
  <c r="P1565" i="1"/>
  <c r="X1565" i="1" s="1"/>
  <c r="B1565" i="1" s="1"/>
  <c r="C1567" i="1" l="1"/>
  <c r="P1566" i="1"/>
  <c r="X1566" i="1" s="1"/>
  <c r="B1566" i="1" s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s="1"/>
  <c r="B1570" i="1" s="1"/>
  <c r="P1571" i="1" l="1"/>
  <c r="X1571" i="1" s="1"/>
  <c r="B1571" i="1" s="1"/>
  <c r="C1572" i="1"/>
  <c r="P1572" i="1" l="1"/>
  <c r="X1572" i="1" s="1"/>
  <c r="B1572" i="1" s="1"/>
  <c r="C1573" i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P1582" i="1" l="1"/>
  <c r="X1582" i="1" s="1"/>
  <c r="B1582" i="1" s="1"/>
  <c r="C1583" i="1"/>
  <c r="C1584" i="1" l="1"/>
  <c r="P1583" i="1"/>
  <c r="X1583" i="1" s="1"/>
  <c r="B1583" i="1" s="1"/>
  <c r="C1585" i="1" l="1"/>
  <c r="P1584" i="1"/>
  <c r="X1584" i="1" s="1"/>
  <c r="B1584" i="1" s="1"/>
  <c r="C1586" i="1" l="1"/>
  <c r="P1585" i="1"/>
  <c r="X1585" i="1" s="1"/>
  <c r="B1585" i="1" s="1"/>
  <c r="C1587" i="1" l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C1592" i="1" l="1"/>
  <c r="P1591" i="1"/>
  <c r="X1591" i="1" l="1"/>
  <c r="Y1591" i="1" s="1"/>
  <c r="P1592" i="1"/>
  <c r="X1592" i="1" s="1"/>
  <c r="B1592" i="1" s="1"/>
  <c r="C1593" i="1"/>
  <c r="B1591" i="1" l="1"/>
  <c r="P1593" i="1"/>
  <c r="X1593" i="1" s="1"/>
  <c r="B1593" i="1" s="1"/>
  <c r="C1594" i="1"/>
  <c r="P1594" i="1" l="1"/>
  <c r="X1594" i="1" l="1"/>
  <c r="B1594" i="1" s="1"/>
  <c r="S1594" i="1"/>
  <c r="Y1594" i="1" l="1"/>
  <c r="C1595" i="1"/>
  <c r="C1596" i="1" l="1"/>
  <c r="P1595" i="1"/>
  <c r="X1595" i="1" s="1"/>
  <c r="B1595" i="1" s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C1600" i="1" l="1"/>
  <c r="P1599" i="1"/>
  <c r="X1599" i="1" s="1"/>
  <c r="B1599" i="1" s="1"/>
  <c r="P1600" i="1" l="1"/>
  <c r="X1600" i="1" s="1"/>
  <c r="B1600" i="1" s="1"/>
  <c r="C1601" i="1"/>
  <c r="P1601" i="1" l="1"/>
  <c r="X1601" i="1" s="1"/>
  <c r="B1601" i="1" s="1"/>
  <c r="C1602" i="1"/>
  <c r="P1602" i="1" l="1"/>
  <c r="X1602" i="1" s="1"/>
  <c r="B1602" i="1" s="1"/>
  <c r="C1603" i="1"/>
  <c r="C1604" i="1" l="1"/>
  <c r="P1603" i="1"/>
  <c r="X1603" i="1" s="1"/>
  <c r="B1603" i="1" s="1"/>
  <c r="C1605" i="1" l="1"/>
  <c r="P1604" i="1"/>
  <c r="X1604" i="1" s="1"/>
  <c r="B1604" i="1" s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P1611" i="1" l="1"/>
  <c r="X1611" i="1" s="1"/>
  <c r="B1611" i="1" s="1"/>
  <c r="C1612" i="1"/>
  <c r="P1612" i="1" l="1"/>
  <c r="X1612" i="1" s="1"/>
  <c r="B1612" i="1" s="1"/>
  <c r="C1613" i="1"/>
  <c r="C1614" i="1" l="1"/>
  <c r="P1613" i="1"/>
  <c r="X1613" i="1" s="1"/>
  <c r="B1613" i="1" s="1"/>
  <c r="C1615" i="1" l="1"/>
  <c r="P1614" i="1"/>
  <c r="X1614" i="1" s="1"/>
  <c r="B1614" i="1" s="1"/>
  <c r="C1616" i="1" l="1"/>
  <c r="P1615" i="1"/>
  <c r="X1615" i="1" s="1"/>
  <c r="B1615" i="1" s="1"/>
  <c r="C1617" i="1" l="1"/>
  <c r="P1616" i="1"/>
  <c r="X1616" i="1" s="1"/>
  <c r="B1616" i="1" s="1"/>
  <c r="S1624" i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s="1"/>
  <c r="B1620" i="1" s="1"/>
  <c r="C1622" i="1" l="1"/>
  <c r="P1621" i="1"/>
  <c r="X1621" i="1" s="1"/>
  <c r="B1621" i="1" s="1"/>
  <c r="P1622" i="1" l="1"/>
  <c r="S1622" i="1" l="1"/>
  <c r="X1622" i="1"/>
  <c r="B1622" i="1" s="1"/>
  <c r="Y1622" i="1" l="1"/>
  <c r="C1623" i="1"/>
  <c r="C1624" i="1" l="1"/>
  <c r="P1623" i="1"/>
  <c r="X1623" i="1" s="1"/>
  <c r="B1623" i="1" s="1"/>
  <c r="P1624" i="1" l="1"/>
  <c r="C1625" i="1"/>
  <c r="C1626" i="1" l="1"/>
  <c r="P1625" i="1"/>
  <c r="X1625" i="1" s="1"/>
  <c r="B1625" i="1" s="1"/>
  <c r="X1624" i="1"/>
  <c r="Y1624" i="1" s="1"/>
  <c r="B1624" i="1" l="1"/>
  <c r="C1627" i="1"/>
  <c r="P1626" i="1"/>
  <c r="X1626" i="1" s="1"/>
  <c r="B1626" i="1" s="1"/>
  <c r="C1628" i="1" l="1"/>
  <c r="P1627" i="1"/>
  <c r="X1627" i="1" s="1"/>
  <c r="B1627" i="1" s="1"/>
  <c r="C1629" i="1" l="1"/>
  <c r="P1628" i="1"/>
  <c r="X1628" i="1" s="1"/>
  <c r="B1628" i="1" s="1"/>
  <c r="C1630" i="1" l="1"/>
  <c r="P1629" i="1"/>
  <c r="X1629" i="1" s="1"/>
  <c r="B1629" i="1" s="1"/>
  <c r="C1631" i="1" l="1"/>
  <c r="P1630" i="1"/>
  <c r="X1630" i="1" s="1"/>
  <c r="B1630" i="1" s="1"/>
  <c r="C1632" i="1" l="1"/>
  <c r="P1631" i="1"/>
  <c r="X1631" i="1" s="1"/>
  <c r="B1631" i="1" s="1"/>
  <c r="C1633" i="1" l="1"/>
  <c r="P1632" i="1"/>
  <c r="X1632" i="1" s="1"/>
  <c r="B1632" i="1" s="1"/>
  <c r="C1634" i="1" l="1"/>
  <c r="P1633" i="1"/>
  <c r="X1633" i="1" s="1"/>
  <c r="B1633" i="1" s="1"/>
  <c r="C1635" i="1" l="1"/>
  <c r="P1634" i="1"/>
  <c r="X1634" i="1" s="1"/>
  <c r="B1634" i="1" s="1"/>
  <c r="P1635" i="1" l="1"/>
  <c r="X1635" i="1" s="1"/>
  <c r="B1635" i="1" s="1"/>
  <c r="C1636" i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P1645" i="1" l="1"/>
  <c r="X1645" i="1" s="1"/>
  <c r="B1645" i="1" s="1"/>
  <c r="C1646" i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s="1"/>
  <c r="B1650" i="1" s="1"/>
  <c r="C1652" i="1" l="1"/>
  <c r="P1651" i="1"/>
  <c r="X1651" i="1" s="1"/>
  <c r="B1651" i="1" s="1"/>
  <c r="C1653" i="1" l="1"/>
  <c r="P1652" i="1"/>
  <c r="X1652" i="1" l="1"/>
  <c r="Y1652" i="1" s="1"/>
  <c r="P1653" i="1"/>
  <c r="B1652" i="1" l="1"/>
  <c r="S1653" i="1"/>
  <c r="X1653" i="1"/>
  <c r="B1653" i="1" s="1"/>
  <c r="Y1653" i="1" l="1"/>
  <c r="C1654" i="1"/>
  <c r="C1655" i="1" l="1"/>
  <c r="P1654" i="1"/>
  <c r="X1654" i="1" s="1"/>
  <c r="B1654" i="1" s="1"/>
  <c r="C1656" i="1" l="1"/>
  <c r="P1655" i="1"/>
  <c r="X1655" i="1" s="1"/>
  <c r="B1655" i="1" s="1"/>
  <c r="C1657" i="1" l="1"/>
  <c r="P1656" i="1"/>
  <c r="X1656" i="1" s="1"/>
  <c r="B1656" i="1" s="1"/>
  <c r="C1658" i="1" l="1"/>
  <c r="P1657" i="1"/>
  <c r="X1657" i="1" s="1"/>
  <c r="B1657" i="1" s="1"/>
  <c r="C1659" i="1" l="1"/>
  <c r="P1658" i="1"/>
  <c r="X1658" i="1" s="1"/>
  <c r="B1658" i="1" s="1"/>
  <c r="C1660" i="1" l="1"/>
  <c r="P1659" i="1"/>
  <c r="X1659" i="1" s="1"/>
  <c r="B1659" i="1" s="1"/>
  <c r="P1660" i="1" l="1"/>
  <c r="X1660" i="1" s="1"/>
  <c r="B1660" i="1" s="1"/>
  <c r="C1661" i="1"/>
  <c r="C1662" i="1" l="1"/>
  <c r="P1661" i="1"/>
  <c r="X1661" i="1" s="1"/>
  <c r="B1661" i="1" s="1"/>
  <c r="C1663" i="1" l="1"/>
  <c r="P1662" i="1"/>
  <c r="X1662" i="1" s="1"/>
  <c r="B1662" i="1" s="1"/>
  <c r="P1663" i="1" l="1"/>
  <c r="X1663" i="1" s="1"/>
  <c r="B1663" i="1" s="1"/>
  <c r="C1664" i="1"/>
  <c r="C1665" i="1" l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P1670" i="1" l="1"/>
  <c r="X1670" i="1" s="1"/>
  <c r="B1670" i="1" s="1"/>
  <c r="C1671" i="1"/>
  <c r="C1672" i="1" l="1"/>
  <c r="P1671" i="1"/>
  <c r="X1671" i="1" s="1"/>
  <c r="B1671" i="1" s="1"/>
  <c r="C1673" i="1" l="1"/>
  <c r="P1672" i="1"/>
  <c r="X1672" i="1" s="1"/>
  <c r="B1672" i="1" s="1"/>
  <c r="P1673" i="1" l="1"/>
  <c r="X1673" i="1" s="1"/>
  <c r="B1673" i="1" s="1"/>
  <c r="C1674" i="1"/>
  <c r="C1675" i="1" l="1"/>
  <c r="P1674" i="1"/>
  <c r="X1674" i="1" s="1"/>
  <c r="B1674" i="1" s="1"/>
  <c r="S1683" i="1"/>
  <c r="C1676" i="1" l="1"/>
  <c r="P1675" i="1"/>
  <c r="X1675" i="1" s="1"/>
  <c r="B1675" i="1" s="1"/>
  <c r="C1677" i="1" l="1"/>
  <c r="P1676" i="1"/>
  <c r="X1676" i="1" s="1"/>
  <c r="B1676" i="1" s="1"/>
  <c r="C1678" i="1" l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P1683" i="1" l="1"/>
  <c r="C1684" i="1"/>
  <c r="P1684" i="1" l="1"/>
  <c r="X1683" i="1"/>
  <c r="Y1683" i="1" s="1"/>
  <c r="B1683" i="1" l="1"/>
  <c r="S1684" i="1"/>
  <c r="X1684" i="1"/>
  <c r="B1684" i="1" s="1"/>
  <c r="Y1684" i="1" l="1"/>
  <c r="C1685" i="1"/>
  <c r="C1686" i="1" l="1"/>
  <c r="P1685" i="1"/>
  <c r="X1685" i="1" s="1"/>
  <c r="B1685" i="1" s="1"/>
  <c r="C1687" i="1" l="1"/>
  <c r="P1686" i="1"/>
  <c r="X1686" i="1" s="1"/>
  <c r="B1686" i="1" s="1"/>
  <c r="C1688" i="1" l="1"/>
  <c r="P1687" i="1"/>
  <c r="X1687" i="1" s="1"/>
  <c r="B1687" i="1" s="1"/>
  <c r="C1689" i="1" l="1"/>
  <c r="P1688" i="1"/>
  <c r="X1688" i="1" s="1"/>
  <c r="B1688" i="1" s="1"/>
  <c r="C1690" i="1" l="1"/>
  <c r="P1689" i="1"/>
  <c r="X1689" i="1" s="1"/>
  <c r="B1689" i="1" s="1"/>
  <c r="C1691" i="1" l="1"/>
  <c r="P1690" i="1"/>
  <c r="X1690" i="1" s="1"/>
  <c r="B1690" i="1" s="1"/>
  <c r="C1692" i="1" l="1"/>
  <c r="P1691" i="1"/>
  <c r="X1691" i="1" s="1"/>
  <c r="B1691" i="1" s="1"/>
  <c r="C1693" i="1" l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s="1"/>
  <c r="B1705" i="1" s="1"/>
  <c r="C1707" i="1" l="1"/>
  <c r="P1706" i="1"/>
  <c r="X1706" i="1" s="1"/>
  <c r="B1706" i="1" s="1"/>
  <c r="C1708" i="1" l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C1713" i="1" l="1"/>
  <c r="P1712" i="1"/>
  <c r="X1712" i="1" s="1"/>
  <c r="B1712" i="1" s="1"/>
  <c r="C1714" i="1" l="1"/>
  <c r="P1714" i="1" s="1"/>
  <c r="P1713" i="1"/>
  <c r="X1713" i="1" s="1"/>
  <c r="B1713" i="1" s="1"/>
  <c r="S1714" i="1" l="1"/>
  <c r="C1715" i="1" s="1"/>
  <c r="X1714" i="1"/>
  <c r="Y1714" i="1" l="1"/>
  <c r="B1714" i="1"/>
  <c r="C1716" i="1"/>
  <c r="P1715" i="1"/>
  <c r="X1715" i="1" s="1"/>
  <c r="B1715" i="1" s="1"/>
  <c r="C1717" i="1" l="1"/>
  <c r="P1716" i="1"/>
  <c r="X1716" i="1" s="1"/>
  <c r="B1716" i="1" s="1"/>
  <c r="C1718" i="1" l="1"/>
  <c r="P1717" i="1"/>
  <c r="X1717" i="1" s="1"/>
  <c r="B1717" i="1" s="1"/>
  <c r="C1719" i="1" l="1"/>
  <c r="P1718" i="1"/>
  <c r="X1718" i="1" s="1"/>
  <c r="B1718" i="1" s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s="1"/>
  <c r="B1722" i="1" s="1"/>
  <c r="C1724" i="1" l="1"/>
  <c r="P1723" i="1"/>
  <c r="X1723" i="1" s="1"/>
  <c r="B1723" i="1" s="1"/>
  <c r="C1725" i="1" l="1"/>
  <c r="P1724" i="1"/>
  <c r="X1724" i="1" s="1"/>
  <c r="B1724" i="1" s="1"/>
  <c r="C1726" i="1" l="1"/>
  <c r="P1725" i="1"/>
  <c r="X1725" i="1" s="1"/>
  <c r="B1725" i="1" s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S1744" i="1"/>
  <c r="C1739" i="1" l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C1744" i="1" l="1"/>
  <c r="P1743" i="1"/>
  <c r="X1743" i="1" s="1"/>
  <c r="B1743" i="1" s="1"/>
  <c r="P1744" i="1" l="1"/>
  <c r="C1745" i="1"/>
  <c r="C1746" i="1" l="1"/>
  <c r="P1745" i="1"/>
  <c r="X1745" i="1" s="1"/>
  <c r="B1745" i="1" s="1"/>
  <c r="X1744" i="1"/>
  <c r="Y1744" i="1" s="1"/>
  <c r="B1744" i="1" l="1"/>
  <c r="C1747" i="1"/>
  <c r="P1746" i="1"/>
  <c r="X1746" i="1" s="1"/>
  <c r="B1746" i="1" s="1"/>
  <c r="P1747" i="1" l="1"/>
  <c r="S1747" i="1" l="1"/>
  <c r="X1747" i="1"/>
  <c r="B1747" i="1" s="1"/>
  <c r="Y1747" i="1" l="1"/>
  <c r="C1748" i="1"/>
  <c r="C1749" i="1" l="1"/>
  <c r="P1748" i="1"/>
  <c r="X1748" i="1" s="1"/>
  <c r="B1748" i="1" s="1"/>
  <c r="C1750" i="1" l="1"/>
  <c r="P1749" i="1"/>
  <c r="X1749" i="1" s="1"/>
  <c r="B1749" i="1" s="1"/>
  <c r="P1750" i="1" l="1"/>
  <c r="X1750" i="1" s="1"/>
  <c r="B1750" i="1" s="1"/>
  <c r="C1751" i="1"/>
  <c r="C1752" i="1" l="1"/>
  <c r="P1751" i="1"/>
  <c r="X1751" i="1" s="1"/>
  <c r="B1751" i="1" s="1"/>
  <c r="C1753" i="1" l="1"/>
  <c r="P1752" i="1"/>
  <c r="X1752" i="1" s="1"/>
  <c r="B1752" i="1" s="1"/>
  <c r="C1754" i="1" l="1"/>
  <c r="P1753" i="1"/>
  <c r="X1753" i="1" s="1"/>
  <c r="B1753" i="1" s="1"/>
  <c r="P1754" i="1" l="1"/>
  <c r="X1754" i="1" s="1"/>
  <c r="B1754" i="1" s="1"/>
  <c r="C1755" i="1"/>
  <c r="C1756" i="1" l="1"/>
  <c r="P1755" i="1"/>
  <c r="X1755" i="1" s="1"/>
  <c r="B1755" i="1" s="1"/>
  <c r="C1757" i="1" l="1"/>
  <c r="P1756" i="1"/>
  <c r="X1756" i="1" s="1"/>
  <c r="B1756" i="1" s="1"/>
  <c r="P1757" i="1" l="1"/>
  <c r="X1757" i="1" s="1"/>
  <c r="B1757" i="1" s="1"/>
  <c r="C1758" i="1"/>
  <c r="C1759" i="1" l="1"/>
  <c r="P1758" i="1"/>
  <c r="X1758" i="1" s="1"/>
  <c r="B1758" i="1" s="1"/>
  <c r="C1760" i="1" l="1"/>
  <c r="P1759" i="1"/>
  <c r="X1759" i="1" s="1"/>
  <c r="B1759" i="1" s="1"/>
  <c r="C1761" i="1" l="1"/>
  <c r="P1760" i="1"/>
  <c r="X1760" i="1" s="1"/>
  <c r="B1760" i="1" s="1"/>
  <c r="P1761" i="1" l="1"/>
  <c r="X1761" i="1" s="1"/>
  <c r="B1761" i="1" s="1"/>
  <c r="C1762" i="1"/>
  <c r="C1763" i="1" l="1"/>
  <c r="P1762" i="1"/>
  <c r="X1762" i="1" s="1"/>
  <c r="B1762" i="1" s="1"/>
  <c r="C1764" i="1" l="1"/>
  <c r="P1763" i="1"/>
  <c r="X1763" i="1" s="1"/>
  <c r="B1763" i="1" s="1"/>
  <c r="C1765" i="1" l="1"/>
  <c r="P1764" i="1"/>
  <c r="X1764" i="1" s="1"/>
  <c r="B1764" i="1" s="1"/>
  <c r="C1766" i="1" l="1"/>
  <c r="P1765" i="1"/>
  <c r="X1765" i="1" s="1"/>
  <c r="B1765" i="1" s="1"/>
  <c r="C1767" i="1" l="1"/>
  <c r="P1766" i="1"/>
  <c r="X1766" i="1" s="1"/>
  <c r="B1766" i="1" s="1"/>
  <c r="P1767" i="1" l="1"/>
  <c r="X1767" i="1" s="1"/>
  <c r="B1767" i="1" s="1"/>
  <c r="C1768" i="1"/>
  <c r="P1768" i="1" l="1"/>
  <c r="X1768" i="1" s="1"/>
  <c r="B1768" i="1" s="1"/>
  <c r="C1769" i="1"/>
  <c r="C1770" i="1" l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C1774" i="1" l="1"/>
  <c r="P1773" i="1"/>
  <c r="X1773" i="1" s="1"/>
  <c r="B1773" i="1" s="1"/>
  <c r="S1777" i="1"/>
  <c r="C1775" i="1" l="1"/>
  <c r="P1774" i="1"/>
  <c r="X1774" i="1" s="1"/>
  <c r="B1774" i="1" s="1"/>
  <c r="P1775" i="1" l="1"/>
  <c r="S1775" i="1" l="1"/>
  <c r="X1775" i="1"/>
  <c r="B1775" i="1" s="1"/>
  <c r="Y1775" i="1" l="1"/>
  <c r="C1776" i="1"/>
  <c r="C1777" i="1" l="1"/>
  <c r="P1776" i="1"/>
  <c r="X1776" i="1" s="1"/>
  <c r="B1776" i="1" s="1"/>
  <c r="P1777" i="1" l="1"/>
  <c r="C1778" i="1"/>
  <c r="P1778" i="1" l="1"/>
  <c r="X1778" i="1" s="1"/>
  <c r="B1778" i="1" s="1"/>
  <c r="C1779" i="1"/>
  <c r="X1777" i="1"/>
  <c r="Y1777" i="1" s="1"/>
  <c r="B1777" i="1" l="1"/>
  <c r="C1780" i="1"/>
  <c r="P1779" i="1"/>
  <c r="X1779" i="1" s="1"/>
  <c r="B1779" i="1" s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C1805" i="1" l="1"/>
  <c r="P1804" i="1"/>
  <c r="X1804" i="1" s="1"/>
  <c r="B1804" i="1" s="1"/>
  <c r="C1806" i="1" l="1"/>
  <c r="P1805" i="1"/>
  <c r="X1805" i="1" l="1"/>
  <c r="Y1805" i="1" s="1"/>
  <c r="P1806" i="1"/>
  <c r="B1805" i="1" l="1"/>
  <c r="S1806" i="1"/>
  <c r="X1806" i="1"/>
  <c r="B1806" i="1" s="1"/>
  <c r="Y1806" i="1" l="1"/>
  <c r="C1807" i="1"/>
  <c r="P1807" i="1" l="1"/>
  <c r="X1807" i="1" l="1"/>
  <c r="B1807" i="1" s="1"/>
  <c r="S1807" i="1"/>
  <c r="Y1807" i="1" l="1"/>
  <c r="C1808" i="1"/>
  <c r="P1808" i="1" l="1"/>
  <c r="X1808" i="1" s="1"/>
  <c r="B1808" i="1" s="1"/>
  <c r="C1809" i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P1812" i="1" l="1"/>
  <c r="X1812" i="1" s="1"/>
  <c r="B1812" i="1" s="1"/>
  <c r="C1813" i="1"/>
  <c r="P1813" i="1" l="1"/>
  <c r="X1813" i="1" s="1"/>
  <c r="B1813" i="1" s="1"/>
  <c r="C1814" i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P1817" i="1" l="1"/>
  <c r="X1817" i="1" s="1"/>
  <c r="B1817" i="1" s="1"/>
  <c r="C1818" i="1"/>
  <c r="C1819" i="1" l="1"/>
  <c r="P1818" i="1"/>
  <c r="X1818" i="1" s="1"/>
  <c r="B1818" i="1" s="1"/>
  <c r="P1819" i="1" l="1"/>
  <c r="X1819" i="1" s="1"/>
  <c r="B1819" i="1" s="1"/>
  <c r="C1820" i="1"/>
  <c r="C1821" i="1" l="1"/>
  <c r="P1820" i="1"/>
  <c r="X1820" i="1" s="1"/>
  <c r="B1820" i="1" s="1"/>
  <c r="C1822" i="1" l="1"/>
  <c r="P1821" i="1"/>
  <c r="X1821" i="1" s="1"/>
  <c r="B1821" i="1" s="1"/>
  <c r="P1822" i="1" l="1"/>
  <c r="X1822" i="1" s="1"/>
  <c r="B1822" i="1" s="1"/>
  <c r="C1823" i="1"/>
  <c r="C1824" i="1" l="1"/>
  <c r="P1823" i="1"/>
  <c r="X1823" i="1" s="1"/>
  <c r="B1823" i="1" s="1"/>
  <c r="C1825" i="1" l="1"/>
  <c r="P1824" i="1"/>
  <c r="X1824" i="1" s="1"/>
  <c r="B1824" i="1" s="1"/>
  <c r="P1825" i="1" l="1"/>
  <c r="X1825" i="1" s="1"/>
  <c r="B1825" i="1" s="1"/>
  <c r="C1826" i="1"/>
  <c r="P1826" i="1" l="1"/>
  <c r="X1826" i="1" s="1"/>
  <c r="B1826" i="1" s="1"/>
  <c r="C1827" i="1"/>
  <c r="C1828" i="1" l="1"/>
  <c r="P1827" i="1"/>
  <c r="X1827" i="1" s="1"/>
  <c r="B1827" i="1" s="1"/>
  <c r="C1829" i="1" l="1"/>
  <c r="P1828" i="1"/>
  <c r="X1828" i="1" s="1"/>
  <c r="B1828" i="1" s="1"/>
  <c r="P1829" i="1" l="1"/>
  <c r="X1829" i="1" s="1"/>
  <c r="B1829" i="1" s="1"/>
  <c r="C1830" i="1"/>
  <c r="S1836" i="1"/>
  <c r="P1830" i="1" l="1"/>
  <c r="X1830" i="1" s="1"/>
  <c r="B1830" i="1" s="1"/>
  <c r="C1831" i="1"/>
  <c r="C1832" i="1" l="1"/>
  <c r="P1831" i="1"/>
  <c r="X1831" i="1" s="1"/>
  <c r="B1831" i="1" s="1"/>
  <c r="C1833" i="1" l="1"/>
  <c r="P1832" i="1"/>
  <c r="X1832" i="1" s="1"/>
  <c r="B1832" i="1" s="1"/>
  <c r="P1833" i="1" l="1"/>
  <c r="X1833" i="1" s="1"/>
  <c r="B1833" i="1" s="1"/>
  <c r="C1834" i="1"/>
  <c r="P1834" i="1" l="1"/>
  <c r="X1834" i="1" s="1"/>
  <c r="B1834" i="1" s="1"/>
  <c r="C1835" i="1"/>
  <c r="C1836" i="1" l="1"/>
  <c r="P1835" i="1"/>
  <c r="X1835" i="1" s="1"/>
  <c r="B1835" i="1" s="1"/>
  <c r="P1836" i="1" l="1"/>
  <c r="X1836" i="1" s="1"/>
  <c r="Y1836" i="1" s="1"/>
  <c r="C1837" i="1"/>
  <c r="B1836" i="1"/>
  <c r="P1837" i="1" l="1"/>
  <c r="X1837" i="1" s="1"/>
  <c r="B1837" i="1" s="1"/>
  <c r="C1838" i="1"/>
  <c r="P1838" i="1" s="1"/>
  <c r="S1838" i="1" s="1"/>
  <c r="X1838" i="1" l="1"/>
  <c r="B1838" i="1" s="1"/>
  <c r="C1839" i="1"/>
  <c r="Y1838" i="1" l="1"/>
  <c r="C1840" i="1"/>
  <c r="P1839" i="1"/>
  <c r="X1839" i="1" s="1"/>
  <c r="B1839" i="1" s="1"/>
  <c r="P1840" i="1" l="1"/>
  <c r="X1840" i="1" s="1"/>
  <c r="B1840" i="1" s="1"/>
  <c r="C1841" i="1"/>
  <c r="C1842" i="1" l="1"/>
  <c r="P1841" i="1"/>
  <c r="X1841" i="1" s="1"/>
  <c r="B1841" i="1" s="1"/>
  <c r="C1843" i="1" l="1"/>
  <c r="P1842" i="1"/>
  <c r="X1842" i="1" s="1"/>
  <c r="B1842" i="1" s="1"/>
  <c r="P1843" i="1" l="1"/>
  <c r="X1843" i="1" s="1"/>
  <c r="B1843" i="1" s="1"/>
  <c r="C1844" i="1"/>
  <c r="C1845" i="1" l="1"/>
  <c r="P1844" i="1"/>
  <c r="X1844" i="1" s="1"/>
  <c r="B1844" i="1" s="1"/>
  <c r="P1845" i="1" l="1"/>
  <c r="X1845" i="1" s="1"/>
  <c r="B1845" i="1" s="1"/>
  <c r="C1846" i="1"/>
  <c r="C1847" i="1" l="1"/>
  <c r="P1846" i="1"/>
  <c r="X1846" i="1" s="1"/>
  <c r="B1846" i="1" s="1"/>
  <c r="C1848" i="1" l="1"/>
  <c r="P1847" i="1"/>
  <c r="X1847" i="1" s="1"/>
  <c r="B1847" i="1" s="1"/>
  <c r="P1848" i="1" l="1"/>
  <c r="X1848" i="1" s="1"/>
  <c r="B1848" i="1" s="1"/>
  <c r="C1849" i="1"/>
  <c r="C1850" i="1" l="1"/>
  <c r="P1849" i="1"/>
  <c r="X1849" i="1" s="1"/>
  <c r="B1849" i="1" s="1"/>
  <c r="P1850" i="1" l="1"/>
  <c r="X1850" i="1" s="1"/>
  <c r="B1850" i="1" s="1"/>
  <c r="C1851" i="1"/>
  <c r="C1852" i="1" l="1"/>
  <c r="P1851" i="1"/>
  <c r="X1851" i="1" s="1"/>
  <c r="B1851" i="1" s="1"/>
  <c r="C1853" i="1" l="1"/>
  <c r="P1852" i="1"/>
  <c r="X1852" i="1" s="1"/>
  <c r="B1852" i="1" s="1"/>
  <c r="P1853" i="1" l="1"/>
  <c r="X1853" i="1" s="1"/>
  <c r="B1853" i="1" s="1"/>
  <c r="C1854" i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C1865" i="1" l="1"/>
  <c r="P1864" i="1"/>
  <c r="X1864" i="1" s="1"/>
  <c r="B1864" i="1" s="1"/>
  <c r="C1866" i="1" l="1"/>
  <c r="P1865" i="1"/>
  <c r="X1865" i="1" s="1"/>
  <c r="B1865" i="1" s="1"/>
  <c r="C1867" i="1" l="1"/>
  <c r="P1866" i="1"/>
  <c r="X1866" i="1" s="1"/>
  <c r="B1866" i="1" s="1"/>
  <c r="S1868" i="1"/>
  <c r="P1867" i="1" l="1"/>
  <c r="S1867" i="1" l="1"/>
  <c r="X1867" i="1"/>
  <c r="B1867" i="1" s="1"/>
  <c r="Y1867" i="1" l="1"/>
  <c r="C1868" i="1"/>
  <c r="P1868" i="1" l="1"/>
  <c r="C1869" i="1"/>
  <c r="P1869" i="1" l="1"/>
  <c r="X1869" i="1" s="1"/>
  <c r="B1869" i="1" s="1"/>
  <c r="C1870" i="1"/>
  <c r="X1868" i="1"/>
  <c r="Y1868" i="1" s="1"/>
  <c r="C1871" i="1" l="1"/>
  <c r="P1870" i="1"/>
  <c r="X1870" i="1" s="1"/>
  <c r="B1870" i="1" s="1"/>
  <c r="B1868" i="1"/>
  <c r="C1872" i="1" l="1"/>
  <c r="P1871" i="1"/>
  <c r="X1871" i="1" s="1"/>
  <c r="B1871" i="1" s="1"/>
  <c r="C1873" i="1" l="1"/>
  <c r="P1872" i="1"/>
  <c r="X1872" i="1" s="1"/>
  <c r="B1872" i="1" s="1"/>
  <c r="P1873" i="1" l="1"/>
  <c r="X1873" i="1" s="1"/>
  <c r="B1873" i="1" s="1"/>
  <c r="C1874" i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P1883" i="1" l="1"/>
  <c r="X1883" i="1" s="1"/>
  <c r="B1883" i="1" s="1"/>
  <c r="C1884" i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P1887" i="1" l="1"/>
  <c r="X1887" i="1" s="1"/>
  <c r="B1887" i="1" s="1"/>
  <c r="C1888" i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P1891" i="1" l="1"/>
  <c r="X1891" i="1" s="1"/>
  <c r="B1891" i="1" s="1"/>
  <c r="C1892" i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P1895" i="1" l="1"/>
  <c r="X1895" i="1" s="1"/>
  <c r="B1895" i="1" s="1"/>
  <c r="C1896" i="1"/>
  <c r="C1897" i="1" l="1"/>
  <c r="P1896" i="1"/>
  <c r="X1896" i="1" s="1"/>
  <c r="B1896" i="1" s="1"/>
  <c r="C1898" i="1" l="1"/>
  <c r="P1897" i="1"/>
  <c r="X1897" i="1" l="1"/>
  <c r="Y1897" i="1" s="1"/>
  <c r="P1898" i="1"/>
  <c r="S1898" i="1" l="1"/>
  <c r="X1898" i="1"/>
  <c r="B1898" i="1" s="1"/>
  <c r="B1897" i="1"/>
  <c r="Y1898" i="1" l="1"/>
  <c r="C1899" i="1"/>
  <c r="P1899" i="1" l="1"/>
  <c r="X1899" i="1" s="1"/>
  <c r="B1899" i="1" s="1"/>
  <c r="C1900" i="1"/>
  <c r="C1901" i="1" l="1"/>
  <c r="P1900" i="1"/>
  <c r="X1900" i="1" s="1"/>
  <c r="B1900" i="1" s="1"/>
  <c r="C1902" i="1" l="1"/>
  <c r="P1901" i="1"/>
  <c r="X1901" i="1" s="1"/>
  <c r="B1901" i="1" s="1"/>
  <c r="P1902" i="1" l="1"/>
  <c r="X1902" i="1" s="1"/>
  <c r="B1902" i="1" s="1"/>
  <c r="C1903" i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P1906" i="1" l="1"/>
  <c r="X1906" i="1" s="1"/>
  <c r="B1906" i="1" s="1"/>
  <c r="C1907" i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P1910" i="1" l="1"/>
  <c r="X1910" i="1" s="1"/>
  <c r="B1910" i="1" s="1"/>
  <c r="C1911" i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P1926" i="1" l="1"/>
  <c r="S1926" i="1" l="1"/>
  <c r="X1926" i="1"/>
  <c r="B1926" i="1" s="1"/>
  <c r="S1928" i="1"/>
  <c r="Y1926" i="1" l="1"/>
  <c r="C1927" i="1"/>
  <c r="C1928" i="1" l="1"/>
  <c r="P1927" i="1"/>
  <c r="X1927" i="1" s="1"/>
  <c r="B1927" i="1" s="1"/>
  <c r="P1928" i="1" l="1"/>
  <c r="C1929" i="1"/>
  <c r="C1930" i="1" l="1"/>
  <c r="P1929" i="1"/>
  <c r="X1929" i="1" s="1"/>
  <c r="B1929" i="1" s="1"/>
  <c r="X1928" i="1"/>
  <c r="Y1928" i="1" s="1"/>
  <c r="B1928" i="1" l="1"/>
  <c r="C1931" i="1"/>
  <c r="P1930" i="1"/>
  <c r="X1930" i="1" s="1"/>
  <c r="B1930" i="1" s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C1957" i="1" l="1"/>
  <c r="P1957" i="1" s="1"/>
  <c r="P1956" i="1"/>
  <c r="X1956" i="1" l="1"/>
  <c r="Y1956" i="1" s="1"/>
  <c r="X1957" i="1"/>
  <c r="B1957" i="1" s="1"/>
  <c r="S1957" i="1"/>
  <c r="B1956" i="1" l="1"/>
  <c r="Y1957" i="1"/>
  <c r="C1958" i="1"/>
  <c r="P1958" i="1" l="1"/>
  <c r="X1958" i="1" s="1"/>
  <c r="B1958" i="1" s="1"/>
  <c r="C1959" i="1"/>
  <c r="C1960" i="1" l="1"/>
  <c r="P1959" i="1"/>
  <c r="X1959" i="1" s="1"/>
  <c r="B1959" i="1" s="1"/>
  <c r="C1961" i="1" l="1"/>
  <c r="P1960" i="1"/>
  <c r="X1960" i="1" s="1"/>
  <c r="B1960" i="1" s="1"/>
  <c r="C1962" i="1" l="1"/>
  <c r="P1961" i="1"/>
  <c r="X1961" i="1" s="1"/>
  <c r="B1961" i="1" s="1"/>
  <c r="C1963" i="1" l="1"/>
  <c r="P1962" i="1"/>
  <c r="X1962" i="1" s="1"/>
  <c r="B1962" i="1" s="1"/>
  <c r="C1964" i="1" l="1"/>
  <c r="P1963" i="1"/>
  <c r="X1963" i="1" s="1"/>
  <c r="B1963" i="1" s="1"/>
  <c r="C1965" i="1" l="1"/>
  <c r="P1964" i="1"/>
  <c r="X1964" i="1" s="1"/>
  <c r="B1964" i="1" s="1"/>
  <c r="C1966" i="1" l="1"/>
  <c r="P1965" i="1"/>
  <c r="X1965" i="1" s="1"/>
  <c r="B1965" i="1" s="1"/>
  <c r="C1967" i="1" l="1"/>
  <c r="P1966" i="1"/>
  <c r="X1966" i="1" s="1"/>
  <c r="B1966" i="1" s="1"/>
  <c r="C1968" i="1" l="1"/>
  <c r="P1967" i="1"/>
  <c r="X1967" i="1" s="1"/>
  <c r="B1967" i="1" s="1"/>
  <c r="C1969" i="1" l="1"/>
  <c r="P1968" i="1"/>
  <c r="X1968" i="1" s="1"/>
  <c r="B1968" i="1" s="1"/>
  <c r="C1970" i="1" l="1"/>
  <c r="P1969" i="1"/>
  <c r="X1969" i="1" s="1"/>
  <c r="B1969" i="1" s="1"/>
  <c r="C1971" i="1" l="1"/>
  <c r="P1970" i="1"/>
  <c r="X1970" i="1" s="1"/>
  <c r="B1970" i="1" s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C1975" i="1" l="1"/>
  <c r="P1974" i="1"/>
  <c r="X1974" i="1" s="1"/>
  <c r="B1974" i="1" s="1"/>
  <c r="C1976" i="1" l="1"/>
  <c r="P1975" i="1"/>
  <c r="X1975" i="1" s="1"/>
  <c r="B1975" i="1" s="1"/>
  <c r="C1977" i="1" l="1"/>
  <c r="P1976" i="1"/>
  <c r="X1976" i="1" s="1"/>
  <c r="B1976" i="1" s="1"/>
  <c r="C1978" i="1" l="1"/>
  <c r="P1977" i="1"/>
  <c r="X1977" i="1" s="1"/>
  <c r="B1977" i="1" s="1"/>
  <c r="C1979" i="1" l="1"/>
  <c r="P1978" i="1"/>
  <c r="X1978" i="1" s="1"/>
  <c r="B1978" i="1" s="1"/>
  <c r="C1980" i="1" l="1"/>
  <c r="P1979" i="1"/>
  <c r="X1979" i="1" s="1"/>
  <c r="B1979" i="1" s="1"/>
  <c r="C1981" i="1" l="1"/>
  <c r="P1980" i="1"/>
  <c r="X1980" i="1" s="1"/>
  <c r="B1980" i="1" s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s="1"/>
  <c r="B1983" i="1" s="1"/>
  <c r="C1985" i="1" l="1"/>
  <c r="P1984" i="1"/>
  <c r="X1984" i="1" s="1"/>
  <c r="B1984" i="1" s="1"/>
  <c r="C1986" i="1" l="1"/>
  <c r="P1985" i="1"/>
  <c r="X1985" i="1" s="1"/>
  <c r="B1985" i="1" s="1"/>
  <c r="C1987" i="1" l="1"/>
  <c r="P1987" i="1" s="1"/>
  <c r="X1987" i="1" s="1"/>
  <c r="Y1987" i="1" s="1"/>
  <c r="P1986" i="1"/>
  <c r="X1986" i="1" s="1"/>
  <c r="B1986" i="1" s="1"/>
  <c r="S1987" i="1"/>
  <c r="C1988" i="1" l="1"/>
  <c r="B1987" i="1"/>
</calcChain>
</file>

<file path=xl/sharedStrings.xml><?xml version="1.0" encoding="utf-8"?>
<sst xmlns="http://schemas.openxmlformats.org/spreadsheetml/2006/main" count="257" uniqueCount="123">
  <si>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</si>
  <si>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</si>
  <si>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</si>
  <si>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</si>
  <si>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</si>
  <si>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</si>
  <si>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</si>
  <si>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</si>
  <si>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</si>
  <si>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</si>
  <si>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</si>
  <si>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</si>
  <si>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</si>
  <si>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</si>
  <si>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</si>
  <si>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</si>
  <si>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</si>
  <si>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</si>
  <si>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</si>
  <si>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</si>
  <si>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</si>
  <si>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</si>
  <si>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</si>
  <si>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</si>
  <si>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</si>
  <si>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</si>
  <si>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</si>
  <si>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</si>
  <si>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</si>
  <si>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</si>
  <si>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</si>
  <si>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</si>
  <si>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</si>
  <si>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</si>
  <si>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</si>
  <si>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</si>
  <si>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</si>
  <si>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</si>
  <si>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</si>
  <si>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</si>
  <si>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</si>
  <si>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</si>
  <si>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</si>
  <si>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</si>
  <si>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</si>
  <si>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</si>
  <si>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</si>
  <si>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</si>
  <si>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</si>
  <si>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</si>
  <si>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</si>
  <si>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</si>
  <si>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</si>
  <si>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</si>
  <si>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</si>
  <si>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</si>
  <si>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</si>
  <si>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</si>
  <si>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</si>
  <si>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</si>
  <si>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</si>
  <si>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</si>
  <si>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</si>
  <si>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</si>
  <si>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</si>
  <si>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</si>
  <si>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</si>
  <si>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</si>
  <si>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</si>
  <si>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</si>
  <si>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</si>
  <si>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</si>
  <si>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</si>
  <si>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</si>
  <si>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</si>
  <si>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</si>
  <si>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</si>
  <si>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</si>
  <si>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</si>
  <si>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</si>
  <si>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</si>
  <si>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</si>
  <si>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</si>
  <si>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</si>
  <si>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</si>
  <si>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</si>
  <si>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</si>
  <si>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</si>
  <si>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</si>
  <si>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</si>
  <si>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</si>
  <si>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</si>
  <si>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</si>
  <si>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</si>
  <si>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</si>
  <si>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</si>
  <si>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</si>
  <si>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</si>
  <si>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</si>
  <si>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</si>
  <si>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</si>
  <si>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</si>
  <si>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</si>
  <si>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</si>
  <si>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</si>
  <si>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</si>
  <si>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</si>
  <si>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</si>
  <si>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</si>
  <si>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</si>
  <si>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</si>
  <si>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</si>
  <si>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</si>
  <si>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</si>
  <si>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</si>
  <si>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</si>
  <si>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</si>
  <si>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BARRETOS COUNTRY</t>
  </si>
  <si>
    <t>SUB I</t>
  </si>
  <si>
    <t>20L0483914</t>
  </si>
  <si>
    <t>IGP-M &gt; 0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</si>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</sst>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6" fillId="9" borderId="0" applyNumberFormat="0" applyBorder="0" applyAlignment="0" applyProtection="0"/>
    <xf numFmtId="0" fontId="25" fillId="10" borderId="0" applyNumberFormat="0" applyBorder="0" applyAlignment="0" applyProtection="0"/>
  </cellStyleXfs>
  <cellXfs count="20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6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4" fontId="23" fillId="7" borderId="0" xfId="0" applyNumberFormat="1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4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horizontal="left"/>
    </xf>
    <xf numFmtId="164" fontId="23" fillId="7" borderId="0" xfId="0" applyNumberFormat="1" applyFont="1" applyFill="1" applyAlignment="1">
      <alignment horizontal="left" vertical="center"/>
    </xf>
    <xf numFmtId="0" fontId="23" fillId="7" borderId="0" xfId="0" applyFont="1" applyFill="1"/>
    <xf numFmtId="4" fontId="23" fillId="7" borderId="0" xfId="0" applyNumberFormat="1" applyFont="1" applyFill="1" applyAlignment="1">
      <alignment horizontal="left" vertical="top"/>
    </xf>
    <xf numFmtId="14" fontId="22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14" fontId="21" fillId="7" borderId="0" xfId="0" applyNumberFormat="1" applyFont="1" applyFill="1" applyAlignment="1">
      <alignment horizontal="left"/>
    </xf>
    <xf numFmtId="10" fontId="19" fillId="7" borderId="0" xfId="0" applyNumberFormat="1" applyFont="1" applyFill="1" applyAlignment="1">
      <alignment horizontal="left" vertical="center"/>
    </xf>
    <xf numFmtId="14" fontId="19" fillId="7" borderId="0" xfId="0" applyNumberFormat="1" applyFont="1" applyFill="1" applyAlignment="1">
      <alignment horizontal="left" vertical="top"/>
    </xf>
    <xf numFmtId="176" fontId="19" fillId="7" borderId="0" xfId="0" applyNumberFormat="1" applyFont="1" applyFill="1" applyAlignment="1">
      <alignment horizontal="left" vertical="center"/>
    </xf>
    <xf numFmtId="3" fontId="19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fill" vertical="center"/>
    </xf>
    <xf numFmtId="1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14" fontId="22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4" fontId="20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5" fillId="10" borderId="0" xfId="2" applyNumberFormat="1" applyAlignment="1">
      <alignment horizontal="center" vertical="center"/>
    </xf>
    <xf numFmtId="165" fontId="25" fillId="10" borderId="0" xfId="2" applyNumberFormat="1" applyAlignment="1">
      <alignment horizontal="center" vertical="center"/>
    </xf>
    <xf numFmtId="4" fontId="25" fillId="10" borderId="0" xfId="2" applyNumberFormat="1" applyAlignment="1">
      <alignment horizontal="center"/>
    </xf>
    <xf numFmtId="4" fontId="25" fillId="10" borderId="0" xfId="2" applyNumberFormat="1" applyAlignment="1">
      <alignment horizontal="center" vertical="center"/>
    </xf>
    <xf numFmtId="173" fontId="25" fillId="10" borderId="0" xfId="2" applyNumberFormat="1" applyAlignment="1">
      <alignment horizontal="center" vertical="center"/>
    </xf>
    <xf numFmtId="10" fontId="25" fillId="10" borderId="0" xfId="2" applyNumberFormat="1" applyAlignment="1">
      <alignment horizontal="center" vertical="center"/>
    </xf>
    <xf numFmtId="0" fontId="25" fillId="10" borderId="0" xfId="2" applyAlignment="1">
      <alignment horizontal="center" vertical="center"/>
    </xf>
    <xf numFmtId="169" fontId="25" fillId="10" borderId="0" xfId="2" applyNumberFormat="1" applyAlignment="1">
      <alignment horizontal="center" vertical="center"/>
    </xf>
    <xf numFmtId="3" fontId="25" fillId="10" borderId="0" xfId="2" applyNumberFormat="1" applyAlignment="1">
      <alignment horizontal="center" vertical="center"/>
    </xf>
    <xf numFmtId="166" fontId="25" fillId="10" borderId="0" xfId="2" applyNumberFormat="1" applyAlignment="1">
      <alignment horizontal="center" vertical="center"/>
    </xf>
    <xf numFmtId="167" fontId="25" fillId="10" borderId="0" xfId="2" applyNumberFormat="1" applyAlignment="1">
      <alignment horizontal="center" vertical="center"/>
    </xf>
    <xf numFmtId="14" fontId="25" fillId="10" borderId="0" xfId="2" applyNumberFormat="1" applyAlignment="1">
      <alignment horizontal="right" vertical="center"/>
    </xf>
    <xf numFmtId="165" fontId="25" fillId="10" borderId="2" xfId="2" applyNumberFormat="1" applyBorder="1" applyAlignment="1">
      <alignment horizontal="center"/>
    </xf>
    <xf numFmtId="0" fontId="25" fillId="10" borderId="0" xfId="2" applyAlignment="1">
      <alignment horizontal="right" vertical="center"/>
    </xf>
    <xf numFmtId="164" fontId="25" fillId="10" borderId="0" xfId="2" applyNumberFormat="1" applyAlignment="1">
      <alignment horizontal="center" vertical="center"/>
    </xf>
    <xf numFmtId="0" fontId="25" fillId="10" borderId="0" xfId="2" applyAlignment="1">
      <alignment horizontal="left" vertical="center"/>
    </xf>
    <xf numFmtId="0" fontId="25" fillId="10" borderId="0" xfId="2" applyAlignment="1">
      <alignment horizontal="center"/>
    </xf>
    <xf numFmtId="0" fontId="25" fillId="10" borderId="0" xfId="2"/>
  </cellXfs>
  <cellStyles count="3">
    <cellStyle name="Bom" xfId="1" builtinId="26"/>
    <cellStyle name="Neutro" xfId="2" builtinId="28"/>
    <cellStyle name="Normal" xfId="0" builtinId="0"/>
  </cellStyles>
  <dxfs count="5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1146.575</v>
          </cell>
          <cell r="CM277">
            <v>45556</v>
          </cell>
        </row>
        <row r="278">
          <cell r="CI278">
            <v>45616</v>
          </cell>
          <cell r="CJ278">
            <v>1146.575</v>
          </cell>
          <cell r="CK278">
            <v>45555</v>
          </cell>
          <cell r="CL278">
            <v>1146.575</v>
          </cell>
          <cell r="CM278">
            <v>45585</v>
          </cell>
        </row>
        <row r="279">
          <cell r="CI279">
            <v>45646</v>
          </cell>
          <cell r="CJ279">
            <v>1146.575</v>
          </cell>
          <cell r="CK279">
            <v>45585</v>
          </cell>
          <cell r="CL279">
            <v>1146.575</v>
          </cell>
          <cell r="CM279">
            <v>45616</v>
          </cell>
        </row>
        <row r="280">
          <cell r="CI280">
            <v>45677</v>
          </cell>
          <cell r="CJ280">
            <v>1146.575</v>
          </cell>
          <cell r="CK280">
            <v>45616</v>
          </cell>
          <cell r="CL280">
            <v>1146.575</v>
          </cell>
          <cell r="CM280">
            <v>45646</v>
          </cell>
        </row>
        <row r="281">
          <cell r="CI281">
            <v>45708</v>
          </cell>
          <cell r="CJ281">
            <v>1146.575</v>
          </cell>
          <cell r="CK281">
            <v>45646</v>
          </cell>
          <cell r="CL281">
            <v>1146.575</v>
          </cell>
          <cell r="CM281">
            <v>45677</v>
          </cell>
        </row>
        <row r="282">
          <cell r="CI282">
            <v>45736</v>
          </cell>
          <cell r="CJ282">
            <v>1146.575</v>
          </cell>
          <cell r="CK282">
            <v>45677</v>
          </cell>
          <cell r="CL282">
            <v>1146.575</v>
          </cell>
          <cell r="CM282">
            <v>45708</v>
          </cell>
        </row>
        <row r="283">
          <cell r="CI283">
            <v>45769</v>
          </cell>
          <cell r="CJ283">
            <v>1146.575</v>
          </cell>
          <cell r="CK283">
            <v>45710</v>
          </cell>
          <cell r="CL283">
            <v>1146.575</v>
          </cell>
          <cell r="CM283">
            <v>45738</v>
          </cell>
        </row>
        <row r="284">
          <cell r="CI284">
            <v>45797</v>
          </cell>
          <cell r="CJ284">
            <v>1146.575</v>
          </cell>
          <cell r="CK284">
            <v>45736</v>
          </cell>
          <cell r="CL284">
            <v>1146.575</v>
          </cell>
          <cell r="CM284">
            <v>45767</v>
          </cell>
        </row>
        <row r="285">
          <cell r="CI285">
            <v>45828</v>
          </cell>
          <cell r="CJ285">
            <v>1146.575</v>
          </cell>
          <cell r="CK285">
            <v>45767</v>
          </cell>
          <cell r="CL285">
            <v>1146.575</v>
          </cell>
          <cell r="CM285">
            <v>45797</v>
          </cell>
        </row>
        <row r="286">
          <cell r="CI286">
            <v>45859</v>
          </cell>
          <cell r="CJ286">
            <v>1146.575</v>
          </cell>
          <cell r="CK286">
            <v>45798</v>
          </cell>
          <cell r="CL286">
            <v>1146.575</v>
          </cell>
          <cell r="CM286">
            <v>45829</v>
          </cell>
        </row>
        <row r="287">
          <cell r="CI287">
            <v>45889</v>
          </cell>
          <cell r="CJ287">
            <v>1146.575</v>
          </cell>
          <cell r="CK287">
            <v>45828</v>
          </cell>
          <cell r="CL287">
            <v>1146.575</v>
          </cell>
          <cell r="CM287">
            <v>45858</v>
          </cell>
        </row>
        <row r="288">
          <cell r="CI288">
            <v>45922</v>
          </cell>
          <cell r="CJ288">
            <v>1146.575</v>
          </cell>
          <cell r="CK288">
            <v>45860</v>
          </cell>
          <cell r="CL288">
            <v>1146.575</v>
          </cell>
          <cell r="CM288">
            <v>45891</v>
          </cell>
        </row>
        <row r="289">
          <cell r="CI289">
            <v>45950</v>
          </cell>
          <cell r="CJ289">
            <v>1146.575</v>
          </cell>
          <cell r="CK289">
            <v>45889</v>
          </cell>
          <cell r="CL289">
            <v>1146.575</v>
          </cell>
          <cell r="CM289">
            <v>45920</v>
          </cell>
        </row>
        <row r="290">
          <cell r="CI290">
            <v>45981</v>
          </cell>
          <cell r="CJ290">
            <v>1146.575</v>
          </cell>
          <cell r="CK290">
            <v>45920</v>
          </cell>
          <cell r="CL290">
            <v>1146.575</v>
          </cell>
          <cell r="CM290">
            <v>45950</v>
          </cell>
        </row>
        <row r="291">
          <cell r="CI291">
            <v>46013</v>
          </cell>
          <cell r="CJ291">
            <v>1146.575</v>
          </cell>
          <cell r="CK291">
            <v>45952</v>
          </cell>
          <cell r="CL291">
            <v>1146.575</v>
          </cell>
          <cell r="CM291">
            <v>45983</v>
          </cell>
        </row>
        <row r="292">
          <cell r="CI292">
            <v>46042</v>
          </cell>
          <cell r="CJ292">
            <v>1146.575</v>
          </cell>
          <cell r="CK292">
            <v>45981</v>
          </cell>
          <cell r="CL292">
            <v>1146.575</v>
          </cell>
          <cell r="CM292">
            <v>46011</v>
          </cell>
        </row>
        <row r="293">
          <cell r="CI293">
            <v>46073</v>
          </cell>
          <cell r="CJ293">
            <v>1146.575</v>
          </cell>
          <cell r="CK293">
            <v>46011</v>
          </cell>
          <cell r="CL293">
            <v>1146.575</v>
          </cell>
          <cell r="CM293">
            <v>46042</v>
          </cell>
        </row>
        <row r="294">
          <cell r="CI294">
            <v>46101</v>
          </cell>
          <cell r="CJ294">
            <v>1146.575</v>
          </cell>
          <cell r="CK294">
            <v>46042</v>
          </cell>
          <cell r="CL294">
            <v>1146.575</v>
          </cell>
          <cell r="CM294">
            <v>46073</v>
          </cell>
        </row>
        <row r="295">
          <cell r="CI295">
            <v>46132</v>
          </cell>
          <cell r="CJ295">
            <v>1146.575</v>
          </cell>
          <cell r="CK295">
            <v>46073</v>
          </cell>
          <cell r="CL295">
            <v>1146.575</v>
          </cell>
          <cell r="CM295">
            <v>46101</v>
          </cell>
        </row>
        <row r="296">
          <cell r="CI296">
            <v>46162</v>
          </cell>
          <cell r="CJ296">
            <v>1146.575</v>
          </cell>
          <cell r="CK296">
            <v>46101</v>
          </cell>
          <cell r="CL296">
            <v>1146.575</v>
          </cell>
          <cell r="CM296">
            <v>46132</v>
          </cell>
        </row>
        <row r="297">
          <cell r="CI297">
            <v>46195</v>
          </cell>
          <cell r="CJ297">
            <v>1146.575</v>
          </cell>
          <cell r="CK297">
            <v>46134</v>
          </cell>
          <cell r="CL297">
            <v>1146.575</v>
          </cell>
          <cell r="CM297">
            <v>46164</v>
          </cell>
        </row>
        <row r="298">
          <cell r="CI298">
            <v>46223</v>
          </cell>
          <cell r="CJ298">
            <v>1146.575</v>
          </cell>
          <cell r="CK298">
            <v>46162</v>
          </cell>
          <cell r="CL298">
            <v>1146.575</v>
          </cell>
          <cell r="CM298">
            <v>46193</v>
          </cell>
        </row>
        <row r="299">
          <cell r="CI299">
            <v>46254</v>
          </cell>
          <cell r="CJ299">
            <v>1146.575</v>
          </cell>
          <cell r="CK299">
            <v>46193</v>
          </cell>
          <cell r="CL299">
            <v>1146.575</v>
          </cell>
          <cell r="CM299">
            <v>46223</v>
          </cell>
        </row>
        <row r="300">
          <cell r="CI300">
            <v>46286</v>
          </cell>
          <cell r="CJ300">
            <v>1146.575</v>
          </cell>
          <cell r="CK300">
            <v>46224</v>
          </cell>
          <cell r="CL300">
            <v>1146.575</v>
          </cell>
          <cell r="CM300">
            <v>46255</v>
          </cell>
        </row>
        <row r="301">
          <cell r="CI301">
            <v>46315</v>
          </cell>
          <cell r="CJ301">
            <v>1146.575</v>
          </cell>
          <cell r="CK301">
            <v>46254</v>
          </cell>
          <cell r="CL301">
            <v>1146.575</v>
          </cell>
          <cell r="CM301">
            <v>46285</v>
          </cell>
        </row>
        <row r="302">
          <cell r="CI302">
            <v>46346</v>
          </cell>
          <cell r="CJ302">
            <v>1146.575</v>
          </cell>
          <cell r="CK302">
            <v>46285</v>
          </cell>
          <cell r="CL302">
            <v>1146.575</v>
          </cell>
          <cell r="CM302">
            <v>46315</v>
          </cell>
        </row>
        <row r="303">
          <cell r="CI303">
            <v>46377</v>
          </cell>
          <cell r="CJ303">
            <v>1146.575</v>
          </cell>
          <cell r="CK303">
            <v>46316</v>
          </cell>
          <cell r="CL303">
            <v>1146.575</v>
          </cell>
          <cell r="CM303">
            <v>46347</v>
          </cell>
        </row>
        <row r="304">
          <cell r="CI304">
            <v>46407</v>
          </cell>
          <cell r="CJ304">
            <v>1146.575</v>
          </cell>
          <cell r="CK304">
            <v>46346</v>
          </cell>
          <cell r="CL304">
            <v>1146.575</v>
          </cell>
          <cell r="CM304">
            <v>46376</v>
          </cell>
        </row>
        <row r="305">
          <cell r="CI305">
            <v>46440</v>
          </cell>
          <cell r="CJ305">
            <v>1146.575</v>
          </cell>
          <cell r="CK305">
            <v>46378</v>
          </cell>
          <cell r="CL305">
            <v>1146.575</v>
          </cell>
          <cell r="CM305">
            <v>46409</v>
          </cell>
        </row>
        <row r="306">
          <cell r="CI306">
            <v>46468</v>
          </cell>
          <cell r="CJ306">
            <v>1146.575</v>
          </cell>
          <cell r="CK306">
            <v>46409</v>
          </cell>
          <cell r="CL306">
            <v>1146.575</v>
          </cell>
          <cell r="CM306">
            <v>46440</v>
          </cell>
        </row>
        <row r="307">
          <cell r="CI307">
            <v>46497</v>
          </cell>
          <cell r="CJ307">
            <v>1146.575</v>
          </cell>
          <cell r="CK307">
            <v>46438</v>
          </cell>
          <cell r="CL307">
            <v>1146.575</v>
          </cell>
          <cell r="CM307">
            <v>46466</v>
          </cell>
        </row>
        <row r="308">
          <cell r="CI308">
            <v>46527</v>
          </cell>
          <cell r="CJ308">
            <v>1146.575</v>
          </cell>
          <cell r="CK308">
            <v>46466</v>
          </cell>
          <cell r="CL308">
            <v>1146.575</v>
          </cell>
          <cell r="CM308">
            <v>46497</v>
          </cell>
        </row>
        <row r="309">
          <cell r="CI309">
            <v>46559</v>
          </cell>
          <cell r="CJ309">
            <v>1146.575</v>
          </cell>
          <cell r="CK309">
            <v>46498</v>
          </cell>
          <cell r="CL309">
            <v>1146.575</v>
          </cell>
          <cell r="CM309">
            <v>46528</v>
          </cell>
        </row>
        <row r="310">
          <cell r="CI310">
            <v>46588</v>
          </cell>
          <cell r="CJ310">
            <v>1146.575</v>
          </cell>
          <cell r="CK310">
            <v>46527</v>
          </cell>
          <cell r="CL310">
            <v>1146.575</v>
          </cell>
          <cell r="CM310">
            <v>46558</v>
          </cell>
        </row>
        <row r="311">
          <cell r="CI311">
            <v>46619</v>
          </cell>
          <cell r="CJ311">
            <v>1146.575</v>
          </cell>
          <cell r="CK311">
            <v>46558</v>
          </cell>
          <cell r="CL311">
            <v>1146.575</v>
          </cell>
          <cell r="CM311">
            <v>46588</v>
          </cell>
        </row>
        <row r="312">
          <cell r="CI312">
            <v>46650</v>
          </cell>
          <cell r="CJ312">
            <v>1146.575</v>
          </cell>
          <cell r="CK312">
            <v>46588</v>
          </cell>
          <cell r="CL312">
            <v>1146.575</v>
          </cell>
          <cell r="CM312">
            <v>46619</v>
          </cell>
        </row>
        <row r="313">
          <cell r="CI313">
            <v>46680</v>
          </cell>
          <cell r="CJ313">
            <v>1146.575</v>
          </cell>
          <cell r="CK313">
            <v>46619</v>
          </cell>
          <cell r="CL313">
            <v>1146.575</v>
          </cell>
          <cell r="CM313">
            <v>46650</v>
          </cell>
        </row>
        <row r="314">
          <cell r="CI314">
            <v>46713</v>
          </cell>
          <cell r="CJ314">
            <v>1146.575</v>
          </cell>
          <cell r="CK314">
            <v>46652</v>
          </cell>
          <cell r="CL314">
            <v>1146.575</v>
          </cell>
          <cell r="CM314">
            <v>46682</v>
          </cell>
        </row>
        <row r="315">
          <cell r="CI315">
            <v>46741</v>
          </cell>
          <cell r="CJ315">
            <v>1146.575</v>
          </cell>
          <cell r="CK315">
            <v>46680</v>
          </cell>
          <cell r="CL315">
            <v>1146.575</v>
          </cell>
          <cell r="CM315">
            <v>46711</v>
          </cell>
        </row>
        <row r="316">
          <cell r="CI316">
            <v>46772</v>
          </cell>
          <cell r="CJ316">
            <v>1146.575</v>
          </cell>
          <cell r="CK316">
            <v>46711</v>
          </cell>
          <cell r="CL316">
            <v>1146.575</v>
          </cell>
          <cell r="CM316">
            <v>46741</v>
          </cell>
        </row>
        <row r="317">
          <cell r="CI317">
            <v>46804</v>
          </cell>
          <cell r="CJ317">
            <v>1146.575</v>
          </cell>
          <cell r="CK317">
            <v>46742</v>
          </cell>
          <cell r="CL317">
            <v>1146.575</v>
          </cell>
          <cell r="CM317">
            <v>46773</v>
          </cell>
        </row>
        <row r="318">
          <cell r="CI318">
            <v>46832</v>
          </cell>
          <cell r="CJ318">
            <v>1146.575</v>
          </cell>
          <cell r="CK318">
            <v>46772</v>
          </cell>
          <cell r="CL318">
            <v>1146.575</v>
          </cell>
          <cell r="CM318">
            <v>46803</v>
          </cell>
        </row>
        <row r="319">
          <cell r="CI319">
            <v>46863</v>
          </cell>
          <cell r="CJ319">
            <v>1146.575</v>
          </cell>
          <cell r="CK319">
            <v>46803</v>
          </cell>
          <cell r="CL319">
            <v>1146.575</v>
          </cell>
          <cell r="CM319">
            <v>46832</v>
          </cell>
        </row>
        <row r="320">
          <cell r="CI320">
            <v>46895</v>
          </cell>
          <cell r="CJ320">
            <v>1146.575</v>
          </cell>
          <cell r="CK320">
            <v>46834</v>
          </cell>
          <cell r="CL320">
            <v>1146.575</v>
          </cell>
          <cell r="CM320">
            <v>46865</v>
          </cell>
        </row>
        <row r="321">
          <cell r="CI321">
            <v>46924</v>
          </cell>
          <cell r="CJ321">
            <v>1146.575</v>
          </cell>
          <cell r="CK321">
            <v>46863</v>
          </cell>
          <cell r="CL321">
            <v>1146.575</v>
          </cell>
          <cell r="CM321">
            <v>46893</v>
          </cell>
        </row>
        <row r="322">
          <cell r="CI322">
            <v>46954</v>
          </cell>
          <cell r="CJ322">
            <v>1146.575</v>
          </cell>
          <cell r="CK322">
            <v>46893</v>
          </cell>
          <cell r="CL322">
            <v>1146.575</v>
          </cell>
          <cell r="CM322">
            <v>46924</v>
          </cell>
        </row>
        <row r="323">
          <cell r="CI323">
            <v>46986</v>
          </cell>
          <cell r="CJ323">
            <v>1146.575</v>
          </cell>
          <cell r="CK323">
            <v>46925</v>
          </cell>
          <cell r="CL323">
            <v>1146.575</v>
          </cell>
          <cell r="CM323">
            <v>46955</v>
          </cell>
        </row>
        <row r="324">
          <cell r="CI324">
            <v>47016</v>
          </cell>
          <cell r="CJ324">
            <v>1146.575</v>
          </cell>
          <cell r="CK324">
            <v>46954</v>
          </cell>
          <cell r="CL324">
            <v>1146.575</v>
          </cell>
          <cell r="CM324">
            <v>46985</v>
          </cell>
        </row>
        <row r="325">
          <cell r="CI325">
            <v>47046</v>
          </cell>
          <cell r="CJ325">
            <v>1146.575</v>
          </cell>
          <cell r="CK325">
            <v>46985</v>
          </cell>
          <cell r="CL325">
            <v>1146.575</v>
          </cell>
          <cell r="CM325">
            <v>47016</v>
          </cell>
        </row>
        <row r="326">
          <cell r="CI326">
            <v>47077</v>
          </cell>
          <cell r="CJ326">
            <v>1146.575</v>
          </cell>
          <cell r="CK326">
            <v>47016</v>
          </cell>
          <cell r="CL326">
            <v>1146.575</v>
          </cell>
          <cell r="CM326">
            <v>47046</v>
          </cell>
        </row>
        <row r="327">
          <cell r="CI327">
            <v>47107</v>
          </cell>
          <cell r="CJ327">
            <v>1146.575</v>
          </cell>
          <cell r="CK327">
            <v>47046</v>
          </cell>
          <cell r="CL327">
            <v>1146.575</v>
          </cell>
          <cell r="CM327">
            <v>47077</v>
          </cell>
        </row>
        <row r="328">
          <cell r="CI328">
            <v>47140</v>
          </cell>
          <cell r="CJ328">
            <v>1146.575</v>
          </cell>
          <cell r="CK328">
            <v>47079</v>
          </cell>
          <cell r="CL328">
            <v>1146.575</v>
          </cell>
          <cell r="CM328">
            <v>47109</v>
          </cell>
        </row>
        <row r="329">
          <cell r="CI329">
            <v>47169</v>
          </cell>
          <cell r="CJ329">
            <v>1146.575</v>
          </cell>
          <cell r="CK329">
            <v>47107</v>
          </cell>
          <cell r="CL329">
            <v>1146.575</v>
          </cell>
          <cell r="CM329">
            <v>47138</v>
          </cell>
        </row>
        <row r="330">
          <cell r="CI330">
            <v>47197</v>
          </cell>
          <cell r="CJ330">
            <v>1146.575</v>
          </cell>
          <cell r="CK330">
            <v>47138</v>
          </cell>
          <cell r="CL330">
            <v>1146.575</v>
          </cell>
          <cell r="CM330">
            <v>47169</v>
          </cell>
        </row>
        <row r="331">
          <cell r="CI331">
            <v>47228</v>
          </cell>
          <cell r="CJ331">
            <v>1146.575</v>
          </cell>
          <cell r="CK331">
            <v>47169</v>
          </cell>
          <cell r="CL331">
            <v>1146.575</v>
          </cell>
          <cell r="CM331">
            <v>47197</v>
          </cell>
        </row>
        <row r="332">
          <cell r="CI332">
            <v>47259</v>
          </cell>
          <cell r="CJ332">
            <v>1146.575</v>
          </cell>
          <cell r="CK332">
            <v>47198</v>
          </cell>
          <cell r="CL332">
            <v>1146.575</v>
          </cell>
          <cell r="CM332">
            <v>47229</v>
          </cell>
        </row>
        <row r="333">
          <cell r="CI333">
            <v>47289</v>
          </cell>
          <cell r="CJ333">
            <v>1146.575</v>
          </cell>
          <cell r="CK333">
            <v>47228</v>
          </cell>
          <cell r="CL333">
            <v>1146.575</v>
          </cell>
          <cell r="CM333">
            <v>47258</v>
          </cell>
        </row>
        <row r="334">
          <cell r="CI334">
            <v>47319</v>
          </cell>
          <cell r="CJ334">
            <v>1146.575</v>
          </cell>
          <cell r="CK334">
            <v>47258</v>
          </cell>
          <cell r="CL334">
            <v>1146.575</v>
          </cell>
          <cell r="CM334">
            <v>47289</v>
          </cell>
        </row>
        <row r="335">
          <cell r="CI335">
            <v>47350</v>
          </cell>
          <cell r="CJ335">
            <v>1146.575</v>
          </cell>
          <cell r="CK335">
            <v>47289</v>
          </cell>
          <cell r="CL335">
            <v>1146.575</v>
          </cell>
          <cell r="CM335">
            <v>47319</v>
          </cell>
        </row>
        <row r="336">
          <cell r="CI336">
            <v>47381</v>
          </cell>
          <cell r="CJ336">
            <v>1146.575</v>
          </cell>
          <cell r="CK336">
            <v>47319</v>
          </cell>
          <cell r="CL336">
            <v>1146.575</v>
          </cell>
          <cell r="CM336">
            <v>47350</v>
          </cell>
        </row>
        <row r="337">
          <cell r="CI337">
            <v>47413</v>
          </cell>
          <cell r="CJ337">
            <v>1146.575</v>
          </cell>
          <cell r="CK337">
            <v>47352</v>
          </cell>
          <cell r="CL337">
            <v>1146.575</v>
          </cell>
          <cell r="CM337">
            <v>47383</v>
          </cell>
        </row>
        <row r="338">
          <cell r="CI338">
            <v>47442</v>
          </cell>
          <cell r="CJ338">
            <v>1146.575</v>
          </cell>
          <cell r="CK338">
            <v>47381</v>
          </cell>
          <cell r="CL338">
            <v>1146.575</v>
          </cell>
          <cell r="CM338">
            <v>47411</v>
          </cell>
        </row>
        <row r="339">
          <cell r="CI339">
            <v>47472</v>
          </cell>
          <cell r="CJ339">
            <v>1146.575</v>
          </cell>
          <cell r="CK339">
            <v>47411</v>
          </cell>
          <cell r="CL339">
            <v>1146.575</v>
          </cell>
          <cell r="CM339">
            <v>47442</v>
          </cell>
        </row>
        <row r="340">
          <cell r="CI340">
            <v>47504</v>
          </cell>
          <cell r="CJ340">
            <v>1146.575</v>
          </cell>
          <cell r="CK340">
            <v>47443</v>
          </cell>
          <cell r="CL340">
            <v>1146.575</v>
          </cell>
          <cell r="CM340">
            <v>47473</v>
          </cell>
        </row>
        <row r="341">
          <cell r="CI341">
            <v>47534</v>
          </cell>
          <cell r="CJ341">
            <v>1146.575</v>
          </cell>
          <cell r="CK341">
            <v>47472</v>
          </cell>
          <cell r="CL341">
            <v>1146.575</v>
          </cell>
          <cell r="CM341">
            <v>47503</v>
          </cell>
        </row>
        <row r="342">
          <cell r="CI342">
            <v>47562</v>
          </cell>
          <cell r="CJ342">
            <v>1146.575</v>
          </cell>
          <cell r="CK342">
            <v>47503</v>
          </cell>
          <cell r="CL342">
            <v>1146.575</v>
          </cell>
          <cell r="CM342">
            <v>47534</v>
          </cell>
        </row>
        <row r="343">
          <cell r="CI343">
            <v>47595</v>
          </cell>
          <cell r="CJ343">
            <v>1146.575</v>
          </cell>
          <cell r="CK343">
            <v>47536</v>
          </cell>
          <cell r="CL343">
            <v>1146.575</v>
          </cell>
          <cell r="CM343">
            <v>47564</v>
          </cell>
        </row>
        <row r="344">
          <cell r="CI344">
            <v>47623</v>
          </cell>
          <cell r="CJ344">
            <v>1146.575</v>
          </cell>
          <cell r="CK344">
            <v>47562</v>
          </cell>
          <cell r="CL344">
            <v>1146.575</v>
          </cell>
          <cell r="CM344">
            <v>47593</v>
          </cell>
        </row>
        <row r="345">
          <cell r="CI345">
            <v>47655</v>
          </cell>
          <cell r="CJ345">
            <v>1146.575</v>
          </cell>
          <cell r="CK345">
            <v>47562</v>
          </cell>
          <cell r="CL345">
            <v>1146.575</v>
          </cell>
          <cell r="CM345">
            <v>47593</v>
          </cell>
        </row>
        <row r="346">
          <cell r="CI346">
            <v>47686</v>
          </cell>
          <cell r="CJ346">
            <v>1146.575</v>
          </cell>
          <cell r="CK346">
            <v>47562</v>
          </cell>
          <cell r="CL346">
            <v>1146.575</v>
          </cell>
          <cell r="CM346">
            <v>47593</v>
          </cell>
        </row>
        <row r="347">
          <cell r="CI347">
            <v>47715</v>
          </cell>
          <cell r="CJ347">
            <v>1146.575</v>
          </cell>
          <cell r="CK347">
            <v>47562</v>
          </cell>
          <cell r="CL347">
            <v>1146.575</v>
          </cell>
          <cell r="CM347">
            <v>47593</v>
          </cell>
        </row>
        <row r="348">
          <cell r="CI348">
            <v>47746</v>
          </cell>
          <cell r="CJ348">
            <v>1146.575</v>
          </cell>
          <cell r="CK348">
            <v>47562</v>
          </cell>
          <cell r="CL348">
            <v>1146.575</v>
          </cell>
          <cell r="CM348">
            <v>47593</v>
          </cell>
        </row>
        <row r="349">
          <cell r="CI349">
            <v>47777</v>
          </cell>
          <cell r="CJ349">
            <v>1146.575</v>
          </cell>
          <cell r="CK349">
            <v>47562</v>
          </cell>
          <cell r="CL349">
            <v>1146.575</v>
          </cell>
          <cell r="CM349">
            <v>47593</v>
          </cell>
        </row>
        <row r="350">
          <cell r="CI350">
            <v>47807</v>
          </cell>
          <cell r="CJ350">
            <v>1146.575</v>
          </cell>
          <cell r="CK350">
            <v>47562</v>
          </cell>
          <cell r="CL350">
            <v>1146.575</v>
          </cell>
          <cell r="CM350">
            <v>47593</v>
          </cell>
        </row>
        <row r="351">
          <cell r="CI351">
            <v>47837</v>
          </cell>
          <cell r="CJ351">
            <v>1146.575</v>
          </cell>
          <cell r="CK351">
            <v>47562</v>
          </cell>
          <cell r="CL351">
            <v>1146.575</v>
          </cell>
          <cell r="CM351">
            <v>47593</v>
          </cell>
        </row>
        <row r="352">
          <cell r="CI352">
            <v>47868</v>
          </cell>
          <cell r="CJ352">
            <v>1146.575</v>
          </cell>
          <cell r="CK352">
            <v>47562</v>
          </cell>
          <cell r="CL352">
            <v>1146.575</v>
          </cell>
          <cell r="CM352">
            <v>47593</v>
          </cell>
        </row>
        <row r="353">
          <cell r="CI353">
            <v>47899</v>
          </cell>
          <cell r="CJ353">
            <v>1146.575</v>
          </cell>
          <cell r="CK353">
            <v>47562</v>
          </cell>
          <cell r="CL353">
            <v>1146.575</v>
          </cell>
          <cell r="CM353">
            <v>47593</v>
          </cell>
        </row>
        <row r="354">
          <cell r="CI354">
            <v>47927</v>
          </cell>
          <cell r="CJ354">
            <v>1146.575</v>
          </cell>
          <cell r="CK354">
            <v>47562</v>
          </cell>
          <cell r="CL354">
            <v>1146.575</v>
          </cell>
          <cell r="CM354">
            <v>47593</v>
          </cell>
        </row>
        <row r="355">
          <cell r="CI355">
            <v>47960</v>
          </cell>
          <cell r="CJ355">
            <v>1146.575</v>
          </cell>
          <cell r="CK355">
            <v>47562</v>
          </cell>
          <cell r="CL355">
            <v>1146.575</v>
          </cell>
          <cell r="CM355">
            <v>47593</v>
          </cell>
        </row>
        <row r="356">
          <cell r="CI356">
            <v>47988</v>
          </cell>
          <cell r="CJ356">
            <v>1146.575</v>
          </cell>
          <cell r="CK356">
            <v>47562</v>
          </cell>
          <cell r="CL356">
            <v>1146.575</v>
          </cell>
          <cell r="CM356">
            <v>47593</v>
          </cell>
        </row>
        <row r="357">
          <cell r="CI357">
            <v>48019</v>
          </cell>
          <cell r="CJ357">
            <v>1146.575</v>
          </cell>
          <cell r="CK357">
            <v>47562</v>
          </cell>
          <cell r="CL357">
            <v>1146.575</v>
          </cell>
          <cell r="CM357">
            <v>47593</v>
          </cell>
        </row>
        <row r="358">
          <cell r="CI358">
            <v>48050</v>
          </cell>
          <cell r="CJ358">
            <v>1146.575</v>
          </cell>
          <cell r="CK358">
            <v>47562</v>
          </cell>
          <cell r="CL358">
            <v>1146.575</v>
          </cell>
          <cell r="CM358">
            <v>47593</v>
          </cell>
        </row>
        <row r="359">
          <cell r="CI359">
            <v>48080</v>
          </cell>
          <cell r="CJ359">
            <v>1146.575</v>
          </cell>
          <cell r="CK359">
            <v>47562</v>
          </cell>
          <cell r="CL359">
            <v>1146.575</v>
          </cell>
          <cell r="CM359">
            <v>47593</v>
          </cell>
        </row>
        <row r="360">
          <cell r="CI360">
            <v>48113</v>
          </cell>
          <cell r="CJ360">
            <v>1146.575</v>
          </cell>
          <cell r="CK360">
            <v>47562</v>
          </cell>
          <cell r="CL360">
            <v>1146.575</v>
          </cell>
          <cell r="CM360">
            <v>47593</v>
          </cell>
        </row>
        <row r="361">
          <cell r="CI361">
            <v>48141</v>
          </cell>
          <cell r="CJ361">
            <v>1146.575</v>
          </cell>
          <cell r="CK361">
            <v>47562</v>
          </cell>
          <cell r="CL361">
            <v>1146.575</v>
          </cell>
          <cell r="CM361">
            <v>47593</v>
          </cell>
        </row>
        <row r="362">
          <cell r="CI362">
            <v>48172</v>
          </cell>
          <cell r="CJ362">
            <v>1146.575</v>
          </cell>
          <cell r="CK362">
            <v>47562</v>
          </cell>
          <cell r="CL362">
            <v>1146.575</v>
          </cell>
          <cell r="CM362">
            <v>47593</v>
          </cell>
        </row>
        <row r="363">
          <cell r="CI363">
            <v>48204</v>
          </cell>
          <cell r="CJ363">
            <v>1146.575</v>
          </cell>
          <cell r="CK363">
            <v>47562</v>
          </cell>
          <cell r="CL363">
            <v>1146.575</v>
          </cell>
          <cell r="CM363">
            <v>47593</v>
          </cell>
        </row>
        <row r="364">
          <cell r="CI364">
            <v>48233</v>
          </cell>
          <cell r="CJ364">
            <v>1146.575</v>
          </cell>
          <cell r="CK364">
            <v>47562</v>
          </cell>
          <cell r="CL364">
            <v>1146.575</v>
          </cell>
          <cell r="CM364">
            <v>47593</v>
          </cell>
        </row>
        <row r="365">
          <cell r="CI365">
            <v>48264</v>
          </cell>
          <cell r="CJ365">
            <v>1146.575</v>
          </cell>
          <cell r="CK365">
            <v>47562</v>
          </cell>
          <cell r="CL365">
            <v>1146.575</v>
          </cell>
          <cell r="CM365">
            <v>47593</v>
          </cell>
        </row>
        <row r="366">
          <cell r="CI366">
            <v>48295</v>
          </cell>
          <cell r="CJ366">
            <v>1146.575</v>
          </cell>
          <cell r="CK366">
            <v>47562</v>
          </cell>
          <cell r="CL366">
            <v>1146.575</v>
          </cell>
          <cell r="CM366">
            <v>47593</v>
          </cell>
        </row>
        <row r="367">
          <cell r="CI367">
            <v>48324</v>
          </cell>
          <cell r="CJ367">
            <v>1146.575</v>
          </cell>
          <cell r="CK367">
            <v>47562</v>
          </cell>
          <cell r="CL367">
            <v>1146.575</v>
          </cell>
          <cell r="CM367">
            <v>47593</v>
          </cell>
        </row>
        <row r="368">
          <cell r="CI368">
            <v>48354</v>
          </cell>
          <cell r="CJ368">
            <v>1146.575</v>
          </cell>
          <cell r="CK368">
            <v>47562</v>
          </cell>
          <cell r="CL368">
            <v>1146.575</v>
          </cell>
          <cell r="CM368">
            <v>47593</v>
          </cell>
        </row>
        <row r="369">
          <cell r="CI369">
            <v>48386</v>
          </cell>
          <cell r="CJ369">
            <v>1146.575</v>
          </cell>
          <cell r="CK369">
            <v>47562</v>
          </cell>
          <cell r="CL369">
            <v>1146.575</v>
          </cell>
          <cell r="CM369">
            <v>47593</v>
          </cell>
        </row>
        <row r="370">
          <cell r="CI370">
            <v>48415</v>
          </cell>
          <cell r="CJ370">
            <v>1146.575</v>
          </cell>
          <cell r="CK370">
            <v>47562</v>
          </cell>
          <cell r="CL370">
            <v>1146.575</v>
          </cell>
          <cell r="CM370">
            <v>47593</v>
          </cell>
        </row>
        <row r="371">
          <cell r="CI371">
            <v>48446</v>
          </cell>
          <cell r="CJ371">
            <v>1146.575</v>
          </cell>
          <cell r="CK371">
            <v>47562</v>
          </cell>
          <cell r="CL371">
            <v>1146.575</v>
          </cell>
          <cell r="CM371">
            <v>47593</v>
          </cell>
        </row>
        <row r="372">
          <cell r="CI372">
            <v>48477</v>
          </cell>
          <cell r="CJ372">
            <v>1146.575</v>
          </cell>
          <cell r="CK372">
            <v>47562</v>
          </cell>
          <cell r="CL372">
            <v>1146.575</v>
          </cell>
          <cell r="CM372">
            <v>47593</v>
          </cell>
        </row>
        <row r="373">
          <cell r="CI373">
            <v>48507</v>
          </cell>
          <cell r="CJ373">
            <v>1146.575</v>
          </cell>
          <cell r="CK373">
            <v>47562</v>
          </cell>
          <cell r="CL373">
            <v>1146.575</v>
          </cell>
          <cell r="CM373">
            <v>47593</v>
          </cell>
        </row>
        <row r="374">
          <cell r="CI374">
            <v>48540</v>
          </cell>
          <cell r="CJ374">
            <v>1146.575</v>
          </cell>
          <cell r="CK374">
            <v>47562</v>
          </cell>
          <cell r="CL374">
            <v>1146.575</v>
          </cell>
          <cell r="CM374">
            <v>47593</v>
          </cell>
        </row>
        <row r="375">
          <cell r="CI375">
            <v>48568</v>
          </cell>
          <cell r="CJ375">
            <v>1146.575</v>
          </cell>
          <cell r="CK375">
            <v>47562</v>
          </cell>
          <cell r="CL375">
            <v>1146.575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72" t="s">
        <v>69</v>
      </c>
      <c r="C1" s="164" t="s">
        <v>106</v>
      </c>
      <c r="D1" s="173" t="s">
        <v>75</v>
      </c>
      <c r="E1" s="166" t="s">
        <v>114</v>
      </c>
      <c r="F1" s="175" t="s">
        <v>118</v>
      </c>
      <c r="G1" s="165" t="s">
        <v>108</v>
      </c>
      <c r="H1" s="173" t="s">
        <v>77</v>
      </c>
      <c r="I1" s="167" t="s">
        <v>110</v>
      </c>
      <c r="J1" s="179">
        <v>4400000</v>
      </c>
      <c r="K1" s="164" t="s">
        <v>112</v>
      </c>
      <c r="L1" s="182">
        <v>44185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89" t="s">
        <v>117</v>
      </c>
      <c r="C2" s="165" t="s">
        <v>107</v>
      </c>
      <c r="D2" s="174">
        <v>1</v>
      </c>
      <c r="E2" s="166" t="s">
        <v>67</v>
      </c>
      <c r="F2" s="176">
        <v>44169</v>
      </c>
      <c r="G2" s="168" t="s">
        <v>109</v>
      </c>
      <c r="H2" s="177">
        <v>0.16</v>
      </c>
      <c r="I2" s="167" t="s">
        <v>111</v>
      </c>
      <c r="J2" s="180">
        <v>4400</v>
      </c>
      <c r="K2" s="169" t="s">
        <v>115</v>
      </c>
      <c r="L2" s="182">
        <v>44214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84" t="s">
        <v>119</v>
      </c>
      <c r="C3" s="165" t="s">
        <v>105</v>
      </c>
      <c r="D3" s="174">
        <v>478</v>
      </c>
      <c r="E3" s="166" t="s">
        <v>116</v>
      </c>
      <c r="F3" s="176">
        <v>46132</v>
      </c>
      <c r="G3" s="170"/>
      <c r="H3" s="178"/>
      <c r="I3" s="167"/>
      <c r="J3" s="181"/>
      <c r="K3" s="171" t="s">
        <v>113</v>
      </c>
      <c r="L3" s="183">
        <f>NETWORKDAYS(L1,L2,AD$171:AD$502)-1</f>
        <v>18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61" t="s">
        <v>78</v>
      </c>
      <c r="C4" s="161" t="s">
        <v>79</v>
      </c>
      <c r="D4" s="161" t="s">
        <v>92</v>
      </c>
      <c r="E4" s="161" t="s">
        <v>93</v>
      </c>
      <c r="F4" s="161" t="s">
        <v>94</v>
      </c>
      <c r="G4" s="161" t="s">
        <v>95</v>
      </c>
      <c r="H4" s="161" t="s">
        <v>80</v>
      </c>
      <c r="I4" s="161" t="s">
        <v>81</v>
      </c>
      <c r="J4" s="161" t="s">
        <v>96</v>
      </c>
      <c r="K4" s="161" t="s">
        <v>97</v>
      </c>
      <c r="L4" s="161" t="s">
        <v>98</v>
      </c>
      <c r="M4" s="161" t="s">
        <v>99</v>
      </c>
      <c r="N4" s="161" t="s">
        <v>100</v>
      </c>
      <c r="O4" s="161" t="s">
        <v>101</v>
      </c>
      <c r="P4" s="161" t="s">
        <v>82</v>
      </c>
      <c r="Q4" s="161" t="s">
        <v>83</v>
      </c>
      <c r="R4" s="161" t="s">
        <v>84</v>
      </c>
      <c r="S4" s="161" t="s">
        <v>85</v>
      </c>
      <c r="T4" s="161" t="s">
        <v>86</v>
      </c>
      <c r="U4" s="161" t="s">
        <v>87</v>
      </c>
      <c r="V4" s="161" t="s">
        <v>88</v>
      </c>
      <c r="W4" s="161" t="s">
        <v>89</v>
      </c>
      <c r="X4" s="161" t="s">
        <v>90</v>
      </c>
      <c r="Y4" s="161" t="s">
        <v>91</v>
      </c>
      <c r="Z4" s="162" t="s">
        <v>102</v>
      </c>
      <c r="AA4" s="161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86">
        <f>F2</f>
        <v>44169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88" t="str">
        <f>B3</f>
        <v>20L0483914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85">
        <f>L2</f>
        <v>44214</v>
      </c>
      <c r="B8" s="76" t="str">
        <f>F1</f>
        <v>SUB 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120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0.16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85">
        <f>L1</f>
        <v>44185</v>
      </c>
      <c r="B10" s="8">
        <f t="shared" ref="B10:B73" si="0">(P10+X10)</f>
        <v>1000</v>
      </c>
      <c r="C10" s="187">
        <v>1000</v>
      </c>
      <c r="D10" s="105">
        <f>AP10</f>
        <v>896.505</v>
      </c>
      <c r="E10" s="105">
        <f>AR10</f>
        <v>925.88699999999994</v>
      </c>
      <c r="F10" s="106">
        <f>AS10</f>
        <v>44156</v>
      </c>
      <c r="G10" s="10">
        <f t="shared" ref="G10:G73" si="1">(E10/D10)-1</f>
        <v>3.2773938795656488E-2</v>
      </c>
      <c r="H10" s="108">
        <f>AK171</f>
        <v>44216</v>
      </c>
      <c r="I10" s="42">
        <f>IF(A10&gt;I9,H10,I9)</f>
        <v>44216</v>
      </c>
      <c r="J10" s="109">
        <f>AL171</f>
        <v>20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0.16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44216</v>
      </c>
      <c r="AB10" s="4"/>
      <c r="AC10" s="115"/>
      <c r="AD10" s="116">
        <f>A10</f>
        <v>44185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44186</v>
      </c>
      <c r="AP10" s="160">
        <f>VLOOKUP($AO10,[1]Plan1!$CI$223:$CM$400,2)</f>
        <v>896.505</v>
      </c>
      <c r="AQ10" s="145">
        <f>EDATE($AO10,-2)</f>
        <v>44125</v>
      </c>
      <c r="AR10" s="146">
        <f>VLOOKUP($AO10,[1]Plan1!$CI$223:$CM$400,4)</f>
        <v>925.88699999999994</v>
      </c>
      <c r="AS10" s="145">
        <f>EDATE($AO10,-1)</f>
        <v>44156</v>
      </c>
      <c r="AT10" s="147">
        <f>(AR10/AP10)-1</f>
        <v>3.2773938795656488E-2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44186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896.505</v>
      </c>
      <c r="E11" s="105">
        <f>E10</f>
        <v>925.88699999999994</v>
      </c>
      <c r="F11" s="106">
        <f t="shared" ref="F11:F22" si="12">IF(D11=D10,F10,A11)</f>
        <v>44156</v>
      </c>
      <c r="G11" s="107">
        <f t="shared" si="1"/>
        <v>3.2773938795656488E-2</v>
      </c>
      <c r="H11" s="108">
        <f>IF(DAY(A11)=H$9,VLOOKUP(A11,AH$118:AN$450,4),H10)</f>
        <v>44216</v>
      </c>
      <c r="I11" s="108">
        <f t="shared" ref="I11:I73" si="13">IF(A11&gt;I10,H11,I10)</f>
        <v>44216</v>
      </c>
      <c r="J11" s="109">
        <f t="shared" ref="J11:J74" si="14">IF(I11=I10,J10,NETWORKDAYS(I10,I11,$AD$171:$AD$502)-1)</f>
        <v>20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5"/>
        <v>0</v>
      </c>
      <c r="T11" s="113">
        <f t="shared" ref="T11:T74" si="18">(T10)</f>
        <v>0.16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44216</v>
      </c>
      <c r="AB11" s="4"/>
      <c r="AC11" s="115">
        <v>0</v>
      </c>
      <c r="AD11" s="116">
        <f>A8</f>
        <v>44214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44216</v>
      </c>
      <c r="AN11" s="11"/>
      <c r="AO11" s="121">
        <f t="shared" si="9"/>
        <v>44216</v>
      </c>
      <c r="AP11" s="160">
        <f>VLOOKUP($AO11,[1]Plan1!$CI$223:$CM$400,2)</f>
        <v>925.88699999999994</v>
      </c>
      <c r="AQ11" s="145">
        <f t="shared" ref="AQ11:AQ74" si="21">EDATE($AO11,-2)</f>
        <v>44155</v>
      </c>
      <c r="AR11" s="146">
        <f>VLOOKUP($AO11,[1]Plan1!$CI$223:$CM$400,4)</f>
        <v>934.75800000000004</v>
      </c>
      <c r="AS11" s="145">
        <f t="shared" ref="AS11:AS74" si="22">EDATE($AO11,-1)</f>
        <v>44185</v>
      </c>
      <c r="AT11" s="147">
        <f t="shared" ref="AT11:AT74" si="23">(AR11/AP11)-1</f>
        <v>9.5810827887206074E-3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2.75" x14ac:dyDescent="0.2">
      <c r="A12" s="102">
        <f t="shared" si="10"/>
        <v>44187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896.505</v>
      </c>
      <c r="E12" s="105">
        <f t="shared" ref="E12:E41" si="25">E11</f>
        <v>925.88699999999994</v>
      </c>
      <c r="F12" s="106">
        <f t="shared" si="12"/>
        <v>44156</v>
      </c>
      <c r="G12" s="107">
        <f t="shared" si="1"/>
        <v>3.2773938795656488E-2</v>
      </c>
      <c r="H12" s="108">
        <f t="shared" ref="H12:H75" si="26">IF(DAY(A12)=H$9,VLOOKUP(A12,AH$118:AN$450,4),H11)</f>
        <v>44216</v>
      </c>
      <c r="I12" s="108">
        <f t="shared" si="13"/>
        <v>44216</v>
      </c>
      <c r="J12" s="109">
        <f t="shared" si="14"/>
        <v>20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0.16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44216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44216</v>
      </c>
      <c r="AE12" s="117">
        <f t="shared" ref="AE12:AE24" si="31">(AE11-AH12)</f>
        <v>982.48299999999995</v>
      </c>
      <c r="AF12" s="125">
        <f t="shared" ref="AF12:AF43" si="32">NETWORKDAYS(AD11,AD12,AD$171:AD$502)-1</f>
        <v>2</v>
      </c>
      <c r="AG12" s="126">
        <f>TRUNC(AE11*(ROUND((1+T$10)^(AF12/252),9)-1),8)</f>
        <v>1.17863099</v>
      </c>
      <c r="AH12" s="127">
        <f t="shared" ref="AH12:AH24" si="33">TRUNC((AE11*AI12),8)</f>
        <v>17.516999999999999</v>
      </c>
      <c r="AI12" s="123">
        <v>1.7517000000000001E-2</v>
      </c>
      <c r="AJ12" s="117">
        <f t="shared" ref="AJ12:AJ18" si="34">(AG12+AH12)</f>
        <v>18.695630989999998</v>
      </c>
      <c r="AK12" s="115">
        <f t="shared" ref="AK12:AK75" si="35">AK11+1</f>
        <v>1</v>
      </c>
      <c r="AL12" s="124" t="s">
        <v>76</v>
      </c>
      <c r="AM12" s="121">
        <f t="shared" si="20"/>
        <v>44249</v>
      </c>
      <c r="AN12" s="11"/>
      <c r="AO12" s="121">
        <f t="shared" si="9"/>
        <v>44249</v>
      </c>
      <c r="AP12" s="160">
        <f>VLOOKUP($AO12,[1]Plan1!$CI$223:$CM$400,2)</f>
        <v>934.75800000000004</v>
      </c>
      <c r="AQ12" s="145">
        <f t="shared" si="21"/>
        <v>44187</v>
      </c>
      <c r="AR12" s="146">
        <f>VLOOKUP($AO12,[1]Plan1!$CI$223:$CM$400,4)</f>
        <v>958.84400000000005</v>
      </c>
      <c r="AS12" s="145">
        <f t="shared" si="22"/>
        <v>44218</v>
      </c>
      <c r="AT12" s="147">
        <f t="shared" si="23"/>
        <v>2.5767096938458911E-2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2.75" x14ac:dyDescent="0.2">
      <c r="A13" s="102">
        <f t="shared" si="10"/>
        <v>44188</v>
      </c>
      <c r="B13" s="103">
        <f t="shared" si="0"/>
        <v>1000</v>
      </c>
      <c r="C13" s="103">
        <f t="shared" si="24"/>
        <v>1000</v>
      </c>
      <c r="D13" s="104">
        <f t="shared" si="11"/>
        <v>896.505</v>
      </c>
      <c r="E13" s="105">
        <f t="shared" si="25"/>
        <v>925.88699999999994</v>
      </c>
      <c r="F13" s="106">
        <f t="shared" si="12"/>
        <v>44156</v>
      </c>
      <c r="G13" s="107">
        <f t="shared" si="1"/>
        <v>3.2773938795656488E-2</v>
      </c>
      <c r="H13" s="108">
        <f t="shared" si="26"/>
        <v>44216</v>
      </c>
      <c r="I13" s="108">
        <f t="shared" si="13"/>
        <v>44216</v>
      </c>
      <c r="J13" s="109">
        <f t="shared" si="14"/>
        <v>20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0.16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44216</v>
      </c>
      <c r="AB13" s="4"/>
      <c r="AC13" s="115">
        <f t="shared" si="29"/>
        <v>2</v>
      </c>
      <c r="AD13" s="121">
        <f t="shared" si="30"/>
        <v>44249</v>
      </c>
      <c r="AE13" s="117">
        <f t="shared" si="31"/>
        <v>950.20479694999995</v>
      </c>
      <c r="AF13" s="119">
        <f t="shared" si="32"/>
        <v>21</v>
      </c>
      <c r="AG13" s="128">
        <f t="shared" ref="AG13:AG18" si="37">TRUNC(AE12*(ROUND((1+T$10)^(AF13/252),9)-1),8)</f>
        <v>12.227136509999999</v>
      </c>
      <c r="AH13" s="127">
        <f t="shared" si="33"/>
        <v>32.278203050000002</v>
      </c>
      <c r="AI13" s="123">
        <v>3.2853701338847227E-2</v>
      </c>
      <c r="AJ13" s="117">
        <f t="shared" si="34"/>
        <v>44.505339560000003</v>
      </c>
      <c r="AK13" s="115">
        <f t="shared" si="35"/>
        <v>2</v>
      </c>
      <c r="AL13" s="124" t="s">
        <v>76</v>
      </c>
      <c r="AM13" s="121">
        <f t="shared" si="20"/>
        <v>44277</v>
      </c>
      <c r="AN13" s="11"/>
      <c r="AO13" s="121">
        <f t="shared" si="9"/>
        <v>44277</v>
      </c>
      <c r="AP13" s="160">
        <f>VLOOKUP($AO13,[1]Plan1!$CI$223:$CM$400,2)</f>
        <v>958.84400000000005</v>
      </c>
      <c r="AQ13" s="145">
        <f t="shared" si="21"/>
        <v>44218</v>
      </c>
      <c r="AR13" s="146">
        <f>VLOOKUP($AO13,[1]Plan1!$CI$223:$CM$400,4)</f>
        <v>983.06299999999999</v>
      </c>
      <c r="AS13" s="145">
        <f t="shared" si="22"/>
        <v>44249</v>
      </c>
      <c r="AT13" s="147">
        <f t="shared" si="23"/>
        <v>2.525854049250964E-2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2">
        <f t="shared" si="10"/>
        <v>44189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896.505</v>
      </c>
      <c r="E14" s="105">
        <f t="shared" si="25"/>
        <v>925.88699999999994</v>
      </c>
      <c r="F14" s="106">
        <f t="shared" ref="F14" si="41">IF(D14=D13,F13,A14)</f>
        <v>44156</v>
      </c>
      <c r="G14" s="107">
        <f t="shared" ref="G14" si="42">(E14/D14)-1</f>
        <v>3.2773938795656488E-2</v>
      </c>
      <c r="H14" s="108">
        <f t="shared" ref="H14" si="43">IF(DAY(A14)=H$9,VLOOKUP(A14,AH$118:AN$450,4),H13)</f>
        <v>44216</v>
      </c>
      <c r="I14" s="108">
        <f t="shared" ref="I14" si="44">IF(A14&gt;I13,H14,I13)</f>
        <v>44216</v>
      </c>
      <c r="J14" s="109">
        <f t="shared" ref="J14" si="45">IF(I14=I13,J13,NETWORKDAYS(I13,I14,$AD$171:$AD$502)-1)</f>
        <v>20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0.16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44216</v>
      </c>
      <c r="AB14" s="4"/>
      <c r="AC14" s="115">
        <f t="shared" si="29"/>
        <v>3</v>
      </c>
      <c r="AD14" s="121">
        <f t="shared" si="30"/>
        <v>44277</v>
      </c>
      <c r="AE14" s="117">
        <f t="shared" si="31"/>
        <v>929.69872277999991</v>
      </c>
      <c r="AF14" s="119">
        <f t="shared" si="32"/>
        <v>20</v>
      </c>
      <c r="AG14" s="128">
        <f t="shared" si="37"/>
        <v>11.25899089</v>
      </c>
      <c r="AH14" s="127">
        <f t="shared" si="33"/>
        <v>20.506074170000002</v>
      </c>
      <c r="AI14" s="123">
        <v>2.1580688960283947E-2</v>
      </c>
      <c r="AJ14" s="117">
        <f t="shared" si="34"/>
        <v>31.765065060000001</v>
      </c>
      <c r="AK14" s="115">
        <f t="shared" si="35"/>
        <v>3</v>
      </c>
      <c r="AL14" s="124" t="s">
        <v>76</v>
      </c>
      <c r="AM14" s="121">
        <f t="shared" si="20"/>
        <v>44306</v>
      </c>
      <c r="AN14" s="11"/>
      <c r="AO14" s="121">
        <f t="shared" si="9"/>
        <v>44306</v>
      </c>
      <c r="AP14" s="160">
        <f>VLOOKUP($AO14,[1]Plan1!$CI$223:$CM$400,2)</f>
        <v>983.06299999999999</v>
      </c>
      <c r="AQ14" s="145">
        <f t="shared" si="21"/>
        <v>44247</v>
      </c>
      <c r="AR14" s="146">
        <f>VLOOKUP($AO14,[1]Plan1!$CI$223:$CM$400,4)</f>
        <v>1011.948</v>
      </c>
      <c r="AS14" s="145">
        <f t="shared" si="22"/>
        <v>44275</v>
      </c>
      <c r="AT14" s="147">
        <f t="shared" si="23"/>
        <v>2.9382654010984055E-2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2">
        <f t="shared" si="10"/>
        <v>44190</v>
      </c>
      <c r="B15" s="103">
        <f t="shared" si="0"/>
        <v>1000</v>
      </c>
      <c r="C15" s="103">
        <f t="shared" si="24"/>
        <v>1000</v>
      </c>
      <c r="D15" s="104">
        <f t="shared" si="11"/>
        <v>896.505</v>
      </c>
      <c r="E15" s="105">
        <f t="shared" si="25"/>
        <v>925.88699999999994</v>
      </c>
      <c r="F15" s="106">
        <f t="shared" si="12"/>
        <v>44156</v>
      </c>
      <c r="G15" s="107">
        <f t="shared" si="1"/>
        <v>3.2773938795656488E-2</v>
      </c>
      <c r="H15" s="108">
        <f t="shared" si="26"/>
        <v>44216</v>
      </c>
      <c r="I15" s="108">
        <f t="shared" si="13"/>
        <v>44216</v>
      </c>
      <c r="J15" s="109">
        <f t="shared" si="14"/>
        <v>20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0.16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44216</v>
      </c>
      <c r="AB15" s="4"/>
      <c r="AC15" s="115">
        <f t="shared" si="29"/>
        <v>4</v>
      </c>
      <c r="AD15" s="121">
        <f t="shared" si="30"/>
        <v>44306</v>
      </c>
      <c r="AE15" s="117">
        <f t="shared" si="31"/>
        <v>907.21352551999996</v>
      </c>
      <c r="AF15" s="119">
        <f t="shared" si="32"/>
        <v>20</v>
      </c>
      <c r="AG15" s="128">
        <f t="shared" si="37"/>
        <v>11.01601411</v>
      </c>
      <c r="AH15" s="127">
        <f t="shared" si="33"/>
        <v>22.48519726</v>
      </c>
      <c r="AI15" s="123">
        <v>2.4185466450546967E-2</v>
      </c>
      <c r="AJ15" s="117">
        <f t="shared" si="34"/>
        <v>33.50121137</v>
      </c>
      <c r="AK15" s="115">
        <f t="shared" si="35"/>
        <v>4</v>
      </c>
      <c r="AL15" s="124" t="s">
        <v>76</v>
      </c>
      <c r="AM15" s="121">
        <f t="shared" si="20"/>
        <v>44336</v>
      </c>
      <c r="AN15" s="11"/>
      <c r="AO15" s="121">
        <f t="shared" si="9"/>
        <v>44336</v>
      </c>
      <c r="AP15" s="160">
        <f>VLOOKUP($AO15,[1]Plan1!$CI$223:$CM$400,2)</f>
        <v>1011.948</v>
      </c>
      <c r="AQ15" s="145">
        <f t="shared" si="21"/>
        <v>44275</v>
      </c>
      <c r="AR15" s="146">
        <f>VLOOKUP($AO15,[1]Plan1!$CI$223:$CM$400,4)</f>
        <v>1027.211</v>
      </c>
      <c r="AS15" s="145">
        <f t="shared" si="22"/>
        <v>44306</v>
      </c>
      <c r="AT15" s="147">
        <f t="shared" si="23"/>
        <v>1.5082790815338365E-2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2">
        <f t="shared" si="10"/>
        <v>44191</v>
      </c>
      <c r="B16" s="103">
        <f t="shared" si="0"/>
        <v>1000</v>
      </c>
      <c r="C16" s="103">
        <f t="shared" si="24"/>
        <v>1000</v>
      </c>
      <c r="D16" s="104">
        <f t="shared" si="11"/>
        <v>896.505</v>
      </c>
      <c r="E16" s="105">
        <f t="shared" si="25"/>
        <v>925.88699999999994</v>
      </c>
      <c r="F16" s="106">
        <f t="shared" si="12"/>
        <v>44156</v>
      </c>
      <c r="G16" s="107">
        <f t="shared" si="1"/>
        <v>3.2773938795656488E-2</v>
      </c>
      <c r="H16" s="108">
        <f t="shared" si="26"/>
        <v>44216</v>
      </c>
      <c r="I16" s="108">
        <f t="shared" si="13"/>
        <v>44216</v>
      </c>
      <c r="J16" s="109">
        <f t="shared" si="14"/>
        <v>20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0.16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44216</v>
      </c>
      <c r="AB16" s="4"/>
      <c r="AC16" s="115">
        <f t="shared" si="29"/>
        <v>5</v>
      </c>
      <c r="AD16" s="121">
        <f t="shared" si="30"/>
        <v>44336</v>
      </c>
      <c r="AE16" s="117">
        <f t="shared" si="31"/>
        <v>877.81662206999999</v>
      </c>
      <c r="AF16" s="119">
        <f t="shared" si="32"/>
        <v>21</v>
      </c>
      <c r="AG16" s="128">
        <f t="shared" si="37"/>
        <v>11.290397520000001</v>
      </c>
      <c r="AH16" s="127">
        <f t="shared" si="33"/>
        <v>29.39690345</v>
      </c>
      <c r="AI16" s="123">
        <v>3.2403510999635586E-2</v>
      </c>
      <c r="AJ16" s="117">
        <f t="shared" si="34"/>
        <v>40.687300970000003</v>
      </c>
      <c r="AK16" s="115">
        <f t="shared" si="35"/>
        <v>5</v>
      </c>
      <c r="AL16" s="124" t="s">
        <v>76</v>
      </c>
      <c r="AM16" s="121">
        <f t="shared" si="20"/>
        <v>44368</v>
      </c>
      <c r="AN16" s="11"/>
      <c r="AO16" s="121">
        <f t="shared" si="9"/>
        <v>44368</v>
      </c>
      <c r="AP16" s="160">
        <f>VLOOKUP($AO16,[1]Plan1!$CI$223:$CM$400,2)</f>
        <v>1027.211</v>
      </c>
      <c r="AQ16" s="145">
        <f t="shared" si="21"/>
        <v>44307</v>
      </c>
      <c r="AR16" s="146">
        <f>VLOOKUP($AO16,[1]Plan1!$CI$223:$CM$400,4)</f>
        <v>1069.289</v>
      </c>
      <c r="AS16" s="145">
        <f t="shared" si="22"/>
        <v>44337</v>
      </c>
      <c r="AT16" s="147">
        <f t="shared" si="23"/>
        <v>4.0963346381609922E-2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2">
        <f t="shared" si="10"/>
        <v>44192</v>
      </c>
      <c r="B17" s="103">
        <f t="shared" si="0"/>
        <v>1000</v>
      </c>
      <c r="C17" s="103">
        <f t="shared" si="24"/>
        <v>1000</v>
      </c>
      <c r="D17" s="104">
        <f>IF(E17=E16,D16,E16)</f>
        <v>896.505</v>
      </c>
      <c r="E17" s="105">
        <f t="shared" si="25"/>
        <v>925.88699999999994</v>
      </c>
      <c r="F17" s="106">
        <f t="shared" si="12"/>
        <v>44156</v>
      </c>
      <c r="G17" s="107">
        <f t="shared" si="1"/>
        <v>3.2773938795656488E-2</v>
      </c>
      <c r="H17" s="108">
        <f t="shared" si="26"/>
        <v>44216</v>
      </c>
      <c r="I17" s="108">
        <f t="shared" si="13"/>
        <v>44216</v>
      </c>
      <c r="J17" s="109">
        <f t="shared" si="14"/>
        <v>20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0.16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44216</v>
      </c>
      <c r="AB17" s="4"/>
      <c r="AC17" s="115">
        <f t="shared" si="29"/>
        <v>6</v>
      </c>
      <c r="AD17" s="121">
        <f t="shared" si="30"/>
        <v>44368</v>
      </c>
      <c r="AE17" s="117">
        <f t="shared" si="31"/>
        <v>853.13455252999995</v>
      </c>
      <c r="AF17" s="119">
        <f t="shared" si="32"/>
        <v>21</v>
      </c>
      <c r="AG17" s="128">
        <f t="shared" si="37"/>
        <v>10.924549000000001</v>
      </c>
      <c r="AH17" s="127">
        <f t="shared" si="33"/>
        <v>24.682069540000001</v>
      </c>
      <c r="AI17" s="123">
        <v>2.8117569121593342E-2</v>
      </c>
      <c r="AJ17" s="117">
        <f t="shared" si="34"/>
        <v>35.606618539999999</v>
      </c>
      <c r="AK17" s="115">
        <f t="shared" si="35"/>
        <v>6</v>
      </c>
      <c r="AL17" s="124" t="s">
        <v>76</v>
      </c>
      <c r="AM17" s="121">
        <f t="shared" si="20"/>
        <v>44397</v>
      </c>
      <c r="AN17" s="11"/>
      <c r="AO17" s="121">
        <f t="shared" si="9"/>
        <v>44397</v>
      </c>
      <c r="AP17" s="160">
        <f>VLOOKUP($AO17,[1]Plan1!$CI$223:$CM$400,2)</f>
        <v>1069.289</v>
      </c>
      <c r="AQ17" s="145">
        <f t="shared" si="21"/>
        <v>44336</v>
      </c>
      <c r="AR17" s="146">
        <f>VLOOKUP($AO17,[1]Plan1!$CI$223:$CM$400,4)</f>
        <v>1075.7329999999999</v>
      </c>
      <c r="AS17" s="145">
        <f t="shared" si="22"/>
        <v>44367</v>
      </c>
      <c r="AT17" s="147">
        <f t="shared" si="23"/>
        <v>6.0264343877098892E-3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2">
        <f t="shared" si="10"/>
        <v>44193</v>
      </c>
      <c r="B18" s="103">
        <f t="shared" si="0"/>
        <v>1000</v>
      </c>
      <c r="C18" s="103">
        <f t="shared" si="24"/>
        <v>1000</v>
      </c>
      <c r="D18" s="104">
        <f t="shared" si="11"/>
        <v>896.505</v>
      </c>
      <c r="E18" s="105">
        <f t="shared" si="25"/>
        <v>925.88699999999994</v>
      </c>
      <c r="F18" s="106">
        <f t="shared" si="12"/>
        <v>44156</v>
      </c>
      <c r="G18" s="107">
        <f t="shared" si="1"/>
        <v>3.2773938795656488E-2</v>
      </c>
      <c r="H18" s="108">
        <f t="shared" si="26"/>
        <v>44216</v>
      </c>
      <c r="I18" s="108">
        <f t="shared" si="13"/>
        <v>44216</v>
      </c>
      <c r="J18" s="109">
        <f t="shared" si="14"/>
        <v>20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0.16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44216</v>
      </c>
      <c r="AB18" s="4"/>
      <c r="AC18" s="115">
        <f t="shared" si="29"/>
        <v>7</v>
      </c>
      <c r="AD18" s="121">
        <f t="shared" si="30"/>
        <v>44397</v>
      </c>
      <c r="AE18" s="117">
        <f t="shared" si="31"/>
        <v>830.96461379999994</v>
      </c>
      <c r="AF18" s="119">
        <f t="shared" si="32"/>
        <v>21</v>
      </c>
      <c r="AG18" s="128">
        <f t="shared" si="37"/>
        <v>10.617377230000001</v>
      </c>
      <c r="AH18" s="127">
        <f t="shared" si="33"/>
        <v>22.169938729999998</v>
      </c>
      <c r="AI18" s="123">
        <v>2.5986450403965654E-2</v>
      </c>
      <c r="AJ18" s="117">
        <f t="shared" si="34"/>
        <v>32.787315960000001</v>
      </c>
      <c r="AK18" s="115">
        <f t="shared" si="35"/>
        <v>7</v>
      </c>
      <c r="AL18" s="124" t="s">
        <v>76</v>
      </c>
      <c r="AM18" s="121">
        <f t="shared" si="20"/>
        <v>44428</v>
      </c>
      <c r="AN18" s="11"/>
      <c r="AO18" s="121">
        <f t="shared" si="9"/>
        <v>44428</v>
      </c>
      <c r="AP18" s="160">
        <f>VLOOKUP($AO18,[1]Plan1!$CI$223:$CM$400,2)</f>
        <v>1075.7329999999999</v>
      </c>
      <c r="AQ18" s="145">
        <f t="shared" si="21"/>
        <v>44367</v>
      </c>
      <c r="AR18" s="146">
        <f>VLOOKUP($AO18,[1]Plan1!$CI$223:$CM$400,4)</f>
        <v>1084.095</v>
      </c>
      <c r="AS18" s="145">
        <f t="shared" si="22"/>
        <v>44397</v>
      </c>
      <c r="AT18" s="147">
        <f t="shared" si="23"/>
        <v>7.7733043422485437E-3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2">
        <f t="shared" si="10"/>
        <v>44194</v>
      </c>
      <c r="B19" s="103">
        <f t="shared" si="0"/>
        <v>1000</v>
      </c>
      <c r="C19" s="103">
        <f t="shared" si="24"/>
        <v>1000</v>
      </c>
      <c r="D19" s="104">
        <f t="shared" si="11"/>
        <v>896.505</v>
      </c>
      <c r="E19" s="105">
        <f t="shared" si="25"/>
        <v>925.88699999999994</v>
      </c>
      <c r="F19" s="106">
        <f t="shared" si="12"/>
        <v>44156</v>
      </c>
      <c r="G19" s="107">
        <f t="shared" si="1"/>
        <v>3.2773938795656488E-2</v>
      </c>
      <c r="H19" s="108">
        <f t="shared" si="26"/>
        <v>44216</v>
      </c>
      <c r="I19" s="108">
        <f t="shared" si="13"/>
        <v>44216</v>
      </c>
      <c r="J19" s="109">
        <f t="shared" si="14"/>
        <v>20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0.16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44216</v>
      </c>
      <c r="AB19" s="4"/>
      <c r="AC19" s="115">
        <f t="shared" si="29"/>
        <v>8</v>
      </c>
      <c r="AD19" s="121">
        <f t="shared" si="30"/>
        <v>44428</v>
      </c>
      <c r="AE19" s="117">
        <f t="shared" si="31"/>
        <v>810.65098150999995</v>
      </c>
      <c r="AF19" s="119">
        <f t="shared" si="32"/>
        <v>23</v>
      </c>
      <c r="AG19" s="128">
        <f t="shared" ref="AG19" si="53">TRUNC(AE18*(ROUND((1+T$10)^(AF19/252),9)-1),8)</f>
        <v>11.333058530000001</v>
      </c>
      <c r="AH19" s="127">
        <f t="shared" si="33"/>
        <v>20.313632290000001</v>
      </c>
      <c r="AI19" s="123">
        <v>2.4445845175538976E-2</v>
      </c>
      <c r="AJ19" s="117">
        <f t="shared" ref="AJ19" si="54">(AG19+AH19)</f>
        <v>31.646690820000003</v>
      </c>
      <c r="AK19" s="115">
        <f t="shared" si="35"/>
        <v>8</v>
      </c>
      <c r="AL19" s="124" t="s">
        <v>76</v>
      </c>
      <c r="AM19" s="121">
        <f t="shared" si="20"/>
        <v>44459</v>
      </c>
      <c r="AN19" s="11"/>
      <c r="AO19" s="121">
        <f t="shared" si="9"/>
        <v>44459</v>
      </c>
      <c r="AP19" s="160">
        <f>VLOOKUP($AO19,[1]Plan1!$CI$223:$CM$400,2)</f>
        <v>1084.095</v>
      </c>
      <c r="AQ19" s="145">
        <f t="shared" si="21"/>
        <v>44397</v>
      </c>
      <c r="AR19" s="146">
        <f>VLOOKUP($AO19,[1]Plan1!$CI$223:$CM$400,4)</f>
        <v>1091.29</v>
      </c>
      <c r="AS19" s="145">
        <f t="shared" si="22"/>
        <v>44428</v>
      </c>
      <c r="AT19" s="147">
        <f t="shared" si="23"/>
        <v>6.6368722298322247E-3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2">
        <f t="shared" si="10"/>
        <v>44195</v>
      </c>
      <c r="B20" s="103">
        <f t="shared" si="0"/>
        <v>1000</v>
      </c>
      <c r="C20" s="103">
        <f t="shared" si="24"/>
        <v>1000</v>
      </c>
      <c r="D20" s="104">
        <f t="shared" si="11"/>
        <v>896.505</v>
      </c>
      <c r="E20" s="105">
        <f t="shared" si="25"/>
        <v>925.88699999999994</v>
      </c>
      <c r="F20" s="106">
        <f t="shared" si="12"/>
        <v>44156</v>
      </c>
      <c r="G20" s="107">
        <f t="shared" si="1"/>
        <v>3.2773938795656488E-2</v>
      </c>
      <c r="H20" s="108">
        <f t="shared" si="26"/>
        <v>44216</v>
      </c>
      <c r="I20" s="108">
        <f t="shared" si="13"/>
        <v>44216</v>
      </c>
      <c r="J20" s="109">
        <f t="shared" si="14"/>
        <v>20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0.16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44216</v>
      </c>
      <c r="AB20" s="4"/>
      <c r="AC20" s="115">
        <f t="shared" si="29"/>
        <v>9</v>
      </c>
      <c r="AD20" s="121">
        <f t="shared" si="30"/>
        <v>44459</v>
      </c>
      <c r="AE20" s="117">
        <f t="shared" si="31"/>
        <v>785.65162336999992</v>
      </c>
      <c r="AF20" s="119">
        <f t="shared" si="32"/>
        <v>20</v>
      </c>
      <c r="AG20" s="128">
        <f t="shared" ref="AG20:AG22" si="55">TRUNC(AE19*(ROUND((1+T$10)^(AF20/252),9)-1),8)</f>
        <v>9.6054156299999995</v>
      </c>
      <c r="AH20" s="127">
        <f t="shared" si="33"/>
        <v>24.999358139999998</v>
      </c>
      <c r="AI20" s="123">
        <v>3.0838620705087919E-2</v>
      </c>
      <c r="AJ20" s="117">
        <f t="shared" ref="AJ20:AJ22" si="56">(AG20+AH20)</f>
        <v>34.604773769999994</v>
      </c>
      <c r="AK20" s="115">
        <f t="shared" si="35"/>
        <v>9</v>
      </c>
      <c r="AL20" s="124" t="s">
        <v>76</v>
      </c>
      <c r="AM20" s="121">
        <f t="shared" si="20"/>
        <v>44489</v>
      </c>
      <c r="AN20" s="11"/>
      <c r="AO20" s="121">
        <f t="shared" si="9"/>
        <v>44489</v>
      </c>
      <c r="AP20" s="160">
        <f>VLOOKUP($AO20,[1]Plan1!$CI$223:$CM$400,2)</f>
        <v>1091.29</v>
      </c>
      <c r="AQ20" s="145">
        <f t="shared" si="21"/>
        <v>44428</v>
      </c>
      <c r="AR20" s="146">
        <f>VLOOKUP($AO20,[1]Plan1!$CI$223:$CM$400,4)</f>
        <v>1084.3119999999999</v>
      </c>
      <c r="AS20" s="145">
        <f t="shared" si="22"/>
        <v>44459</v>
      </c>
      <c r="AT20" s="147">
        <f t="shared" si="23"/>
        <v>-6.3942673349889345E-3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2">
        <f t="shared" si="10"/>
        <v>44196</v>
      </c>
      <c r="B21" s="103">
        <f t="shared" ref="B21" si="57">(P21+X21)</f>
        <v>1000</v>
      </c>
      <c r="C21" s="103">
        <f t="shared" ref="C21" si="58">TRUNC(IF(Q20&gt;0,VLOOKUP(A20,$AD$12:$AE$165,2),C20),8)</f>
        <v>1000</v>
      </c>
      <c r="D21" s="104">
        <f t="shared" ref="D21" si="59">IF(E21=E20,D20,E20)</f>
        <v>896.505</v>
      </c>
      <c r="E21" s="105">
        <f t="shared" si="25"/>
        <v>925.88699999999994</v>
      </c>
      <c r="F21" s="106">
        <f t="shared" ref="F21" si="60">IF(D21=D20,F20,A21)</f>
        <v>44156</v>
      </c>
      <c r="G21" s="107">
        <f t="shared" ref="G21" si="61">(E21/D21)-1</f>
        <v>3.2773938795656488E-2</v>
      </c>
      <c r="H21" s="108">
        <f t="shared" ref="H21" si="62">IF(DAY(A21)=H$9,VLOOKUP(A21,AH$118:AN$450,4),H20)</f>
        <v>44216</v>
      </c>
      <c r="I21" s="108">
        <f t="shared" ref="I21" si="63">IF(A21&gt;I20,H21,I20)</f>
        <v>44216</v>
      </c>
      <c r="J21" s="109">
        <f t="shared" ref="J21" si="64">IF(I21=I20,J20,NETWORKDAYS(I20,I21,$AD$171:$AD$502)-1)</f>
        <v>20</v>
      </c>
      <c r="K21" s="99">
        <f t="shared" ref="K21" si="65">IF(A21&lt;L$2,0,(J21-(NETWORKDAYS(A21,I21,AD$171:AD$502)-1))-L$3)</f>
        <v>0</v>
      </c>
      <c r="L21" s="8">
        <f t="shared" si="15"/>
        <v>1</v>
      </c>
      <c r="M21" s="110">
        <f t="shared" ref="M21" si="66">IF(I21&gt;I20,L20,M20)</f>
        <v>1</v>
      </c>
      <c r="N21" s="110">
        <v>1</v>
      </c>
      <c r="O21" s="103">
        <f t="shared" ref="O21" si="67">TRUNC(TRUNC((L21*N21),15),8)</f>
        <v>1</v>
      </c>
      <c r="P21" s="103">
        <f t="shared" ref="P21" si="68">TRUNC(C21*O21,8)</f>
        <v>1000</v>
      </c>
      <c r="Q21" s="11">
        <f t="shared" ref="Q21" si="69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0.16</v>
      </c>
      <c r="U21" s="111">
        <f t="shared" ref="U21" si="70">IF(A20&lt;L$2,0,IF(Q20&gt;0,1,IF(K21=K20,U20,U20+1)))</f>
        <v>0</v>
      </c>
      <c r="V21" s="111">
        <v>252</v>
      </c>
      <c r="W21" s="110">
        <f t="shared" ref="W21" si="71">ROUND((1+T21)^TRUNC((U21/V21),9),9)</f>
        <v>1</v>
      </c>
      <c r="X21" s="103">
        <f t="shared" ref="X21" si="72">TRUNC((P21*(W21-1)),8)</f>
        <v>0</v>
      </c>
      <c r="Y21" s="103">
        <f t="shared" ref="Y21" si="73">IF(Q21&gt;0,S21+X21,0)</f>
        <v>0</v>
      </c>
      <c r="Z21" s="114" t="str">
        <f t="shared" si="27"/>
        <v>A+J=</v>
      </c>
      <c r="AA21" s="108">
        <f t="shared" si="28"/>
        <v>44216</v>
      </c>
      <c r="AB21" s="4"/>
      <c r="AC21" s="115">
        <f t="shared" si="29"/>
        <v>10</v>
      </c>
      <c r="AD21" s="121">
        <f t="shared" si="30"/>
        <v>44489</v>
      </c>
      <c r="AE21" s="117">
        <f t="shared" si="31"/>
        <v>760.10402421999993</v>
      </c>
      <c r="AF21" s="119">
        <f t="shared" si="32"/>
        <v>21</v>
      </c>
      <c r="AG21" s="128">
        <f t="shared" si="55"/>
        <v>9.7775428699999996</v>
      </c>
      <c r="AH21" s="127">
        <f t="shared" si="33"/>
        <v>25.54759915</v>
      </c>
      <c r="AI21" s="123">
        <v>3.2517719553767373E-2</v>
      </c>
      <c r="AJ21" s="117">
        <f t="shared" si="56"/>
        <v>35.325142020000001</v>
      </c>
      <c r="AK21" s="115">
        <f t="shared" si="35"/>
        <v>10</v>
      </c>
      <c r="AL21" s="124" t="s">
        <v>76</v>
      </c>
      <c r="AM21" s="121">
        <f t="shared" si="20"/>
        <v>44522</v>
      </c>
      <c r="AO21" s="121">
        <f t="shared" si="9"/>
        <v>44522</v>
      </c>
      <c r="AP21" s="160">
        <f>VLOOKUP($AO21,[1]Plan1!$CI$223:$CM$400,2)</f>
        <v>1084.3119999999999</v>
      </c>
      <c r="AQ21" s="145">
        <f t="shared" si="21"/>
        <v>44461</v>
      </c>
      <c r="AR21" s="146">
        <f>VLOOKUP($AO21,[1]Plan1!$CI$223:$CM$400,4)</f>
        <v>1091.2829999999999</v>
      </c>
      <c r="AS21" s="145">
        <f t="shared" si="22"/>
        <v>44491</v>
      </c>
      <c r="AT21" s="147">
        <f t="shared" si="23"/>
        <v>6.4289614059422906E-3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2.75" x14ac:dyDescent="0.2">
      <c r="A22" s="102">
        <f t="shared" si="10"/>
        <v>44197</v>
      </c>
      <c r="B22" s="103">
        <f t="shared" si="0"/>
        <v>1000</v>
      </c>
      <c r="C22" s="103">
        <f t="shared" si="24"/>
        <v>1000</v>
      </c>
      <c r="D22" s="104">
        <f t="shared" si="11"/>
        <v>896.505</v>
      </c>
      <c r="E22" s="105">
        <f t="shared" si="25"/>
        <v>925.88699999999994</v>
      </c>
      <c r="F22" s="106">
        <f t="shared" si="12"/>
        <v>44156</v>
      </c>
      <c r="G22" s="107">
        <f t="shared" si="1"/>
        <v>3.2773938795656488E-2</v>
      </c>
      <c r="H22" s="108">
        <f t="shared" si="26"/>
        <v>44216</v>
      </c>
      <c r="I22" s="108">
        <f t="shared" si="13"/>
        <v>44216</v>
      </c>
      <c r="J22" s="109">
        <f t="shared" si="14"/>
        <v>20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0.16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44216</v>
      </c>
      <c r="AB22" s="4"/>
      <c r="AC22" s="115">
        <f t="shared" si="29"/>
        <v>11</v>
      </c>
      <c r="AD22" s="121">
        <f t="shared" si="30"/>
        <v>44522</v>
      </c>
      <c r="AE22" s="117">
        <f t="shared" si="31"/>
        <v>739.29068772999995</v>
      </c>
      <c r="AF22" s="119">
        <f t="shared" si="32"/>
        <v>21</v>
      </c>
      <c r="AG22" s="128">
        <f t="shared" si="55"/>
        <v>9.4595994700000006</v>
      </c>
      <c r="AH22" s="127">
        <f t="shared" si="33"/>
        <v>20.813336490000001</v>
      </c>
      <c r="AI22" s="123">
        <v>2.7382221155386178E-2</v>
      </c>
      <c r="AJ22" s="117">
        <f t="shared" si="56"/>
        <v>30.272935960000002</v>
      </c>
      <c r="AK22" s="115">
        <f t="shared" si="35"/>
        <v>11</v>
      </c>
      <c r="AL22" s="124" t="s">
        <v>76</v>
      </c>
      <c r="AM22" s="121">
        <f t="shared" si="20"/>
        <v>44550</v>
      </c>
      <c r="AO22" s="121">
        <f t="shared" si="9"/>
        <v>44550</v>
      </c>
      <c r="AP22" s="160">
        <f>VLOOKUP($AO22,[1]Plan1!$CI$223:$CM$400,2)</f>
        <v>1091.2829999999999</v>
      </c>
      <c r="AQ22" s="145">
        <f t="shared" si="21"/>
        <v>44489</v>
      </c>
      <c r="AR22" s="146">
        <f>VLOOKUP($AO22,[1]Plan1!$CI$223:$CM$400,4)</f>
        <v>1091.4829999999999</v>
      </c>
      <c r="AS22" s="145">
        <f t="shared" si="22"/>
        <v>44520</v>
      </c>
      <c r="AT22" s="147">
        <f t="shared" si="23"/>
        <v>1.8327051736344302E-4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2.75" x14ac:dyDescent="0.2">
      <c r="A23" s="102">
        <f t="shared" si="10"/>
        <v>44198</v>
      </c>
      <c r="B23" s="103">
        <f t="shared" ref="B23:B36" si="74">(P23+X23)</f>
        <v>1000</v>
      </c>
      <c r="C23" s="103">
        <f t="shared" ref="C23:C36" si="75">TRUNC(IF(Q22&gt;0,VLOOKUP(A22,$AD$12:$AE$165,2),C22),8)</f>
        <v>1000</v>
      </c>
      <c r="D23" s="104">
        <f t="shared" ref="D23:D36" si="76">IF(E23=E22,D22,E22)</f>
        <v>896.505</v>
      </c>
      <c r="E23" s="105">
        <f t="shared" si="25"/>
        <v>925.88699999999994</v>
      </c>
      <c r="F23" s="106">
        <f t="shared" ref="F23:F36" si="77">IF(D23=D22,F22,A23)</f>
        <v>44156</v>
      </c>
      <c r="G23" s="107">
        <f t="shared" ref="G23:G36" si="78">(E23/D23)-1</f>
        <v>3.2773938795656488E-2</v>
      </c>
      <c r="H23" s="108">
        <f t="shared" ref="H23:H36" si="79">IF(DAY(A23)=H$9,VLOOKUP(A23,AH$118:AN$450,4),H22)</f>
        <v>44216</v>
      </c>
      <c r="I23" s="108">
        <f t="shared" ref="I23:I36" si="80">IF(A23&gt;I22,H23,I22)</f>
        <v>44216</v>
      </c>
      <c r="J23" s="109">
        <f t="shared" ref="J23:J36" si="81">IF(I23=I22,J22,NETWORKDAYS(I22,I23,$AD$171:$AD$502)-1)</f>
        <v>20</v>
      </c>
      <c r="K23" s="99">
        <f t="shared" ref="K23:K36" si="82">IF(A23&lt;L$2,0,(J23-(NETWORKDAYS(A23,I23,AD$171:AD$502)-1))-L$3)</f>
        <v>0</v>
      </c>
      <c r="L23" s="8">
        <f t="shared" si="15"/>
        <v>1</v>
      </c>
      <c r="M23" s="110">
        <f t="shared" ref="M23:M36" si="83">IF(I23&gt;I22,L22,M22)</f>
        <v>1</v>
      </c>
      <c r="N23" s="110">
        <v>1</v>
      </c>
      <c r="O23" s="103">
        <f t="shared" ref="O23:O36" si="84">TRUNC(TRUNC((L23*N23),15),8)</f>
        <v>1</v>
      </c>
      <c r="P23" s="103">
        <f t="shared" ref="P23:P36" si="85">TRUNC(C23*O23,8)</f>
        <v>1000</v>
      </c>
      <c r="Q23" s="11">
        <f t="shared" ref="Q23:Q36" si="86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0.16</v>
      </c>
      <c r="U23" s="111">
        <f t="shared" ref="U23:U36" si="87">IF(A22&lt;L$2,0,IF(Q22&gt;0,1,IF(K23=K22,U22,U22+1)))</f>
        <v>0</v>
      </c>
      <c r="V23" s="111">
        <v>252</v>
      </c>
      <c r="W23" s="110">
        <f t="shared" ref="W23:W36" si="88">ROUND((1+T23)^TRUNC((U23/V23),9),9)</f>
        <v>1</v>
      </c>
      <c r="X23" s="103">
        <f t="shared" ref="X23:X36" si="89">TRUNC((P23*(W23-1)),8)</f>
        <v>0</v>
      </c>
      <c r="Y23" s="103">
        <f t="shared" ref="Y23:Y36" si="90">IF(Q23&gt;0,S23+X23,0)</f>
        <v>0</v>
      </c>
      <c r="Z23" s="114" t="str">
        <f t="shared" si="27"/>
        <v>A+J=</v>
      </c>
      <c r="AA23" s="108">
        <f t="shared" si="28"/>
        <v>44216</v>
      </c>
      <c r="AB23" s="4"/>
      <c r="AC23" s="115">
        <f t="shared" si="29"/>
        <v>12</v>
      </c>
      <c r="AD23" s="121">
        <f t="shared" si="30"/>
        <v>44550</v>
      </c>
      <c r="AE23" s="117">
        <f t="shared" si="31"/>
        <v>717.77372081999999</v>
      </c>
      <c r="AF23" s="119">
        <f t="shared" si="32"/>
        <v>20</v>
      </c>
      <c r="AG23" s="128">
        <f t="shared" ref="AG23:AG24" si="91">TRUNC(AE22*(ROUND((1+T$10)^(AF23/252),9)-1),8)</f>
        <v>8.7598664399999997</v>
      </c>
      <c r="AH23" s="127">
        <f t="shared" si="33"/>
        <v>21.516966910000001</v>
      </c>
      <c r="AI23" s="123">
        <v>2.9104880214727843E-2</v>
      </c>
      <c r="AJ23" s="117">
        <f t="shared" ref="AJ23:AJ24" si="92">(AG23+AH23)</f>
        <v>30.27683335</v>
      </c>
      <c r="AK23" s="115">
        <f t="shared" si="35"/>
        <v>12</v>
      </c>
      <c r="AL23" s="124" t="s">
        <v>76</v>
      </c>
      <c r="AM23" s="121">
        <f t="shared" si="20"/>
        <v>44581</v>
      </c>
      <c r="AO23" s="121">
        <f t="shared" si="9"/>
        <v>44581</v>
      </c>
      <c r="AP23" s="160">
        <f>VLOOKUP($AO23,[1]Plan1!$CI$223:$CM$400,2)</f>
        <v>1091.4829999999999</v>
      </c>
      <c r="AQ23" s="145">
        <f t="shared" si="21"/>
        <v>44520</v>
      </c>
      <c r="AR23" s="146">
        <f>VLOOKUP($AO23,[1]Plan1!$CI$223:$CM$400,4)</f>
        <v>1100.9880000000001</v>
      </c>
      <c r="AS23" s="145">
        <f t="shared" si="22"/>
        <v>44550</v>
      </c>
      <c r="AT23" s="147">
        <f t="shared" si="23"/>
        <v>8.7083353565746702E-3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2.75" x14ac:dyDescent="0.2">
      <c r="A24" s="102">
        <f t="shared" si="10"/>
        <v>44199</v>
      </c>
      <c r="B24" s="103">
        <f t="shared" si="74"/>
        <v>1000</v>
      </c>
      <c r="C24" s="103">
        <f t="shared" si="75"/>
        <v>1000</v>
      </c>
      <c r="D24" s="104">
        <f t="shared" si="76"/>
        <v>896.505</v>
      </c>
      <c r="E24" s="105">
        <f t="shared" si="25"/>
        <v>925.88699999999994</v>
      </c>
      <c r="F24" s="106">
        <f t="shared" si="77"/>
        <v>44156</v>
      </c>
      <c r="G24" s="107">
        <f t="shared" si="78"/>
        <v>3.2773938795656488E-2</v>
      </c>
      <c r="H24" s="108">
        <f t="shared" si="79"/>
        <v>44216</v>
      </c>
      <c r="I24" s="108">
        <f t="shared" si="80"/>
        <v>44216</v>
      </c>
      <c r="J24" s="109">
        <f t="shared" si="81"/>
        <v>20</v>
      </c>
      <c r="K24" s="99">
        <f t="shared" si="82"/>
        <v>0</v>
      </c>
      <c r="L24" s="8">
        <f t="shared" si="15"/>
        <v>1</v>
      </c>
      <c r="M24" s="110">
        <f t="shared" si="83"/>
        <v>1</v>
      </c>
      <c r="N24" s="110">
        <v>1</v>
      </c>
      <c r="O24" s="103">
        <f t="shared" si="84"/>
        <v>1</v>
      </c>
      <c r="P24" s="103">
        <f t="shared" si="85"/>
        <v>1000</v>
      </c>
      <c r="Q24" s="11">
        <f t="shared" si="86"/>
        <v>0</v>
      </c>
      <c r="R24" s="30">
        <f t="shared" si="17"/>
        <v>0</v>
      </c>
      <c r="S24" s="8">
        <f t="shared" si="5"/>
        <v>0</v>
      </c>
      <c r="T24" s="113">
        <f t="shared" si="18"/>
        <v>0.16</v>
      </c>
      <c r="U24" s="111">
        <f t="shared" si="87"/>
        <v>0</v>
      </c>
      <c r="V24" s="111">
        <v>252</v>
      </c>
      <c r="W24" s="110">
        <f t="shared" si="88"/>
        <v>1</v>
      </c>
      <c r="X24" s="103">
        <f t="shared" si="89"/>
        <v>0</v>
      </c>
      <c r="Y24" s="103">
        <f t="shared" si="90"/>
        <v>0</v>
      </c>
      <c r="Z24" s="114" t="str">
        <f t="shared" si="27"/>
        <v>A+J=</v>
      </c>
      <c r="AA24" s="108">
        <f t="shared" si="28"/>
        <v>44216</v>
      </c>
      <c r="AB24" s="4"/>
      <c r="AC24" s="115">
        <f t="shared" si="29"/>
        <v>13</v>
      </c>
      <c r="AD24" s="121">
        <f t="shared" si="30"/>
        <v>44581</v>
      </c>
      <c r="AE24" s="117">
        <f t="shared" si="31"/>
        <v>694.41788580000002</v>
      </c>
      <c r="AF24" s="119">
        <f t="shared" si="32"/>
        <v>23</v>
      </c>
      <c r="AG24" s="128">
        <f t="shared" si="91"/>
        <v>9.78931167</v>
      </c>
      <c r="AH24" s="127">
        <f t="shared" si="33"/>
        <v>23.355835020000001</v>
      </c>
      <c r="AI24" s="123">
        <v>3.2539272963223613E-2</v>
      </c>
      <c r="AJ24" s="117">
        <f t="shared" si="92"/>
        <v>33.145146690000004</v>
      </c>
      <c r="AK24" s="115">
        <f t="shared" si="35"/>
        <v>13</v>
      </c>
      <c r="AL24" s="124" t="s">
        <v>76</v>
      </c>
      <c r="AM24" s="121">
        <f t="shared" si="20"/>
        <v>44613</v>
      </c>
      <c r="AO24" s="121">
        <f t="shared" si="9"/>
        <v>44613</v>
      </c>
      <c r="AP24" s="160">
        <f>VLOOKUP($AO24,[1]Plan1!$CI$223:$CM$400,2)</f>
        <v>1100.9880000000001</v>
      </c>
      <c r="AQ24" s="145">
        <f t="shared" si="21"/>
        <v>44551</v>
      </c>
      <c r="AR24" s="146">
        <f>VLOOKUP($AO24,[1]Plan1!$CI$223:$CM$400,4)</f>
        <v>1120.999</v>
      </c>
      <c r="AS24" s="145">
        <f t="shared" si="22"/>
        <v>44582</v>
      </c>
      <c r="AT24" s="147">
        <f t="shared" si="23"/>
        <v>1.8175493284213751E-2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2.75" x14ac:dyDescent="0.2">
      <c r="A25" s="102">
        <f t="shared" si="10"/>
        <v>44200</v>
      </c>
      <c r="B25" s="103">
        <f t="shared" si="74"/>
        <v>1000</v>
      </c>
      <c r="C25" s="103">
        <f t="shared" si="75"/>
        <v>1000</v>
      </c>
      <c r="D25" s="104">
        <f t="shared" si="76"/>
        <v>896.505</v>
      </c>
      <c r="E25" s="105">
        <f t="shared" si="25"/>
        <v>925.88699999999994</v>
      </c>
      <c r="F25" s="106">
        <f t="shared" si="77"/>
        <v>44156</v>
      </c>
      <c r="G25" s="107">
        <f t="shared" si="78"/>
        <v>3.2773938795656488E-2</v>
      </c>
      <c r="H25" s="108">
        <f t="shared" si="79"/>
        <v>44216</v>
      </c>
      <c r="I25" s="108">
        <f t="shared" si="80"/>
        <v>44216</v>
      </c>
      <c r="J25" s="109">
        <f t="shared" si="81"/>
        <v>20</v>
      </c>
      <c r="K25" s="99">
        <f t="shared" si="82"/>
        <v>0</v>
      </c>
      <c r="L25" s="8">
        <f t="shared" si="15"/>
        <v>1</v>
      </c>
      <c r="M25" s="110">
        <f t="shared" si="83"/>
        <v>1</v>
      </c>
      <c r="N25" s="110">
        <v>1</v>
      </c>
      <c r="O25" s="103">
        <f t="shared" si="84"/>
        <v>1</v>
      </c>
      <c r="P25" s="103">
        <f t="shared" si="85"/>
        <v>1000</v>
      </c>
      <c r="Q25" s="11">
        <f t="shared" si="86"/>
        <v>0</v>
      </c>
      <c r="R25" s="30">
        <f t="shared" si="17"/>
        <v>0</v>
      </c>
      <c r="S25" s="8">
        <f t="shared" si="5"/>
        <v>0</v>
      </c>
      <c r="T25" s="113">
        <f t="shared" si="18"/>
        <v>0.16</v>
      </c>
      <c r="U25" s="111">
        <f t="shared" si="87"/>
        <v>0</v>
      </c>
      <c r="V25" s="111">
        <v>252</v>
      </c>
      <c r="W25" s="110">
        <f t="shared" si="88"/>
        <v>1</v>
      </c>
      <c r="X25" s="103">
        <f t="shared" si="89"/>
        <v>0</v>
      </c>
      <c r="Y25" s="103">
        <f t="shared" si="90"/>
        <v>0</v>
      </c>
      <c r="Z25" s="114" t="str">
        <f t="shared" si="27"/>
        <v>A+J=</v>
      </c>
      <c r="AA25" s="108">
        <f t="shared" si="28"/>
        <v>44216</v>
      </c>
      <c r="AB25" s="4"/>
      <c r="AC25" s="115">
        <f t="shared" si="29"/>
        <v>14</v>
      </c>
      <c r="AD25" s="121">
        <f t="shared" si="30"/>
        <v>44613</v>
      </c>
      <c r="AE25" s="117">
        <f t="shared" ref="AE25" si="93">(AE24-AH25)</f>
        <v>674.83616359999996</v>
      </c>
      <c r="AF25" s="119">
        <f t="shared" si="32"/>
        <v>22</v>
      </c>
      <c r="AG25" s="128">
        <f t="shared" ref="AG25" si="94">TRUNC(AE24*(ROUND((1+T$10)^(AF25/252),9)-1),8)</f>
        <v>9.0563286299999994</v>
      </c>
      <c r="AH25" s="127">
        <f t="shared" ref="AH25" si="95">TRUNC((AE24*AI25),8)</f>
        <v>19.581722200000002</v>
      </c>
      <c r="AI25" s="123">
        <v>2.8198758417850914E-2</v>
      </c>
      <c r="AJ25" s="117">
        <f t="shared" ref="AJ25" si="96">(AG25+AH25)</f>
        <v>28.638050830000001</v>
      </c>
      <c r="AK25" s="115">
        <f t="shared" si="35"/>
        <v>14</v>
      </c>
      <c r="AL25" s="124" t="s">
        <v>76</v>
      </c>
      <c r="AM25" s="121">
        <f t="shared" ref="AM25" si="97">AD26</f>
        <v>44641</v>
      </c>
      <c r="AN25" s="3"/>
      <c r="AO25" s="121">
        <f t="shared" si="9"/>
        <v>44641</v>
      </c>
      <c r="AP25" s="160">
        <f>VLOOKUP($AO25,[1]Plan1!$CI$223:$CM$400,2)</f>
        <v>1120.999</v>
      </c>
      <c r="AQ25" s="145">
        <f t="shared" si="21"/>
        <v>44582</v>
      </c>
      <c r="AR25" s="146">
        <f>VLOOKUP($AO25,[1]Plan1!$CI$223:$CM$400,4)</f>
        <v>1141.546</v>
      </c>
      <c r="AS25" s="145">
        <f t="shared" si="22"/>
        <v>44613</v>
      </c>
      <c r="AT25" s="147">
        <f t="shared" si="23"/>
        <v>1.8329186734332481E-2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2.75" x14ac:dyDescent="0.2">
      <c r="A26" s="102">
        <f t="shared" si="10"/>
        <v>44201</v>
      </c>
      <c r="B26" s="103">
        <f t="shared" si="74"/>
        <v>1000</v>
      </c>
      <c r="C26" s="103">
        <f t="shared" si="75"/>
        <v>1000</v>
      </c>
      <c r="D26" s="104">
        <f t="shared" si="76"/>
        <v>896.505</v>
      </c>
      <c r="E26" s="105">
        <f t="shared" si="25"/>
        <v>925.88699999999994</v>
      </c>
      <c r="F26" s="106">
        <f t="shared" si="77"/>
        <v>44156</v>
      </c>
      <c r="G26" s="107">
        <f t="shared" si="78"/>
        <v>3.2773938795656488E-2</v>
      </c>
      <c r="H26" s="108">
        <f t="shared" si="79"/>
        <v>44216</v>
      </c>
      <c r="I26" s="108">
        <f t="shared" si="80"/>
        <v>44216</v>
      </c>
      <c r="J26" s="109">
        <f t="shared" si="81"/>
        <v>20</v>
      </c>
      <c r="K26" s="99">
        <f t="shared" si="82"/>
        <v>0</v>
      </c>
      <c r="L26" s="8">
        <f t="shared" si="15"/>
        <v>1</v>
      </c>
      <c r="M26" s="110">
        <f t="shared" si="83"/>
        <v>1</v>
      </c>
      <c r="N26" s="110">
        <v>1</v>
      </c>
      <c r="O26" s="103">
        <f t="shared" si="84"/>
        <v>1</v>
      </c>
      <c r="P26" s="103">
        <f t="shared" si="85"/>
        <v>1000</v>
      </c>
      <c r="Q26" s="11">
        <f t="shared" si="86"/>
        <v>0</v>
      </c>
      <c r="R26" s="30">
        <f t="shared" si="17"/>
        <v>0</v>
      </c>
      <c r="S26" s="8">
        <f t="shared" si="5"/>
        <v>0</v>
      </c>
      <c r="T26" s="113">
        <f t="shared" si="18"/>
        <v>0.16</v>
      </c>
      <c r="U26" s="111">
        <f t="shared" si="87"/>
        <v>0</v>
      </c>
      <c r="V26" s="111">
        <v>252</v>
      </c>
      <c r="W26" s="110">
        <f t="shared" si="88"/>
        <v>1</v>
      </c>
      <c r="X26" s="103">
        <f t="shared" si="89"/>
        <v>0</v>
      </c>
      <c r="Y26" s="103">
        <f t="shared" si="90"/>
        <v>0</v>
      </c>
      <c r="Z26" s="114" t="str">
        <f t="shared" si="27"/>
        <v>A+J=</v>
      </c>
      <c r="AA26" s="108">
        <f t="shared" si="28"/>
        <v>44216</v>
      </c>
      <c r="AB26" s="4"/>
      <c r="AC26" s="115">
        <f t="shared" si="29"/>
        <v>15</v>
      </c>
      <c r="AD26" s="121">
        <f t="shared" si="30"/>
        <v>44641</v>
      </c>
      <c r="AE26" s="117">
        <f t="shared" ref="AE26:AE75" si="98">(AE25-AH26)</f>
        <v>654.71907773999999</v>
      </c>
      <c r="AF26" s="119">
        <f t="shared" si="32"/>
        <v>18</v>
      </c>
      <c r="AG26" s="128">
        <f t="shared" ref="AG26:AG75" si="99">TRUNC(AE25*(ROUND((1+T$10)^(AF26/252),9)-1),8)</f>
        <v>7.1922843800000003</v>
      </c>
      <c r="AH26" s="127">
        <f t="shared" ref="AH26:AH75" si="100">TRUNC((AE25*AI26),8)</f>
        <v>20.11708586</v>
      </c>
      <c r="AI26" s="123">
        <v>2.9810325744322103E-2</v>
      </c>
      <c r="AJ26" s="117">
        <f t="shared" ref="AJ26:AJ75" si="101">(AG26+AH26)</f>
        <v>27.30937024</v>
      </c>
      <c r="AK26" s="115">
        <f t="shared" si="35"/>
        <v>15</v>
      </c>
      <c r="AL26" s="124" t="s">
        <v>76</v>
      </c>
      <c r="AM26" s="121">
        <f t="shared" ref="AM26:AM75" si="102">AD27</f>
        <v>44671</v>
      </c>
      <c r="AO26" s="121">
        <f t="shared" si="9"/>
        <v>44671</v>
      </c>
      <c r="AP26" s="160">
        <f>VLOOKUP($AO26,[1]Plan1!$CI$223:$CM$400,2)</f>
        <v>1141.546</v>
      </c>
      <c r="AQ26" s="145">
        <f t="shared" si="21"/>
        <v>44612</v>
      </c>
      <c r="AR26" s="146">
        <f>VLOOKUP($AO26,[1]Plan1!$CI$223:$CM$400,4)</f>
        <v>1161.4179999999999</v>
      </c>
      <c r="AS26" s="145">
        <f t="shared" si="22"/>
        <v>44640</v>
      </c>
      <c r="AT26" s="147">
        <f t="shared" si="23"/>
        <v>1.7407971295068103E-2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2.75" x14ac:dyDescent="0.2">
      <c r="A27" s="102">
        <f t="shared" si="10"/>
        <v>44202</v>
      </c>
      <c r="B27" s="103">
        <f t="shared" si="74"/>
        <v>1000</v>
      </c>
      <c r="C27" s="103">
        <f t="shared" si="75"/>
        <v>1000</v>
      </c>
      <c r="D27" s="104">
        <f t="shared" si="76"/>
        <v>896.505</v>
      </c>
      <c r="E27" s="105">
        <f t="shared" si="25"/>
        <v>925.88699999999994</v>
      </c>
      <c r="F27" s="106">
        <f t="shared" si="77"/>
        <v>44156</v>
      </c>
      <c r="G27" s="107">
        <f t="shared" si="78"/>
        <v>3.2773938795656488E-2</v>
      </c>
      <c r="H27" s="108">
        <f t="shared" si="79"/>
        <v>44216</v>
      </c>
      <c r="I27" s="108">
        <f t="shared" si="80"/>
        <v>44216</v>
      </c>
      <c r="J27" s="109">
        <f t="shared" si="81"/>
        <v>20</v>
      </c>
      <c r="K27" s="99">
        <f t="shared" si="82"/>
        <v>0</v>
      </c>
      <c r="L27" s="8">
        <f t="shared" si="15"/>
        <v>1</v>
      </c>
      <c r="M27" s="110">
        <f t="shared" si="83"/>
        <v>1</v>
      </c>
      <c r="N27" s="110">
        <v>1</v>
      </c>
      <c r="O27" s="103">
        <f t="shared" si="84"/>
        <v>1</v>
      </c>
      <c r="P27" s="103">
        <f t="shared" si="85"/>
        <v>1000</v>
      </c>
      <c r="Q27" s="11">
        <f t="shared" si="86"/>
        <v>0</v>
      </c>
      <c r="R27" s="30">
        <f t="shared" si="17"/>
        <v>0</v>
      </c>
      <c r="S27" s="8">
        <f t="shared" si="5"/>
        <v>0</v>
      </c>
      <c r="T27" s="113">
        <f t="shared" si="18"/>
        <v>0.16</v>
      </c>
      <c r="U27" s="111">
        <f t="shared" si="87"/>
        <v>0</v>
      </c>
      <c r="V27" s="111">
        <v>252</v>
      </c>
      <c r="W27" s="110">
        <f t="shared" si="88"/>
        <v>1</v>
      </c>
      <c r="X27" s="103">
        <f t="shared" si="89"/>
        <v>0</v>
      </c>
      <c r="Y27" s="103">
        <f t="shared" si="90"/>
        <v>0</v>
      </c>
      <c r="Z27" s="114" t="str">
        <f t="shared" si="27"/>
        <v>A+J=</v>
      </c>
      <c r="AA27" s="108">
        <f t="shared" si="28"/>
        <v>44216</v>
      </c>
      <c r="AB27" s="4"/>
      <c r="AC27" s="115">
        <f t="shared" si="29"/>
        <v>16</v>
      </c>
      <c r="AD27" s="121">
        <f t="shared" si="30"/>
        <v>44671</v>
      </c>
      <c r="AE27" s="117">
        <f t="shared" si="98"/>
        <v>633.35209441999996</v>
      </c>
      <c r="AF27" s="119">
        <f t="shared" si="32"/>
        <v>21</v>
      </c>
      <c r="AG27" s="128">
        <f t="shared" si="99"/>
        <v>8.1480692700000006</v>
      </c>
      <c r="AH27" s="127">
        <f t="shared" si="100"/>
        <v>21.366983319999999</v>
      </c>
      <c r="AI27" s="123">
        <v>3.2635345526750688E-2</v>
      </c>
      <c r="AJ27" s="117">
        <f t="shared" si="101"/>
        <v>29.51505259</v>
      </c>
      <c r="AK27" s="115">
        <f t="shared" si="35"/>
        <v>16</v>
      </c>
      <c r="AL27" s="124" t="s">
        <v>76</v>
      </c>
      <c r="AM27" s="121">
        <f t="shared" si="102"/>
        <v>44701</v>
      </c>
      <c r="AO27" s="121">
        <f t="shared" si="9"/>
        <v>44701</v>
      </c>
      <c r="AP27" s="160">
        <f>VLOOKUP($AO27,[1]Plan1!$CI$223:$CM$400,2)</f>
        <v>1161.4179999999999</v>
      </c>
      <c r="AQ27" s="145">
        <f t="shared" si="21"/>
        <v>44640</v>
      </c>
      <c r="AR27" s="146">
        <f>VLOOKUP($AO27,[1]Plan1!$CI$223:$CM$400,4)</f>
        <v>1177.809</v>
      </c>
      <c r="AS27" s="145">
        <f t="shared" si="22"/>
        <v>44671</v>
      </c>
      <c r="AT27" s="147">
        <f t="shared" si="23"/>
        <v>1.4112920585009014E-2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2.75" x14ac:dyDescent="0.2">
      <c r="A28" s="102">
        <f t="shared" si="10"/>
        <v>44203</v>
      </c>
      <c r="B28" s="103">
        <f t="shared" si="74"/>
        <v>1000</v>
      </c>
      <c r="C28" s="103">
        <f t="shared" si="75"/>
        <v>1000</v>
      </c>
      <c r="D28" s="104">
        <f t="shared" si="76"/>
        <v>896.505</v>
      </c>
      <c r="E28" s="105">
        <f t="shared" si="25"/>
        <v>925.88699999999994</v>
      </c>
      <c r="F28" s="106">
        <f t="shared" si="77"/>
        <v>44156</v>
      </c>
      <c r="G28" s="107">
        <f t="shared" si="78"/>
        <v>3.2773938795656488E-2</v>
      </c>
      <c r="H28" s="108">
        <f t="shared" si="79"/>
        <v>44216</v>
      </c>
      <c r="I28" s="108">
        <f t="shared" si="80"/>
        <v>44216</v>
      </c>
      <c r="J28" s="109">
        <f t="shared" si="81"/>
        <v>20</v>
      </c>
      <c r="K28" s="99">
        <f t="shared" si="82"/>
        <v>0</v>
      </c>
      <c r="L28" s="8">
        <f t="shared" si="15"/>
        <v>1</v>
      </c>
      <c r="M28" s="110">
        <f t="shared" si="83"/>
        <v>1</v>
      </c>
      <c r="N28" s="110">
        <v>1</v>
      </c>
      <c r="O28" s="103">
        <f t="shared" si="84"/>
        <v>1</v>
      </c>
      <c r="P28" s="103">
        <f t="shared" si="85"/>
        <v>1000</v>
      </c>
      <c r="Q28" s="11">
        <f t="shared" si="86"/>
        <v>0</v>
      </c>
      <c r="R28" s="30">
        <f t="shared" si="17"/>
        <v>0</v>
      </c>
      <c r="S28" s="8">
        <f t="shared" si="5"/>
        <v>0</v>
      </c>
      <c r="T28" s="113">
        <f t="shared" si="18"/>
        <v>0.16</v>
      </c>
      <c r="U28" s="111">
        <f t="shared" si="87"/>
        <v>0</v>
      </c>
      <c r="V28" s="111">
        <v>252</v>
      </c>
      <c r="W28" s="110">
        <f t="shared" si="88"/>
        <v>1</v>
      </c>
      <c r="X28" s="103">
        <f t="shared" si="89"/>
        <v>0</v>
      </c>
      <c r="Y28" s="103">
        <f t="shared" si="90"/>
        <v>0</v>
      </c>
      <c r="Z28" s="114" t="str">
        <f t="shared" si="27"/>
        <v>A+J=</v>
      </c>
      <c r="AA28" s="108">
        <f t="shared" si="28"/>
        <v>44216</v>
      </c>
      <c r="AB28" s="4"/>
      <c r="AC28" s="115">
        <f t="shared" si="29"/>
        <v>17</v>
      </c>
      <c r="AD28" s="121">
        <f t="shared" si="30"/>
        <v>44701</v>
      </c>
      <c r="AE28" s="117">
        <f t="shared" si="98"/>
        <v>615.42241469999999</v>
      </c>
      <c r="AF28" s="119">
        <f t="shared" si="32"/>
        <v>21</v>
      </c>
      <c r="AG28" s="128">
        <f t="shared" si="99"/>
        <v>7.8821542100000004</v>
      </c>
      <c r="AH28" s="127">
        <f t="shared" si="100"/>
        <v>17.929679719999999</v>
      </c>
      <c r="AI28" s="123">
        <v>2.8309182027709431E-2</v>
      </c>
      <c r="AJ28" s="117">
        <f t="shared" si="101"/>
        <v>25.811833929999999</v>
      </c>
      <c r="AK28" s="115">
        <f t="shared" si="35"/>
        <v>17</v>
      </c>
      <c r="AL28" s="124" t="s">
        <v>76</v>
      </c>
      <c r="AM28" s="121">
        <f t="shared" si="102"/>
        <v>44732</v>
      </c>
      <c r="AO28" s="121">
        <f t="shared" si="9"/>
        <v>44732</v>
      </c>
      <c r="AP28" s="160">
        <f>VLOOKUP($AO28,[1]Plan1!$CI$223:$CM$400,2)</f>
        <v>1177.809</v>
      </c>
      <c r="AQ28" s="145">
        <f t="shared" si="21"/>
        <v>44671</v>
      </c>
      <c r="AR28" s="146">
        <f>VLOOKUP($AO28,[1]Plan1!$CI$223:$CM$400,4)</f>
        <v>1183.953</v>
      </c>
      <c r="AS28" s="145">
        <f t="shared" si="22"/>
        <v>44701</v>
      </c>
      <c r="AT28" s="147">
        <f t="shared" si="23"/>
        <v>5.2164654880375583E-3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2.75" x14ac:dyDescent="0.2">
      <c r="A29" s="102">
        <f t="shared" si="10"/>
        <v>44204</v>
      </c>
      <c r="B29" s="103">
        <f t="shared" si="74"/>
        <v>1000</v>
      </c>
      <c r="C29" s="103">
        <f t="shared" si="75"/>
        <v>1000</v>
      </c>
      <c r="D29" s="104">
        <f t="shared" si="76"/>
        <v>896.505</v>
      </c>
      <c r="E29" s="105">
        <f t="shared" si="25"/>
        <v>925.88699999999994</v>
      </c>
      <c r="F29" s="106">
        <f t="shared" si="77"/>
        <v>44156</v>
      </c>
      <c r="G29" s="107">
        <f t="shared" si="78"/>
        <v>3.2773938795656488E-2</v>
      </c>
      <c r="H29" s="108">
        <f t="shared" si="79"/>
        <v>44216</v>
      </c>
      <c r="I29" s="108">
        <f t="shared" si="80"/>
        <v>44216</v>
      </c>
      <c r="J29" s="109">
        <f t="shared" si="81"/>
        <v>20</v>
      </c>
      <c r="K29" s="99">
        <f t="shared" si="82"/>
        <v>0</v>
      </c>
      <c r="L29" s="8">
        <f t="shared" si="15"/>
        <v>1</v>
      </c>
      <c r="M29" s="110">
        <f t="shared" si="83"/>
        <v>1</v>
      </c>
      <c r="N29" s="110">
        <v>1</v>
      </c>
      <c r="O29" s="103">
        <f t="shared" si="84"/>
        <v>1</v>
      </c>
      <c r="P29" s="103">
        <f t="shared" si="85"/>
        <v>1000</v>
      </c>
      <c r="Q29" s="11">
        <f t="shared" si="86"/>
        <v>0</v>
      </c>
      <c r="R29" s="30">
        <f t="shared" si="17"/>
        <v>0</v>
      </c>
      <c r="S29" s="8">
        <f t="shared" si="5"/>
        <v>0</v>
      </c>
      <c r="T29" s="113">
        <f t="shared" si="18"/>
        <v>0.16</v>
      </c>
      <c r="U29" s="111">
        <f t="shared" si="87"/>
        <v>0</v>
      </c>
      <c r="V29" s="111">
        <v>252</v>
      </c>
      <c r="W29" s="110">
        <f t="shared" si="88"/>
        <v>1</v>
      </c>
      <c r="X29" s="103">
        <f t="shared" si="89"/>
        <v>0</v>
      </c>
      <c r="Y29" s="103">
        <f t="shared" si="90"/>
        <v>0</v>
      </c>
      <c r="Z29" s="114" t="str">
        <f t="shared" si="27"/>
        <v>A+J=</v>
      </c>
      <c r="AA29" s="108">
        <f t="shared" si="28"/>
        <v>44216</v>
      </c>
      <c r="AB29" s="4"/>
      <c r="AC29" s="115">
        <f t="shared" si="29"/>
        <v>18</v>
      </c>
      <c r="AD29" s="121">
        <f t="shared" si="30"/>
        <v>44732</v>
      </c>
      <c r="AE29" s="117">
        <f t="shared" si="98"/>
        <v>592.86777445999996</v>
      </c>
      <c r="AF29" s="119">
        <f t="shared" si="32"/>
        <v>20</v>
      </c>
      <c r="AG29" s="128">
        <f t="shared" si="99"/>
        <v>7.2921494200000003</v>
      </c>
      <c r="AH29" s="127">
        <f t="shared" si="100"/>
        <v>22.554640240000001</v>
      </c>
      <c r="AI29" s="123">
        <v>3.6649039265751075E-2</v>
      </c>
      <c r="AJ29" s="117">
        <f t="shared" si="101"/>
        <v>29.846789660000002</v>
      </c>
      <c r="AK29" s="115">
        <f t="shared" si="35"/>
        <v>18</v>
      </c>
      <c r="AL29" s="124" t="s">
        <v>76</v>
      </c>
      <c r="AM29" s="121">
        <f t="shared" si="102"/>
        <v>44762</v>
      </c>
      <c r="AO29" s="121">
        <f t="shared" si="9"/>
        <v>44762</v>
      </c>
      <c r="AP29" s="160">
        <f>VLOOKUP($AO29,[1]Plan1!$CI$223:$CM$400,2)</f>
        <v>1183.953</v>
      </c>
      <c r="AQ29" s="145">
        <f t="shared" si="21"/>
        <v>44701</v>
      </c>
      <c r="AR29" s="146">
        <f>VLOOKUP($AO29,[1]Plan1!$CI$223:$CM$400,4)</f>
        <v>1190.8820000000001</v>
      </c>
      <c r="AS29" s="145">
        <f t="shared" si="22"/>
        <v>44732</v>
      </c>
      <c r="AT29" s="147">
        <f t="shared" si="23"/>
        <v>5.8524282636220892E-3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2.75" x14ac:dyDescent="0.2">
      <c r="A30" s="102">
        <f t="shared" si="10"/>
        <v>44205</v>
      </c>
      <c r="B30" s="103">
        <f t="shared" si="74"/>
        <v>1000</v>
      </c>
      <c r="C30" s="103">
        <f t="shared" si="75"/>
        <v>1000</v>
      </c>
      <c r="D30" s="104">
        <f t="shared" si="76"/>
        <v>896.505</v>
      </c>
      <c r="E30" s="105">
        <f t="shared" si="25"/>
        <v>925.88699999999994</v>
      </c>
      <c r="F30" s="106">
        <f t="shared" si="77"/>
        <v>44156</v>
      </c>
      <c r="G30" s="107">
        <f t="shared" si="78"/>
        <v>3.2773938795656488E-2</v>
      </c>
      <c r="H30" s="108">
        <f t="shared" si="79"/>
        <v>44216</v>
      </c>
      <c r="I30" s="108">
        <f t="shared" si="80"/>
        <v>44216</v>
      </c>
      <c r="J30" s="109">
        <f t="shared" si="81"/>
        <v>20</v>
      </c>
      <c r="K30" s="99">
        <f t="shared" si="82"/>
        <v>0</v>
      </c>
      <c r="L30" s="8">
        <f t="shared" si="15"/>
        <v>1</v>
      </c>
      <c r="M30" s="110">
        <f t="shared" si="83"/>
        <v>1</v>
      </c>
      <c r="N30" s="110">
        <v>1</v>
      </c>
      <c r="O30" s="103">
        <f t="shared" si="84"/>
        <v>1</v>
      </c>
      <c r="P30" s="103">
        <f t="shared" si="85"/>
        <v>1000</v>
      </c>
      <c r="Q30" s="11">
        <f t="shared" si="86"/>
        <v>0</v>
      </c>
      <c r="R30" s="30">
        <f t="shared" si="17"/>
        <v>0</v>
      </c>
      <c r="S30" s="8">
        <f t="shared" si="5"/>
        <v>0</v>
      </c>
      <c r="T30" s="113">
        <f t="shared" si="18"/>
        <v>0.16</v>
      </c>
      <c r="U30" s="111">
        <f t="shared" si="87"/>
        <v>0</v>
      </c>
      <c r="V30" s="111">
        <v>252</v>
      </c>
      <c r="W30" s="110">
        <f t="shared" si="88"/>
        <v>1</v>
      </c>
      <c r="X30" s="103">
        <f t="shared" si="89"/>
        <v>0</v>
      </c>
      <c r="Y30" s="103">
        <f t="shared" si="90"/>
        <v>0</v>
      </c>
      <c r="Z30" s="114" t="str">
        <f t="shared" si="27"/>
        <v>A+J=</v>
      </c>
      <c r="AA30" s="108">
        <f t="shared" si="28"/>
        <v>44216</v>
      </c>
      <c r="AB30" s="4"/>
      <c r="AC30" s="115">
        <f t="shared" si="29"/>
        <v>19</v>
      </c>
      <c r="AD30" s="121">
        <f t="shared" si="30"/>
        <v>44762</v>
      </c>
      <c r="AE30" s="117">
        <f t="shared" si="98"/>
        <v>575.15644244999999</v>
      </c>
      <c r="AF30" s="119">
        <f t="shared" si="32"/>
        <v>22</v>
      </c>
      <c r="AG30" s="128">
        <f t="shared" si="99"/>
        <v>7.7319514800000002</v>
      </c>
      <c r="AH30" s="127">
        <f t="shared" si="100"/>
        <v>17.71133201</v>
      </c>
      <c r="AI30" s="123">
        <v>2.9874000208132766E-2</v>
      </c>
      <c r="AJ30" s="117">
        <f t="shared" si="101"/>
        <v>25.443283489999999</v>
      </c>
      <c r="AK30" s="115">
        <f t="shared" si="35"/>
        <v>19</v>
      </c>
      <c r="AL30" s="124" t="s">
        <v>76</v>
      </c>
      <c r="AM30" s="121">
        <f t="shared" si="102"/>
        <v>44795</v>
      </c>
      <c r="AO30" s="121">
        <f t="shared" si="9"/>
        <v>44795</v>
      </c>
      <c r="AP30" s="160">
        <f>VLOOKUP($AO30,[1]Plan1!$CI$223:$CM$400,2)</f>
        <v>1190.8820000000001</v>
      </c>
      <c r="AQ30" s="145">
        <f t="shared" si="21"/>
        <v>44734</v>
      </c>
      <c r="AR30" s="146">
        <f>VLOOKUP($AO30,[1]Plan1!$CI$223:$CM$400,4)</f>
        <v>1193.337</v>
      </c>
      <c r="AS30" s="145">
        <f t="shared" si="22"/>
        <v>44764</v>
      </c>
      <c r="AT30" s="147">
        <f t="shared" si="23"/>
        <v>2.0614972768082662E-3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5" x14ac:dyDescent="0.2">
      <c r="A31" s="102">
        <f t="shared" si="10"/>
        <v>44206</v>
      </c>
      <c r="B31" s="103">
        <f t="shared" si="74"/>
        <v>1000</v>
      </c>
      <c r="C31" s="103">
        <f t="shared" si="75"/>
        <v>1000</v>
      </c>
      <c r="D31" s="104">
        <f t="shared" si="76"/>
        <v>896.505</v>
      </c>
      <c r="E31" s="105">
        <f t="shared" si="25"/>
        <v>925.88699999999994</v>
      </c>
      <c r="F31" s="106">
        <f t="shared" si="77"/>
        <v>44156</v>
      </c>
      <c r="G31" s="107">
        <f t="shared" si="78"/>
        <v>3.2773938795656488E-2</v>
      </c>
      <c r="H31" s="108">
        <f t="shared" si="79"/>
        <v>44216</v>
      </c>
      <c r="I31" s="108">
        <f t="shared" si="80"/>
        <v>44216</v>
      </c>
      <c r="J31" s="109">
        <f t="shared" si="81"/>
        <v>20</v>
      </c>
      <c r="K31" s="99">
        <f t="shared" si="82"/>
        <v>0</v>
      </c>
      <c r="L31" s="8">
        <f t="shared" si="15"/>
        <v>1</v>
      </c>
      <c r="M31" s="110">
        <f t="shared" si="83"/>
        <v>1</v>
      </c>
      <c r="N31" s="110">
        <v>1</v>
      </c>
      <c r="O31" s="103">
        <f t="shared" si="84"/>
        <v>1</v>
      </c>
      <c r="P31" s="103">
        <f t="shared" si="85"/>
        <v>1000</v>
      </c>
      <c r="Q31" s="11">
        <f t="shared" si="86"/>
        <v>0</v>
      </c>
      <c r="R31" s="30">
        <f t="shared" si="17"/>
        <v>0</v>
      </c>
      <c r="S31" s="8">
        <f t="shared" si="5"/>
        <v>0</v>
      </c>
      <c r="T31" s="113">
        <f t="shared" si="18"/>
        <v>0.16</v>
      </c>
      <c r="U31" s="111">
        <f t="shared" si="87"/>
        <v>0</v>
      </c>
      <c r="V31" s="111">
        <v>252</v>
      </c>
      <c r="W31" s="110">
        <f t="shared" si="88"/>
        <v>1</v>
      </c>
      <c r="X31" s="103">
        <f t="shared" si="89"/>
        <v>0</v>
      </c>
      <c r="Y31" s="103">
        <f t="shared" si="90"/>
        <v>0</v>
      </c>
      <c r="Z31" s="114" t="str">
        <f t="shared" si="27"/>
        <v>A+J=</v>
      </c>
      <c r="AA31" s="108">
        <f t="shared" si="28"/>
        <v>44216</v>
      </c>
      <c r="AB31" s="4"/>
      <c r="AC31" s="115">
        <f t="shared" si="29"/>
        <v>20</v>
      </c>
      <c r="AD31" s="121">
        <f t="shared" si="30"/>
        <v>44795</v>
      </c>
      <c r="AE31" s="192">
        <v>554.7095274275008</v>
      </c>
      <c r="AF31" s="119">
        <f t="shared" si="32"/>
        <v>23</v>
      </c>
      <c r="AG31" s="128">
        <f t="shared" si="99"/>
        <v>7.8442349</v>
      </c>
      <c r="AH31" s="127">
        <f t="shared" si="100"/>
        <v>17.466350800000001</v>
      </c>
      <c r="AI31" s="123">
        <v>3.0367999925030718E-2</v>
      </c>
      <c r="AJ31" s="117">
        <f t="shared" si="101"/>
        <v>25.310585700000001</v>
      </c>
      <c r="AK31" s="115">
        <f t="shared" si="35"/>
        <v>20</v>
      </c>
      <c r="AL31" s="124" t="s">
        <v>76</v>
      </c>
      <c r="AM31" s="121">
        <f t="shared" si="102"/>
        <v>44824</v>
      </c>
      <c r="AO31" s="121">
        <f t="shared" si="9"/>
        <v>44824</v>
      </c>
      <c r="AP31" s="160">
        <f>VLOOKUP($AO31,[1]Plan1!$CI$223:$CM$400,2)</f>
        <v>1193.337</v>
      </c>
      <c r="AQ31" s="145">
        <f t="shared" si="21"/>
        <v>44762</v>
      </c>
      <c r="AR31" s="146">
        <f>VLOOKUP($AO31,[1]Plan1!$CI$223:$CM$400,4)</f>
        <v>1185.0039999999999</v>
      </c>
      <c r="AS31" s="145">
        <f t="shared" si="22"/>
        <v>44793</v>
      </c>
      <c r="AT31" s="147">
        <f t="shared" si="23"/>
        <v>-6.98293943789563E-3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2.75" x14ac:dyDescent="0.2">
      <c r="A32" s="102">
        <f t="shared" si="10"/>
        <v>44207</v>
      </c>
      <c r="B32" s="103">
        <f t="shared" si="74"/>
        <v>1000</v>
      </c>
      <c r="C32" s="103">
        <f t="shared" si="75"/>
        <v>1000</v>
      </c>
      <c r="D32" s="104">
        <f t="shared" si="76"/>
        <v>896.505</v>
      </c>
      <c r="E32" s="105">
        <f t="shared" si="25"/>
        <v>925.88699999999994</v>
      </c>
      <c r="F32" s="106">
        <f t="shared" si="77"/>
        <v>44156</v>
      </c>
      <c r="G32" s="107">
        <f t="shared" si="78"/>
        <v>3.2773938795656488E-2</v>
      </c>
      <c r="H32" s="108">
        <f t="shared" si="79"/>
        <v>44216</v>
      </c>
      <c r="I32" s="108">
        <f t="shared" si="80"/>
        <v>44216</v>
      </c>
      <c r="J32" s="109">
        <f t="shared" si="81"/>
        <v>20</v>
      </c>
      <c r="K32" s="99">
        <f t="shared" si="82"/>
        <v>0</v>
      </c>
      <c r="L32" s="8">
        <f t="shared" si="15"/>
        <v>1</v>
      </c>
      <c r="M32" s="110">
        <f t="shared" si="83"/>
        <v>1</v>
      </c>
      <c r="N32" s="110">
        <v>1</v>
      </c>
      <c r="O32" s="103">
        <f t="shared" si="84"/>
        <v>1</v>
      </c>
      <c r="P32" s="103">
        <f t="shared" si="85"/>
        <v>1000</v>
      </c>
      <c r="Q32" s="11">
        <f t="shared" si="86"/>
        <v>0</v>
      </c>
      <c r="R32" s="30">
        <f t="shared" si="17"/>
        <v>0</v>
      </c>
      <c r="S32" s="8">
        <f t="shared" si="5"/>
        <v>0</v>
      </c>
      <c r="T32" s="113">
        <f t="shared" si="18"/>
        <v>0.16</v>
      </c>
      <c r="U32" s="111">
        <f t="shared" si="87"/>
        <v>0</v>
      </c>
      <c r="V32" s="111">
        <v>252</v>
      </c>
      <c r="W32" s="110">
        <f t="shared" si="88"/>
        <v>1</v>
      </c>
      <c r="X32" s="103">
        <f t="shared" si="89"/>
        <v>0</v>
      </c>
      <c r="Y32" s="103">
        <f t="shared" si="90"/>
        <v>0</v>
      </c>
      <c r="Z32" s="114" t="str">
        <f t="shared" si="27"/>
        <v>A+J=</v>
      </c>
      <c r="AA32" s="108">
        <f t="shared" si="28"/>
        <v>44216</v>
      </c>
      <c r="AB32" s="4"/>
      <c r="AC32" s="115">
        <f t="shared" si="29"/>
        <v>21</v>
      </c>
      <c r="AD32" s="121">
        <f t="shared" si="30"/>
        <v>44824</v>
      </c>
      <c r="AE32" s="117">
        <f t="shared" si="98"/>
        <v>534.9582936575008</v>
      </c>
      <c r="AF32" s="119">
        <f t="shared" si="32"/>
        <v>20</v>
      </c>
      <c r="AG32" s="128">
        <f t="shared" si="99"/>
        <v>6.5727615100000003</v>
      </c>
      <c r="AH32" s="127">
        <f t="shared" si="100"/>
        <v>19.751233769999999</v>
      </c>
      <c r="AI32" s="123">
        <v>3.5606444097088678E-2</v>
      </c>
      <c r="AJ32" s="117">
        <f t="shared" si="101"/>
        <v>26.323995279999998</v>
      </c>
      <c r="AK32" s="115">
        <f t="shared" si="35"/>
        <v>21</v>
      </c>
      <c r="AL32" s="124" t="s">
        <v>76</v>
      </c>
      <c r="AM32" s="121">
        <f t="shared" si="102"/>
        <v>44854</v>
      </c>
      <c r="AO32" s="121">
        <f t="shared" si="9"/>
        <v>44854</v>
      </c>
      <c r="AP32" s="160">
        <f>VLOOKUP($AO32,[1]Plan1!$CI$223:$CM$400,2)</f>
        <v>1185.0039999999999</v>
      </c>
      <c r="AQ32" s="145">
        <f t="shared" si="21"/>
        <v>44793</v>
      </c>
      <c r="AR32" s="146">
        <f>VLOOKUP($AO32,[1]Plan1!$CI$223:$CM$400,4)</f>
        <v>1173.7929999999999</v>
      </c>
      <c r="AS32" s="145">
        <f t="shared" si="22"/>
        <v>44824</v>
      </c>
      <c r="AT32" s="147">
        <f t="shared" si="23"/>
        <v>-9.4607275587255124E-3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2.75" x14ac:dyDescent="0.2">
      <c r="A33" s="102">
        <f t="shared" si="10"/>
        <v>44208</v>
      </c>
      <c r="B33" s="103">
        <f t="shared" si="74"/>
        <v>1000</v>
      </c>
      <c r="C33" s="103">
        <f t="shared" si="75"/>
        <v>1000</v>
      </c>
      <c r="D33" s="104">
        <f t="shared" si="76"/>
        <v>896.505</v>
      </c>
      <c r="E33" s="105">
        <f t="shared" si="25"/>
        <v>925.88699999999994</v>
      </c>
      <c r="F33" s="106">
        <f t="shared" si="77"/>
        <v>44156</v>
      </c>
      <c r="G33" s="107">
        <f t="shared" si="78"/>
        <v>3.2773938795656488E-2</v>
      </c>
      <c r="H33" s="108">
        <f t="shared" si="79"/>
        <v>44216</v>
      </c>
      <c r="I33" s="108">
        <f t="shared" si="80"/>
        <v>44216</v>
      </c>
      <c r="J33" s="109">
        <f t="shared" si="81"/>
        <v>20</v>
      </c>
      <c r="K33" s="99">
        <f t="shared" si="82"/>
        <v>0</v>
      </c>
      <c r="L33" s="8">
        <f t="shared" si="15"/>
        <v>1</v>
      </c>
      <c r="M33" s="110">
        <f t="shared" si="83"/>
        <v>1</v>
      </c>
      <c r="N33" s="110">
        <v>1</v>
      </c>
      <c r="O33" s="103">
        <f t="shared" si="84"/>
        <v>1</v>
      </c>
      <c r="P33" s="103">
        <f t="shared" si="85"/>
        <v>1000</v>
      </c>
      <c r="Q33" s="11">
        <f t="shared" si="86"/>
        <v>0</v>
      </c>
      <c r="R33" s="30">
        <f t="shared" si="17"/>
        <v>0</v>
      </c>
      <c r="S33" s="8">
        <f t="shared" si="5"/>
        <v>0</v>
      </c>
      <c r="T33" s="113">
        <f t="shared" si="18"/>
        <v>0.16</v>
      </c>
      <c r="U33" s="111">
        <f t="shared" si="87"/>
        <v>0</v>
      </c>
      <c r="V33" s="111">
        <v>252</v>
      </c>
      <c r="W33" s="110">
        <f t="shared" si="88"/>
        <v>1</v>
      </c>
      <c r="X33" s="103">
        <f t="shared" si="89"/>
        <v>0</v>
      </c>
      <c r="Y33" s="103">
        <f t="shared" si="90"/>
        <v>0</v>
      </c>
      <c r="Z33" s="114" t="str">
        <f t="shared" si="27"/>
        <v>A+J=</v>
      </c>
      <c r="AA33" s="108">
        <f t="shared" si="28"/>
        <v>44216</v>
      </c>
      <c r="AB33" s="4"/>
      <c r="AC33" s="115">
        <f t="shared" si="29"/>
        <v>22</v>
      </c>
      <c r="AD33" s="121">
        <f t="shared" si="30"/>
        <v>44854</v>
      </c>
      <c r="AE33" s="117">
        <f t="shared" si="98"/>
        <v>515.82744791750076</v>
      </c>
      <c r="AF33" s="119">
        <f t="shared" si="32"/>
        <v>21</v>
      </c>
      <c r="AG33" s="128">
        <f t="shared" si="99"/>
        <v>6.6576297799999997</v>
      </c>
      <c r="AH33" s="127">
        <f t="shared" si="100"/>
        <v>19.130845740000002</v>
      </c>
      <c r="AI33" s="123">
        <v>3.5761377981369802E-2</v>
      </c>
      <c r="AJ33" s="117">
        <f t="shared" si="101"/>
        <v>25.788475520000002</v>
      </c>
      <c r="AK33" s="115">
        <f t="shared" si="35"/>
        <v>22</v>
      </c>
      <c r="AL33" s="124" t="s">
        <v>76</v>
      </c>
      <c r="AM33" s="121">
        <f t="shared" si="102"/>
        <v>44886</v>
      </c>
      <c r="AO33" s="121">
        <f t="shared" si="9"/>
        <v>44886</v>
      </c>
      <c r="AP33" s="160">
        <f>VLOOKUP($AO33,[1]Plan1!$CI$223:$CM$400,2)</f>
        <v>1173.7929999999999</v>
      </c>
      <c r="AQ33" s="145">
        <f t="shared" si="21"/>
        <v>44825</v>
      </c>
      <c r="AR33" s="146">
        <f>VLOOKUP($AO33,[1]Plan1!$CI$223:$CM$400,4)</f>
        <v>1162.3910000000001</v>
      </c>
      <c r="AS33" s="145">
        <f t="shared" si="22"/>
        <v>44855</v>
      </c>
      <c r="AT33" s="147">
        <f t="shared" si="23"/>
        <v>-9.7138081416398014E-3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102">
        <f t="shared" si="10"/>
        <v>44209</v>
      </c>
      <c r="B34" s="103">
        <f t="shared" si="74"/>
        <v>1000</v>
      </c>
      <c r="C34" s="103">
        <f t="shared" si="75"/>
        <v>1000</v>
      </c>
      <c r="D34" s="104">
        <f t="shared" si="76"/>
        <v>896.505</v>
      </c>
      <c r="E34" s="105">
        <f t="shared" si="25"/>
        <v>925.88699999999994</v>
      </c>
      <c r="F34" s="106">
        <f t="shared" si="77"/>
        <v>44156</v>
      </c>
      <c r="G34" s="107">
        <f t="shared" si="78"/>
        <v>3.2773938795656488E-2</v>
      </c>
      <c r="H34" s="108">
        <f t="shared" si="79"/>
        <v>44216</v>
      </c>
      <c r="I34" s="108">
        <f t="shared" si="80"/>
        <v>44216</v>
      </c>
      <c r="J34" s="109">
        <f t="shared" si="81"/>
        <v>20</v>
      </c>
      <c r="K34" s="99">
        <f t="shared" si="82"/>
        <v>0</v>
      </c>
      <c r="L34" s="8">
        <f t="shared" si="15"/>
        <v>1</v>
      </c>
      <c r="M34" s="110">
        <f t="shared" si="83"/>
        <v>1</v>
      </c>
      <c r="N34" s="110">
        <v>1</v>
      </c>
      <c r="O34" s="103">
        <f t="shared" si="84"/>
        <v>1</v>
      </c>
      <c r="P34" s="103">
        <f t="shared" si="85"/>
        <v>1000</v>
      </c>
      <c r="Q34" s="11">
        <f t="shared" si="86"/>
        <v>0</v>
      </c>
      <c r="R34" s="30">
        <f t="shared" si="17"/>
        <v>0</v>
      </c>
      <c r="S34" s="8">
        <f t="shared" si="5"/>
        <v>0</v>
      </c>
      <c r="T34" s="113">
        <f t="shared" si="18"/>
        <v>0.16</v>
      </c>
      <c r="U34" s="111">
        <f t="shared" si="87"/>
        <v>0</v>
      </c>
      <c r="V34" s="111">
        <v>252</v>
      </c>
      <c r="W34" s="110">
        <f t="shared" si="88"/>
        <v>1</v>
      </c>
      <c r="X34" s="103">
        <f t="shared" si="89"/>
        <v>0</v>
      </c>
      <c r="Y34" s="103">
        <f t="shared" si="90"/>
        <v>0</v>
      </c>
      <c r="Z34" s="114" t="str">
        <f t="shared" si="27"/>
        <v>A+J=</v>
      </c>
      <c r="AA34" s="108">
        <f t="shared" si="28"/>
        <v>44216</v>
      </c>
      <c r="AB34" s="4"/>
      <c r="AC34" s="115">
        <f t="shared" si="29"/>
        <v>23</v>
      </c>
      <c r="AD34" s="121">
        <f t="shared" si="30"/>
        <v>44886</v>
      </c>
      <c r="AE34" s="117">
        <f t="shared" si="98"/>
        <v>496.27851217750077</v>
      </c>
      <c r="AF34" s="119">
        <f t="shared" si="32"/>
        <v>20</v>
      </c>
      <c r="AG34" s="128">
        <f t="shared" si="99"/>
        <v>6.1120471600000004</v>
      </c>
      <c r="AH34" s="127">
        <f t="shared" si="100"/>
        <v>19.548935740000001</v>
      </c>
      <c r="AI34" s="123">
        <v>3.7898207668762757E-2</v>
      </c>
      <c r="AJ34" s="117">
        <f t="shared" si="101"/>
        <v>25.6609829</v>
      </c>
      <c r="AK34" s="115">
        <f t="shared" si="35"/>
        <v>23</v>
      </c>
      <c r="AL34" s="124" t="s">
        <v>76</v>
      </c>
      <c r="AM34" s="121">
        <f t="shared" si="102"/>
        <v>44915</v>
      </c>
      <c r="AO34" s="121">
        <f t="shared" si="9"/>
        <v>44915</v>
      </c>
      <c r="AP34" s="160">
        <f>VLOOKUP($AO34,[1]Plan1!$CI$223:$CM$400,2)</f>
        <v>1162.3910000000001</v>
      </c>
      <c r="AQ34" s="145">
        <f t="shared" si="21"/>
        <v>44854</v>
      </c>
      <c r="AR34" s="146">
        <f>VLOOKUP($AO34,[1]Plan1!$CI$223:$CM$400,4)</f>
        <v>1155.829</v>
      </c>
      <c r="AS34" s="145">
        <f t="shared" si="22"/>
        <v>44885</v>
      </c>
      <c r="AT34" s="147">
        <f t="shared" si="23"/>
        <v>-5.6452605018449953E-3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2.75" x14ac:dyDescent="0.2">
      <c r="A35" s="102">
        <f t="shared" si="10"/>
        <v>44210</v>
      </c>
      <c r="B35" s="103">
        <f t="shared" si="74"/>
        <v>1000</v>
      </c>
      <c r="C35" s="103">
        <f t="shared" si="75"/>
        <v>1000</v>
      </c>
      <c r="D35" s="104">
        <f t="shared" si="76"/>
        <v>896.505</v>
      </c>
      <c r="E35" s="105">
        <f t="shared" si="25"/>
        <v>925.88699999999994</v>
      </c>
      <c r="F35" s="106">
        <f t="shared" si="77"/>
        <v>44156</v>
      </c>
      <c r="G35" s="107">
        <f t="shared" si="78"/>
        <v>3.2773938795656488E-2</v>
      </c>
      <c r="H35" s="108">
        <f t="shared" si="79"/>
        <v>44216</v>
      </c>
      <c r="I35" s="108">
        <f t="shared" si="80"/>
        <v>44216</v>
      </c>
      <c r="J35" s="109">
        <f t="shared" si="81"/>
        <v>20</v>
      </c>
      <c r="K35" s="99">
        <f t="shared" si="82"/>
        <v>0</v>
      </c>
      <c r="L35" s="8">
        <f t="shared" si="15"/>
        <v>1</v>
      </c>
      <c r="M35" s="110">
        <f t="shared" si="83"/>
        <v>1</v>
      </c>
      <c r="N35" s="110">
        <v>1</v>
      </c>
      <c r="O35" s="103">
        <f t="shared" si="84"/>
        <v>1</v>
      </c>
      <c r="P35" s="103">
        <f t="shared" si="85"/>
        <v>1000</v>
      </c>
      <c r="Q35" s="11">
        <f t="shared" si="86"/>
        <v>0</v>
      </c>
      <c r="R35" s="30">
        <f t="shared" si="17"/>
        <v>0</v>
      </c>
      <c r="S35" s="8">
        <f t="shared" si="5"/>
        <v>0</v>
      </c>
      <c r="T35" s="113">
        <f t="shared" si="18"/>
        <v>0.16</v>
      </c>
      <c r="U35" s="111">
        <f t="shared" si="87"/>
        <v>0</v>
      </c>
      <c r="V35" s="111">
        <v>252</v>
      </c>
      <c r="W35" s="110">
        <f t="shared" si="88"/>
        <v>1</v>
      </c>
      <c r="X35" s="103">
        <f t="shared" si="89"/>
        <v>0</v>
      </c>
      <c r="Y35" s="103">
        <f t="shared" si="90"/>
        <v>0</v>
      </c>
      <c r="Z35" s="114" t="str">
        <f t="shared" si="27"/>
        <v>A+J=</v>
      </c>
      <c r="AA35" s="108">
        <f t="shared" si="28"/>
        <v>44216</v>
      </c>
      <c r="AB35" s="4"/>
      <c r="AC35" s="115">
        <f t="shared" si="29"/>
        <v>24</v>
      </c>
      <c r="AD35" s="121">
        <f t="shared" si="30"/>
        <v>44915</v>
      </c>
      <c r="AE35" s="117">
        <f t="shared" si="98"/>
        <v>483.51534695750075</v>
      </c>
      <c r="AF35" s="119">
        <f t="shared" si="32"/>
        <v>21</v>
      </c>
      <c r="AG35" s="128">
        <f t="shared" si="99"/>
        <v>6.1762545700000002</v>
      </c>
      <c r="AH35" s="127">
        <f t="shared" si="100"/>
        <v>12.763165219999999</v>
      </c>
      <c r="AI35" s="123">
        <v>2.5717747008506615E-2</v>
      </c>
      <c r="AJ35" s="117">
        <f t="shared" si="101"/>
        <v>18.939419789999999</v>
      </c>
      <c r="AK35" s="115">
        <f t="shared" si="35"/>
        <v>24</v>
      </c>
      <c r="AL35" s="124" t="s">
        <v>76</v>
      </c>
      <c r="AM35" s="121">
        <f t="shared" si="102"/>
        <v>44946</v>
      </c>
      <c r="AO35" s="121">
        <f t="shared" si="9"/>
        <v>44946</v>
      </c>
      <c r="AP35" s="160">
        <f>VLOOKUP($AO35,[1]Plan1!$CI$223:$CM$400,2)</f>
        <v>1155.829</v>
      </c>
      <c r="AQ35" s="145">
        <f t="shared" si="21"/>
        <v>44885</v>
      </c>
      <c r="AR35" s="146">
        <f>VLOOKUP($AO35,[1]Plan1!$CI$223:$CM$400,4)</f>
        <v>1161.0060000000001</v>
      </c>
      <c r="AS35" s="145">
        <f t="shared" si="22"/>
        <v>44915</v>
      </c>
      <c r="AT35" s="147">
        <f t="shared" si="23"/>
        <v>4.479036258823843E-3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2.75" x14ac:dyDescent="0.2">
      <c r="A36" s="102">
        <f t="shared" si="10"/>
        <v>44211</v>
      </c>
      <c r="B36" s="103">
        <f t="shared" si="74"/>
        <v>1000</v>
      </c>
      <c r="C36" s="103">
        <f t="shared" si="75"/>
        <v>1000</v>
      </c>
      <c r="D36" s="104">
        <f t="shared" si="76"/>
        <v>896.505</v>
      </c>
      <c r="E36" s="105">
        <f t="shared" si="25"/>
        <v>925.88699999999994</v>
      </c>
      <c r="F36" s="106">
        <f t="shared" si="77"/>
        <v>44156</v>
      </c>
      <c r="G36" s="107">
        <f t="shared" si="78"/>
        <v>3.2773938795656488E-2</v>
      </c>
      <c r="H36" s="108">
        <f t="shared" si="79"/>
        <v>44216</v>
      </c>
      <c r="I36" s="108">
        <f t="shared" si="80"/>
        <v>44216</v>
      </c>
      <c r="J36" s="109">
        <f t="shared" si="81"/>
        <v>20</v>
      </c>
      <c r="K36" s="99">
        <f t="shared" si="82"/>
        <v>0</v>
      </c>
      <c r="L36" s="8">
        <f t="shared" si="15"/>
        <v>1</v>
      </c>
      <c r="M36" s="110">
        <f t="shared" si="83"/>
        <v>1</v>
      </c>
      <c r="N36" s="110">
        <v>1</v>
      </c>
      <c r="O36" s="103">
        <f t="shared" si="84"/>
        <v>1</v>
      </c>
      <c r="P36" s="103">
        <f t="shared" si="85"/>
        <v>1000</v>
      </c>
      <c r="Q36" s="11">
        <f t="shared" si="86"/>
        <v>0</v>
      </c>
      <c r="R36" s="30">
        <f t="shared" si="17"/>
        <v>0</v>
      </c>
      <c r="S36" s="8">
        <f t="shared" si="5"/>
        <v>0</v>
      </c>
      <c r="T36" s="113">
        <f t="shared" si="18"/>
        <v>0.16</v>
      </c>
      <c r="U36" s="111">
        <f t="shared" si="87"/>
        <v>0</v>
      </c>
      <c r="V36" s="111">
        <v>252</v>
      </c>
      <c r="W36" s="110">
        <f t="shared" si="88"/>
        <v>1</v>
      </c>
      <c r="X36" s="103">
        <f t="shared" si="89"/>
        <v>0</v>
      </c>
      <c r="Y36" s="103">
        <f t="shared" si="90"/>
        <v>0</v>
      </c>
      <c r="Z36" s="114" t="str">
        <f t="shared" si="27"/>
        <v>A+J=</v>
      </c>
      <c r="AA36" s="108">
        <f t="shared" si="28"/>
        <v>44216</v>
      </c>
      <c r="AB36" s="4"/>
      <c r="AC36" s="115">
        <f t="shared" si="29"/>
        <v>25</v>
      </c>
      <c r="AD36" s="121">
        <f t="shared" si="30"/>
        <v>44946</v>
      </c>
      <c r="AE36" s="117">
        <f t="shared" si="98"/>
        <v>464.67903966750077</v>
      </c>
      <c r="AF36" s="119">
        <f t="shared" si="32"/>
        <v>23</v>
      </c>
      <c r="AG36" s="128">
        <f t="shared" si="99"/>
        <v>6.5943935900000001</v>
      </c>
      <c r="AH36" s="127">
        <f t="shared" si="100"/>
        <v>18.836307290000001</v>
      </c>
      <c r="AI36" s="123">
        <v>3.895699984753645E-2</v>
      </c>
      <c r="AJ36" s="117">
        <f t="shared" si="101"/>
        <v>25.43070088</v>
      </c>
      <c r="AK36" s="115">
        <f t="shared" si="35"/>
        <v>25</v>
      </c>
      <c r="AL36" s="124" t="s">
        <v>76</v>
      </c>
      <c r="AM36" s="121">
        <f t="shared" si="102"/>
        <v>44979</v>
      </c>
      <c r="AO36" s="121">
        <f t="shared" si="9"/>
        <v>44979</v>
      </c>
      <c r="AP36" s="160">
        <f>VLOOKUP($AO36,[1]Plan1!$CI$223:$CM$400,2)</f>
        <v>1161.0060000000001</v>
      </c>
      <c r="AQ36" s="145">
        <f t="shared" si="21"/>
        <v>44917</v>
      </c>
      <c r="AR36" s="146">
        <f>VLOOKUP($AO36,[1]Plan1!$CI$223:$CM$400,4)</f>
        <v>1163.4649999999999</v>
      </c>
      <c r="AS36" s="145">
        <f t="shared" si="22"/>
        <v>44948</v>
      </c>
      <c r="AT36" s="147">
        <f t="shared" si="23"/>
        <v>2.1179907769639517E-3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2.75" x14ac:dyDescent="0.2">
      <c r="A37" s="102">
        <f t="shared" si="10"/>
        <v>44212</v>
      </c>
      <c r="B37" s="103">
        <f t="shared" ref="B37:B40" si="103">(P37+X37)</f>
        <v>1000</v>
      </c>
      <c r="C37" s="103">
        <f t="shared" ref="C37:C40" si="104">TRUNC(IF(Q36&gt;0,VLOOKUP(A36,$AD$12:$AE$165,2),C36),8)</f>
        <v>1000</v>
      </c>
      <c r="D37" s="104">
        <f t="shared" ref="D37:D40" si="105">IF(E37=E36,D36,E36)</f>
        <v>896.505</v>
      </c>
      <c r="E37" s="105">
        <f t="shared" si="25"/>
        <v>925.88699999999994</v>
      </c>
      <c r="F37" s="106">
        <f t="shared" ref="F37:F40" si="106">IF(D37=D36,F36,A37)</f>
        <v>44156</v>
      </c>
      <c r="G37" s="107">
        <f t="shared" ref="G37:G40" si="107">(E37/D37)-1</f>
        <v>3.2773938795656488E-2</v>
      </c>
      <c r="H37" s="108">
        <f t="shared" ref="H37:H40" si="108">IF(DAY(A37)=H$9,VLOOKUP(A37,AH$118:AN$450,4),H36)</f>
        <v>44216</v>
      </c>
      <c r="I37" s="108">
        <f t="shared" ref="I37:I40" si="109">IF(A37&gt;I36,H37,I36)</f>
        <v>44216</v>
      </c>
      <c r="J37" s="109">
        <f t="shared" ref="J37:J40" si="110">IF(I37=I36,J36,NETWORKDAYS(I36,I37,$AD$171:$AD$502)-1)</f>
        <v>20</v>
      </c>
      <c r="K37" s="99">
        <f t="shared" ref="K37:K40" si="111">IF(A37&lt;L$2,0,(J37-(NETWORKDAYS(A37,I37,AD$171:AD$502)-1))-L$3)</f>
        <v>0</v>
      </c>
      <c r="L37" s="8">
        <f t="shared" si="15"/>
        <v>1</v>
      </c>
      <c r="M37" s="110">
        <f t="shared" ref="M37:M40" si="112">IF(I37&gt;I36,L36,M36)</f>
        <v>1</v>
      </c>
      <c r="N37" s="110">
        <v>1</v>
      </c>
      <c r="O37" s="103">
        <f t="shared" ref="O37:O40" si="113">TRUNC(TRUNC((L37*N37),15),8)</f>
        <v>1</v>
      </c>
      <c r="P37" s="103">
        <f t="shared" ref="P37:P40" si="114">TRUNC(C37*O37,8)</f>
        <v>1000</v>
      </c>
      <c r="Q37" s="11">
        <f t="shared" ref="Q37:Q40" si="115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0.16</v>
      </c>
      <c r="U37" s="111">
        <f t="shared" ref="U37:U40" si="116">IF(A36&lt;L$2,0,IF(Q36&gt;0,1,IF(K37=K36,U36,U36+1)))</f>
        <v>0</v>
      </c>
      <c r="V37" s="111">
        <v>252</v>
      </c>
      <c r="W37" s="110">
        <f t="shared" ref="W37:W40" si="117">ROUND((1+T37)^TRUNC((U37/V37),9),9)</f>
        <v>1</v>
      </c>
      <c r="X37" s="103">
        <f t="shared" ref="X37:X40" si="118">TRUNC((P37*(W37-1)),8)</f>
        <v>0</v>
      </c>
      <c r="Y37" s="103">
        <f t="shared" ref="Y37:Y40" si="119">IF(Q37&gt;0,S37+X37,0)</f>
        <v>0</v>
      </c>
      <c r="Z37" s="114" t="str">
        <f t="shared" si="27"/>
        <v>A+J=</v>
      </c>
      <c r="AA37" s="108">
        <f t="shared" si="28"/>
        <v>44216</v>
      </c>
      <c r="AB37" s="4"/>
      <c r="AC37" s="115">
        <f t="shared" si="29"/>
        <v>26</v>
      </c>
      <c r="AD37" s="121">
        <f t="shared" si="30"/>
        <v>44979</v>
      </c>
      <c r="AE37" s="117">
        <f t="shared" si="98"/>
        <v>443.92117026750077</v>
      </c>
      <c r="AF37" s="119">
        <f t="shared" si="32"/>
        <v>21</v>
      </c>
      <c r="AG37" s="128">
        <f t="shared" si="99"/>
        <v>5.7829947700000002</v>
      </c>
      <c r="AH37" s="127">
        <f t="shared" si="100"/>
        <v>20.757869400000001</v>
      </c>
      <c r="AI37" s="123">
        <v>4.4671413232867455E-2</v>
      </c>
      <c r="AJ37" s="117">
        <f t="shared" si="101"/>
        <v>26.540864169999999</v>
      </c>
      <c r="AK37" s="115">
        <f t="shared" si="35"/>
        <v>26</v>
      </c>
      <c r="AL37" s="124" t="s">
        <v>76</v>
      </c>
      <c r="AM37" s="121">
        <f t="shared" si="102"/>
        <v>45005</v>
      </c>
      <c r="AO37" s="121">
        <f t="shared" si="9"/>
        <v>45005</v>
      </c>
      <c r="AP37" s="160">
        <f>VLOOKUP($AO37,[1]Plan1!$CI$223:$CM$400,2)</f>
        <v>1163.4649999999999</v>
      </c>
      <c r="AQ37" s="145">
        <f t="shared" si="21"/>
        <v>44946</v>
      </c>
      <c r="AR37" s="146">
        <f>VLOOKUP($AO37,[1]Plan1!$CI$223:$CM$400,4)</f>
        <v>1162.761</v>
      </c>
      <c r="AS37" s="145">
        <f t="shared" si="22"/>
        <v>44977</v>
      </c>
      <c r="AT37" s="147">
        <f t="shared" si="23"/>
        <v>-6.050891088257293E-4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2.75" x14ac:dyDescent="0.2">
      <c r="A38" s="102">
        <f t="shared" si="10"/>
        <v>44213</v>
      </c>
      <c r="B38" s="103">
        <f t="shared" si="103"/>
        <v>1000</v>
      </c>
      <c r="C38" s="103">
        <f t="shared" si="104"/>
        <v>1000</v>
      </c>
      <c r="D38" s="104">
        <f t="shared" si="105"/>
        <v>896.505</v>
      </c>
      <c r="E38" s="105">
        <f t="shared" si="25"/>
        <v>925.88699999999994</v>
      </c>
      <c r="F38" s="106">
        <f t="shared" si="106"/>
        <v>44156</v>
      </c>
      <c r="G38" s="107">
        <f t="shared" si="107"/>
        <v>3.2773938795656488E-2</v>
      </c>
      <c r="H38" s="108">
        <f t="shared" si="108"/>
        <v>44216</v>
      </c>
      <c r="I38" s="108">
        <f t="shared" si="109"/>
        <v>44216</v>
      </c>
      <c r="J38" s="109">
        <f t="shared" si="110"/>
        <v>20</v>
      </c>
      <c r="K38" s="99">
        <f t="shared" si="111"/>
        <v>0</v>
      </c>
      <c r="L38" s="8">
        <f t="shared" si="15"/>
        <v>1</v>
      </c>
      <c r="M38" s="110">
        <f t="shared" si="112"/>
        <v>1</v>
      </c>
      <c r="N38" s="110">
        <v>1</v>
      </c>
      <c r="O38" s="103">
        <f t="shared" si="113"/>
        <v>1</v>
      </c>
      <c r="P38" s="103">
        <f t="shared" si="114"/>
        <v>1000</v>
      </c>
      <c r="Q38" s="11">
        <f t="shared" si="115"/>
        <v>0</v>
      </c>
      <c r="R38" s="30">
        <f t="shared" si="17"/>
        <v>0</v>
      </c>
      <c r="S38" s="8">
        <f t="shared" si="5"/>
        <v>0</v>
      </c>
      <c r="T38" s="113">
        <f t="shared" si="18"/>
        <v>0.16</v>
      </c>
      <c r="U38" s="111">
        <f t="shared" si="116"/>
        <v>0</v>
      </c>
      <c r="V38" s="111">
        <v>252</v>
      </c>
      <c r="W38" s="110">
        <f t="shared" si="117"/>
        <v>1</v>
      </c>
      <c r="X38" s="103">
        <f t="shared" si="118"/>
        <v>0</v>
      </c>
      <c r="Y38" s="103">
        <f t="shared" si="119"/>
        <v>0</v>
      </c>
      <c r="Z38" s="114" t="str">
        <f t="shared" si="27"/>
        <v>A+J=</v>
      </c>
      <c r="AA38" s="108">
        <f t="shared" si="28"/>
        <v>44216</v>
      </c>
      <c r="AB38" s="4"/>
      <c r="AC38" s="115">
        <f t="shared" si="29"/>
        <v>27</v>
      </c>
      <c r="AD38" s="121">
        <f t="shared" si="30"/>
        <v>45005</v>
      </c>
      <c r="AE38" s="117">
        <f t="shared" si="98"/>
        <v>426.56429664750078</v>
      </c>
      <c r="AF38" s="119">
        <f t="shared" si="32"/>
        <v>18</v>
      </c>
      <c r="AG38" s="128">
        <f t="shared" si="99"/>
        <v>4.7312332499999998</v>
      </c>
      <c r="AH38" s="127">
        <f t="shared" si="100"/>
        <v>17.356873619999998</v>
      </c>
      <c r="AI38" s="123">
        <v>3.909899952929119E-2</v>
      </c>
      <c r="AJ38" s="117">
        <f t="shared" si="101"/>
        <v>22.088106869999997</v>
      </c>
      <c r="AK38" s="115">
        <f t="shared" si="35"/>
        <v>27</v>
      </c>
      <c r="AL38" s="124" t="s">
        <v>76</v>
      </c>
      <c r="AM38" s="121">
        <f t="shared" si="102"/>
        <v>45036</v>
      </c>
      <c r="AO38" s="121">
        <f t="shared" si="9"/>
        <v>45036</v>
      </c>
      <c r="AP38" s="160">
        <f>VLOOKUP($AO38,[1]Plan1!$CI$223:$CM$400,2)</f>
        <v>1162.761</v>
      </c>
      <c r="AQ38" s="145">
        <f t="shared" si="21"/>
        <v>44977</v>
      </c>
      <c r="AR38" s="146">
        <f>VLOOKUP($AO38,[1]Plan1!$CI$223:$CM$400,4)</f>
        <v>1163.3589999999999</v>
      </c>
      <c r="AS38" s="145">
        <f t="shared" si="22"/>
        <v>45005</v>
      </c>
      <c r="AT38" s="147">
        <f t="shared" si="23"/>
        <v>5.1429313504658403E-4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102">
        <f t="shared" si="10"/>
        <v>44214</v>
      </c>
      <c r="B39" s="103">
        <f t="shared" si="103"/>
        <v>1000</v>
      </c>
      <c r="C39" s="103">
        <f t="shared" si="104"/>
        <v>1000</v>
      </c>
      <c r="D39" s="104">
        <f t="shared" si="105"/>
        <v>896.505</v>
      </c>
      <c r="E39" s="105">
        <f t="shared" si="25"/>
        <v>925.88699999999994</v>
      </c>
      <c r="F39" s="106">
        <f t="shared" si="106"/>
        <v>44156</v>
      </c>
      <c r="G39" s="107">
        <f t="shared" si="107"/>
        <v>3.2773938795656488E-2</v>
      </c>
      <c r="H39" s="108">
        <f t="shared" si="108"/>
        <v>44216</v>
      </c>
      <c r="I39" s="108">
        <f t="shared" si="109"/>
        <v>44216</v>
      </c>
      <c r="J39" s="109">
        <f t="shared" si="110"/>
        <v>20</v>
      </c>
      <c r="K39" s="99">
        <f t="shared" si="111"/>
        <v>0</v>
      </c>
      <c r="L39" s="8">
        <f t="shared" si="15"/>
        <v>1</v>
      </c>
      <c r="M39" s="110">
        <f t="shared" si="112"/>
        <v>1</v>
      </c>
      <c r="N39" s="110">
        <v>1</v>
      </c>
      <c r="O39" s="103">
        <f t="shared" si="113"/>
        <v>1</v>
      </c>
      <c r="P39" s="103">
        <f t="shared" si="114"/>
        <v>1000</v>
      </c>
      <c r="Q39" s="11">
        <f t="shared" si="115"/>
        <v>0</v>
      </c>
      <c r="R39" s="30">
        <f t="shared" si="17"/>
        <v>0</v>
      </c>
      <c r="S39" s="8">
        <f t="shared" si="5"/>
        <v>0</v>
      </c>
      <c r="T39" s="113">
        <f t="shared" si="18"/>
        <v>0.16</v>
      </c>
      <c r="U39" s="111">
        <f t="shared" si="116"/>
        <v>0</v>
      </c>
      <c r="V39" s="111">
        <v>252</v>
      </c>
      <c r="W39" s="110">
        <f t="shared" si="117"/>
        <v>1</v>
      </c>
      <c r="X39" s="103">
        <f t="shared" si="118"/>
        <v>0</v>
      </c>
      <c r="Y39" s="103">
        <f t="shared" si="119"/>
        <v>0</v>
      </c>
      <c r="Z39" s="114" t="str">
        <f t="shared" si="27"/>
        <v>A+J=</v>
      </c>
      <c r="AA39" s="108">
        <f t="shared" si="28"/>
        <v>44216</v>
      </c>
      <c r="AB39" s="4"/>
      <c r="AC39" s="115">
        <f t="shared" si="29"/>
        <v>28</v>
      </c>
      <c r="AD39" s="121">
        <f t="shared" si="30"/>
        <v>45036</v>
      </c>
      <c r="AE39" s="117">
        <f t="shared" si="98"/>
        <v>407.71143466750078</v>
      </c>
      <c r="AF39" s="119">
        <f t="shared" si="32"/>
        <v>22</v>
      </c>
      <c r="AG39" s="128">
        <f t="shared" si="99"/>
        <v>5.56308604</v>
      </c>
      <c r="AH39" s="127">
        <f t="shared" si="100"/>
        <v>18.85286198</v>
      </c>
      <c r="AI39" s="123">
        <v>4.4196999462419527E-2</v>
      </c>
      <c r="AJ39" s="117">
        <f t="shared" si="101"/>
        <v>24.415948020000002</v>
      </c>
      <c r="AK39" s="115">
        <f t="shared" si="35"/>
        <v>28</v>
      </c>
      <c r="AL39" s="124" t="s">
        <v>76</v>
      </c>
      <c r="AM39" s="121">
        <f t="shared" si="102"/>
        <v>45068</v>
      </c>
      <c r="AO39" s="121">
        <f t="shared" si="9"/>
        <v>45068</v>
      </c>
      <c r="AP39" s="160">
        <f>VLOOKUP($AO39,[1]Plan1!$CI$223:$CM$400,2)</f>
        <v>1163.3589999999999</v>
      </c>
      <c r="AQ39" s="145">
        <f t="shared" si="21"/>
        <v>45007</v>
      </c>
      <c r="AR39" s="146">
        <f>VLOOKUP($AO39,[1]Plan1!$CI$223:$CM$400,4)</f>
        <v>1152.307</v>
      </c>
      <c r="AS39" s="145">
        <f t="shared" si="22"/>
        <v>45038</v>
      </c>
      <c r="AT39" s="147">
        <f t="shared" si="23"/>
        <v>-9.500076932399959E-3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102">
        <f t="shared" si="10"/>
        <v>44215</v>
      </c>
      <c r="B40" s="103">
        <f t="shared" si="103"/>
        <v>1002.2038027</v>
      </c>
      <c r="C40" s="103">
        <f t="shared" si="104"/>
        <v>1000</v>
      </c>
      <c r="D40" s="104">
        <f t="shared" si="105"/>
        <v>896.505</v>
      </c>
      <c r="E40" s="105">
        <f t="shared" si="25"/>
        <v>925.88699999999994</v>
      </c>
      <c r="F40" s="106">
        <f t="shared" si="106"/>
        <v>44156</v>
      </c>
      <c r="G40" s="107">
        <f t="shared" si="107"/>
        <v>3.2773938795656488E-2</v>
      </c>
      <c r="H40" s="108">
        <f t="shared" si="108"/>
        <v>44216</v>
      </c>
      <c r="I40" s="108">
        <f t="shared" si="109"/>
        <v>44216</v>
      </c>
      <c r="J40" s="109">
        <f t="shared" si="110"/>
        <v>20</v>
      </c>
      <c r="K40" s="99">
        <f t="shared" si="111"/>
        <v>1</v>
      </c>
      <c r="L40" s="8">
        <f t="shared" si="15"/>
        <v>1.00161371</v>
      </c>
      <c r="M40" s="110">
        <f t="shared" si="112"/>
        <v>1</v>
      </c>
      <c r="N40" s="110">
        <v>1</v>
      </c>
      <c r="O40" s="103">
        <f t="shared" si="113"/>
        <v>1.00161371</v>
      </c>
      <c r="P40" s="103">
        <f t="shared" si="114"/>
        <v>1001.61371</v>
      </c>
      <c r="Q40" s="11">
        <f t="shared" si="115"/>
        <v>0</v>
      </c>
      <c r="R40" s="30">
        <f t="shared" si="17"/>
        <v>0</v>
      </c>
      <c r="S40" s="8">
        <f t="shared" si="5"/>
        <v>0</v>
      </c>
      <c r="T40" s="113">
        <f t="shared" si="18"/>
        <v>0.16</v>
      </c>
      <c r="U40" s="111">
        <f t="shared" si="116"/>
        <v>1</v>
      </c>
      <c r="V40" s="111">
        <v>252</v>
      </c>
      <c r="W40" s="110">
        <f t="shared" si="117"/>
        <v>1.0005891419999999</v>
      </c>
      <c r="X40" s="103">
        <f t="shared" si="118"/>
        <v>0.59009270000000003</v>
      </c>
      <c r="Y40" s="103">
        <f t="shared" si="119"/>
        <v>0</v>
      </c>
      <c r="Z40" s="114" t="str">
        <f t="shared" si="27"/>
        <v>A+J=</v>
      </c>
      <c r="AA40" s="108">
        <f t="shared" si="28"/>
        <v>44216</v>
      </c>
      <c r="AB40" s="4"/>
      <c r="AC40" s="115">
        <f t="shared" si="29"/>
        <v>29</v>
      </c>
      <c r="AD40" s="121">
        <f t="shared" si="30"/>
        <v>45068</v>
      </c>
      <c r="AE40" s="117">
        <f t="shared" si="98"/>
        <v>388.55976724750076</v>
      </c>
      <c r="AF40" s="119">
        <f t="shared" si="32"/>
        <v>20</v>
      </c>
      <c r="AG40" s="128">
        <f t="shared" si="99"/>
        <v>4.8309788999999999</v>
      </c>
      <c r="AH40" s="127">
        <f t="shared" si="100"/>
        <v>19.151667419999999</v>
      </c>
      <c r="AI40" s="123">
        <v>4.697358424748805E-2</v>
      </c>
      <c r="AJ40" s="117">
        <f t="shared" si="101"/>
        <v>23.982646320000001</v>
      </c>
      <c r="AK40" s="115">
        <f t="shared" si="35"/>
        <v>29</v>
      </c>
      <c r="AL40" s="124" t="s">
        <v>76</v>
      </c>
      <c r="AM40" s="121">
        <f t="shared" si="102"/>
        <v>45097</v>
      </c>
      <c r="AO40" s="121">
        <f t="shared" si="9"/>
        <v>45097</v>
      </c>
      <c r="AP40" s="160">
        <f>VLOOKUP($AO40,[1]Plan1!$CI$223:$CM$400,2)</f>
        <v>1152.307</v>
      </c>
      <c r="AQ40" s="145">
        <f t="shared" si="21"/>
        <v>45036</v>
      </c>
      <c r="AR40" s="146">
        <f>VLOOKUP($AO40,[1]Plan1!$CI$223:$CM$400,4)</f>
        <v>1131.058</v>
      </c>
      <c r="AS40" s="145">
        <f t="shared" si="22"/>
        <v>45066</v>
      </c>
      <c r="AT40" s="147">
        <f t="shared" si="23"/>
        <v>-1.8440398261921565E-2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.75" x14ac:dyDescent="0.25">
      <c r="A41" s="148">
        <f t="shared" si="10"/>
        <v>44216</v>
      </c>
      <c r="B41" s="149">
        <f t="shared" ref="B41" si="120">(P41+X41)</f>
        <v>1004.41246701</v>
      </c>
      <c r="C41" s="149">
        <f t="shared" ref="C41" si="121">TRUNC(IF(Q40&gt;0,VLOOKUP(A40,$AD$12:$AE$165,2),C40),8)</f>
        <v>1000</v>
      </c>
      <c r="D41" s="150">
        <f t="shared" ref="D41" si="122">IF(E41=E40,D40,E40)</f>
        <v>896.505</v>
      </c>
      <c r="E41" s="151">
        <f t="shared" si="25"/>
        <v>925.88699999999994</v>
      </c>
      <c r="F41" s="152">
        <f t="shared" ref="F41" si="123">IF(D41=D40,F40,A41)</f>
        <v>44156</v>
      </c>
      <c r="G41" s="153">
        <f t="shared" ref="G41" si="124">(E41/D41)-1</f>
        <v>3.2773938795656488E-2</v>
      </c>
      <c r="H41" s="148">
        <f t="shared" ref="H41" si="125">IF(DAY(A41)=H$9,VLOOKUP(A41,AH$118:AN$450,4),H40)</f>
        <v>44249</v>
      </c>
      <c r="I41" s="148">
        <f t="shared" ref="I41" si="126">IF(A41&gt;I40,H41,I40)</f>
        <v>44216</v>
      </c>
      <c r="J41" s="154">
        <f t="shared" ref="J41" si="127">IF(I41=I40,J40,NETWORKDAYS(I40,I41,$AD$171:$AD$502)-1)</f>
        <v>20</v>
      </c>
      <c r="K41" s="154">
        <f t="shared" ref="K41" si="128">IF(A41&lt;L$2,0,(J41-(NETWORKDAYS(A41,I41,AD$171:AD$502)-1))-L$3)</f>
        <v>2</v>
      </c>
      <c r="L41" s="8">
        <f t="shared" si="15"/>
        <v>1.0032300300000001</v>
      </c>
      <c r="M41" s="155">
        <f t="shared" ref="M41" si="129">IF(I41&gt;I40,L40,M40)</f>
        <v>1</v>
      </c>
      <c r="N41" s="155">
        <v>1</v>
      </c>
      <c r="O41" s="149">
        <f t="shared" ref="O41" si="130">TRUNC(TRUNC((L41*N41),15),8)</f>
        <v>1.0032300300000001</v>
      </c>
      <c r="P41" s="149">
        <f t="shared" ref="P41" si="131">TRUNC(C41*O41,8)</f>
        <v>1003.2300300000001</v>
      </c>
      <c r="Q41" s="156">
        <f t="shared" ref="Q41" si="132">IF(VLOOKUP(A41,AD$10:AK$165,8)=VLOOKUP(A40,AD$10:AK$165,8),0,VLOOKUP(A41,AD$10:AK$165,8))</f>
        <v>1</v>
      </c>
      <c r="R41" s="157">
        <f t="shared" si="17"/>
        <v>1.7517000000000001E-2</v>
      </c>
      <c r="S41" s="149">
        <f t="shared" si="5"/>
        <v>17.57358043</v>
      </c>
      <c r="T41" s="158">
        <f t="shared" si="18"/>
        <v>0.16</v>
      </c>
      <c r="U41" s="156">
        <f t="shared" ref="U41" si="133">IF(A40&lt;L$2,0,IF(Q40&gt;0,1,IF(K41=K40,U40,U40+1)))</f>
        <v>2</v>
      </c>
      <c r="V41" s="156">
        <v>252</v>
      </c>
      <c r="W41" s="155">
        <f t="shared" ref="W41" si="134">ROUND((1+T41)^TRUNC((U41/V41),9),9)</f>
        <v>1.0011786300000001</v>
      </c>
      <c r="X41" s="149">
        <f t="shared" ref="X41" si="135">TRUNC((P41*(W41-1)),8)</f>
        <v>1.1824370099999999</v>
      </c>
      <c r="Y41" s="149">
        <f t="shared" ref="Y41" si="136">IF(Q41&gt;0,S41+X41,0)</f>
        <v>18.756017440000001</v>
      </c>
      <c r="Z41" s="159" t="str">
        <f t="shared" si="27"/>
        <v>A+J=</v>
      </c>
      <c r="AA41" s="148">
        <f t="shared" si="28"/>
        <v>44216</v>
      </c>
      <c r="AB41" s="4"/>
      <c r="AC41" s="115">
        <f t="shared" si="29"/>
        <v>30</v>
      </c>
      <c r="AD41" s="121">
        <f t="shared" si="30"/>
        <v>45097</v>
      </c>
      <c r="AE41" s="117">
        <f t="shared" si="98"/>
        <v>370.31937229750076</v>
      </c>
      <c r="AF41" s="119">
        <f t="shared" si="32"/>
        <v>20</v>
      </c>
      <c r="AG41" s="128">
        <f t="shared" si="99"/>
        <v>4.6040505100000004</v>
      </c>
      <c r="AH41" s="127">
        <f t="shared" si="100"/>
        <v>18.240394949999999</v>
      </c>
      <c r="AI41" s="123">
        <v>4.694360170942271E-2</v>
      </c>
      <c r="AJ41" s="117">
        <f t="shared" si="101"/>
        <v>22.844445459999999</v>
      </c>
      <c r="AK41" s="115">
        <f t="shared" si="35"/>
        <v>30</v>
      </c>
      <c r="AL41" s="124" t="s">
        <v>76</v>
      </c>
      <c r="AM41" s="121">
        <f t="shared" si="102"/>
        <v>45127</v>
      </c>
      <c r="AO41" s="121">
        <f t="shared" si="9"/>
        <v>45127</v>
      </c>
      <c r="AP41" s="160">
        <f>VLOOKUP($AO41,[1]Plan1!$CI$223:$CM$400,2)</f>
        <v>1131.058</v>
      </c>
      <c r="AQ41" s="145">
        <f t="shared" si="21"/>
        <v>45066</v>
      </c>
      <c r="AR41" s="146">
        <f>VLOOKUP($AO41,[1]Plan1!$CI$223:$CM$400,4)</f>
        <v>1109.23</v>
      </c>
      <c r="AS41" s="145">
        <f t="shared" si="22"/>
        <v>45097</v>
      </c>
      <c r="AT41" s="147">
        <f t="shared" si="23"/>
        <v>-1.9298745068776268E-2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102">
        <f t="shared" si="10"/>
        <v>44217</v>
      </c>
      <c r="B42" s="103">
        <f t="shared" si="0"/>
        <v>986.68505362999997</v>
      </c>
      <c r="C42" s="103">
        <f t="shared" si="24"/>
        <v>982.48299999999995</v>
      </c>
      <c r="D42" s="104">
        <f>IF(E42=E41,D41,E41)</f>
        <v>925.88699999999994</v>
      </c>
      <c r="E42" s="105">
        <f t="shared" ref="E42:E103" si="137">IF($K42=1,VLOOKUP($A41,$AO$10:$AS$165,4),E41)</f>
        <v>934.75800000000004</v>
      </c>
      <c r="F42" s="106">
        <f t="shared" ref="F42:F103" si="138">IF($K42=1,VLOOKUP($A41,$AO$10:$AS$165,5),F41)</f>
        <v>44185</v>
      </c>
      <c r="G42" s="107">
        <f t="shared" si="1"/>
        <v>9.5810827887206074E-3</v>
      </c>
      <c r="H42" s="108">
        <f t="shared" si="26"/>
        <v>44249</v>
      </c>
      <c r="I42" s="108">
        <f t="shared" si="13"/>
        <v>44249</v>
      </c>
      <c r="J42" s="109">
        <f t="shared" si="14"/>
        <v>21</v>
      </c>
      <c r="K42" s="109">
        <f t="shared" ref="K42:K43" si="139">(J42-(NETWORKDAYS(A42,I42,AD$171:AD$502)-1))</f>
        <v>1</v>
      </c>
      <c r="L42" s="8">
        <f t="shared" si="15"/>
        <v>1.00045417</v>
      </c>
      <c r="M42" s="110">
        <f t="shared" si="16"/>
        <v>1.0032300300000001</v>
      </c>
      <c r="N42" s="110">
        <f t="shared" ref="N42:N94" si="140">IF(I42&gt;I41,N41*M42,N41)</f>
        <v>1.0032300300000001</v>
      </c>
      <c r="O42" s="103">
        <f t="shared" ref="O42:O104" si="141">TRUNC(TRUNC((L42*N42),15),8)</f>
        <v>1.0036856599999999</v>
      </c>
      <c r="P42" s="103">
        <f t="shared" si="4"/>
        <v>986.10409829000002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0.16</v>
      </c>
      <c r="U42" s="111">
        <f t="shared" ref="U42:U100" si="142">IF(Q41&gt;0,1,IF(K42=K41,U41,U41+1))</f>
        <v>1</v>
      </c>
      <c r="V42" s="111">
        <v>252</v>
      </c>
      <c r="W42" s="110">
        <f t="shared" si="6"/>
        <v>1.0005891419999999</v>
      </c>
      <c r="X42" s="103">
        <f t="shared" si="7"/>
        <v>0.58095534000000004</v>
      </c>
      <c r="Y42" s="103">
        <f t="shared" si="8"/>
        <v>0</v>
      </c>
      <c r="Z42" s="114" t="str">
        <f t="shared" si="27"/>
        <v>A+J=</v>
      </c>
      <c r="AA42" s="108">
        <f t="shared" si="28"/>
        <v>44249</v>
      </c>
      <c r="AB42" s="4"/>
      <c r="AC42" s="115">
        <f t="shared" si="29"/>
        <v>31</v>
      </c>
      <c r="AD42" s="121">
        <f t="shared" si="30"/>
        <v>45127</v>
      </c>
      <c r="AE42" s="117">
        <f t="shared" si="98"/>
        <v>351.67855893750078</v>
      </c>
      <c r="AF42" s="119">
        <f t="shared" si="32"/>
        <v>22</v>
      </c>
      <c r="AG42" s="128">
        <f t="shared" si="99"/>
        <v>4.8295615600000001</v>
      </c>
      <c r="AH42" s="127">
        <f t="shared" si="100"/>
        <v>18.640813359999999</v>
      </c>
      <c r="AI42" s="123">
        <v>5.0337127258667687E-2</v>
      </c>
      <c r="AJ42" s="117">
        <f t="shared" si="101"/>
        <v>23.470374919999998</v>
      </c>
      <c r="AK42" s="115">
        <f t="shared" si="35"/>
        <v>31</v>
      </c>
      <c r="AL42" s="124" t="s">
        <v>76</v>
      </c>
      <c r="AM42" s="121">
        <f t="shared" si="102"/>
        <v>45159</v>
      </c>
      <c r="AN42" s="3"/>
      <c r="AO42" s="121">
        <f t="shared" ref="AO42:AO73" si="143">AJ203</f>
        <v>45159</v>
      </c>
      <c r="AP42" s="160">
        <f>VLOOKUP($AO42,[1]Plan1!$CI$223:$CM$400,2)</f>
        <v>1109.23</v>
      </c>
      <c r="AQ42" s="145">
        <f t="shared" si="21"/>
        <v>45098</v>
      </c>
      <c r="AR42" s="146">
        <f>VLOOKUP($AO42,[1]Plan1!$CI$223:$CM$400,4)</f>
        <v>1101.204</v>
      </c>
      <c r="AS42" s="145">
        <f t="shared" si="22"/>
        <v>45128</v>
      </c>
      <c r="AT42" s="147">
        <f t="shared" si="23"/>
        <v>-7.2356499553745124E-3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2.75" x14ac:dyDescent="0.2">
      <c r="A43" s="102">
        <f t="shared" si="10"/>
        <v>44218</v>
      </c>
      <c r="B43" s="103">
        <f t="shared" ref="B43" si="144">(P43+X43)</f>
        <v>987.71474290000003</v>
      </c>
      <c r="C43" s="103">
        <f t="shared" si="24"/>
        <v>982.48299999999995</v>
      </c>
      <c r="D43" s="104">
        <f>IF(E43=E42,D42,E42)</f>
        <v>925.88699999999994</v>
      </c>
      <c r="E43" s="105">
        <f t="shared" si="137"/>
        <v>934.75800000000004</v>
      </c>
      <c r="F43" s="106">
        <f t="shared" si="138"/>
        <v>44185</v>
      </c>
      <c r="G43" s="107">
        <f t="shared" ref="G43" si="145">(E43/D43)-1</f>
        <v>9.5810827887206074E-3</v>
      </c>
      <c r="H43" s="108">
        <f t="shared" ref="H43" si="146">IF(DAY(A43)=H$9,VLOOKUP(A43,AH$118:AN$450,4),H42)</f>
        <v>44249</v>
      </c>
      <c r="I43" s="108">
        <f t="shared" ref="I43" si="147">IF(A43&gt;I42,H43,I42)</f>
        <v>44249</v>
      </c>
      <c r="J43" s="109">
        <f t="shared" si="14"/>
        <v>21</v>
      </c>
      <c r="K43" s="109">
        <f t="shared" si="139"/>
        <v>2</v>
      </c>
      <c r="L43" s="8">
        <f t="shared" si="15"/>
        <v>1.0009085499999999</v>
      </c>
      <c r="M43" s="110">
        <f t="shared" ref="M43" si="148">IF(I43&gt;I42,L42,M42)</f>
        <v>1.0032300300000001</v>
      </c>
      <c r="N43" s="110">
        <f t="shared" ref="N43" si="149">IF(I43&gt;I42,N42*M43,N42)</f>
        <v>1.0032300300000001</v>
      </c>
      <c r="O43" s="103">
        <f t="shared" ref="O43" si="150">TRUNC(TRUNC((L43*N43),15),8)</f>
        <v>1.00414151</v>
      </c>
      <c r="P43" s="103">
        <f t="shared" ref="P43" si="151">TRUNC(C43*O43,8)</f>
        <v>986.55196316000001</v>
      </c>
      <c r="Q43" s="11">
        <f t="shared" si="36"/>
        <v>0</v>
      </c>
      <c r="R43" s="30">
        <f t="shared" si="17"/>
        <v>0</v>
      </c>
      <c r="S43" s="8">
        <f t="shared" si="5"/>
        <v>0</v>
      </c>
      <c r="T43" s="113">
        <f t="shared" si="18"/>
        <v>0.16</v>
      </c>
      <c r="U43" s="111">
        <f t="shared" ref="U43" si="152">IF(Q42&gt;0,1,IF(K43=K42,U42,U42+1))</f>
        <v>2</v>
      </c>
      <c r="V43" s="111">
        <v>252</v>
      </c>
      <c r="W43" s="110">
        <f t="shared" ref="W43" si="153">ROUND((1+T43)^TRUNC((U43/V43),9),9)</f>
        <v>1.0011786300000001</v>
      </c>
      <c r="X43" s="103">
        <f t="shared" ref="X43" si="154">TRUNC((P43*(W43-1)),8)</f>
        <v>1.16277974</v>
      </c>
      <c r="Y43" s="103">
        <f t="shared" ref="Y43" si="155">IF(Q43&gt;0,S43+X43,0)</f>
        <v>0</v>
      </c>
      <c r="Z43" s="114" t="str">
        <f t="shared" si="27"/>
        <v>A+J=</v>
      </c>
      <c r="AA43" s="108">
        <f t="shared" si="28"/>
        <v>44249</v>
      </c>
      <c r="AB43" s="4"/>
      <c r="AC43" s="115">
        <f t="shared" si="29"/>
        <v>32</v>
      </c>
      <c r="AD43" s="121">
        <f t="shared" si="30"/>
        <v>45159</v>
      </c>
      <c r="AE43" s="117">
        <f t="shared" si="98"/>
        <v>325.83017228750077</v>
      </c>
      <c r="AF43" s="119">
        <f t="shared" si="32"/>
        <v>22</v>
      </c>
      <c r="AG43" s="128">
        <f t="shared" si="99"/>
        <v>4.5864553099999998</v>
      </c>
      <c r="AH43" s="127">
        <f t="shared" si="100"/>
        <v>25.848386649999998</v>
      </c>
      <c r="AI43" s="123">
        <v>7.3500035754048815E-2</v>
      </c>
      <c r="AJ43" s="117">
        <f t="shared" si="101"/>
        <v>30.43484196</v>
      </c>
      <c r="AK43" s="115">
        <f t="shared" si="35"/>
        <v>32</v>
      </c>
      <c r="AL43" s="124" t="s">
        <v>76</v>
      </c>
      <c r="AM43" s="121">
        <f t="shared" si="102"/>
        <v>45189</v>
      </c>
      <c r="AO43" s="121">
        <f t="shared" si="143"/>
        <v>45189</v>
      </c>
      <c r="AP43" s="160">
        <f>VLOOKUP($AO43,[1]Plan1!$CI$223:$CM$400,2)</f>
        <v>1101.204</v>
      </c>
      <c r="AQ43" s="145">
        <f t="shared" si="21"/>
        <v>45127</v>
      </c>
      <c r="AR43" s="146">
        <f>VLOOKUP($AO43,[1]Plan1!$CI$223:$CM$400,4)</f>
        <v>1099.71</v>
      </c>
      <c r="AS43" s="145">
        <f t="shared" si="22"/>
        <v>45158</v>
      </c>
      <c r="AT43" s="147">
        <f t="shared" si="23"/>
        <v>-1.3566968518093914E-3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2.75" x14ac:dyDescent="0.2">
      <c r="A44" s="102">
        <f t="shared" si="10"/>
        <v>44219</v>
      </c>
      <c r="B44" s="103">
        <f t="shared" si="0"/>
        <v>988.74550151000005</v>
      </c>
      <c r="C44" s="103">
        <f t="shared" si="24"/>
        <v>982.48299999999995</v>
      </c>
      <c r="D44" s="104">
        <f t="shared" si="11"/>
        <v>925.88699999999994</v>
      </c>
      <c r="E44" s="105">
        <f t="shared" si="137"/>
        <v>934.75800000000004</v>
      </c>
      <c r="F44" s="106">
        <f t="shared" si="138"/>
        <v>44185</v>
      </c>
      <c r="G44" s="107">
        <f t="shared" si="1"/>
        <v>9.5810827887206074E-3</v>
      </c>
      <c r="H44" s="108">
        <f t="shared" si="26"/>
        <v>44249</v>
      </c>
      <c r="I44" s="108">
        <f t="shared" si="13"/>
        <v>44249</v>
      </c>
      <c r="J44" s="109">
        <f t="shared" si="14"/>
        <v>21</v>
      </c>
      <c r="K44" s="109">
        <f t="shared" ref="K44:K107" si="156">(J44-(NETWORKDAYS(A44,I44,AD$171:AD$502)-1))</f>
        <v>3</v>
      </c>
      <c r="L44" s="8">
        <f t="shared" si="15"/>
        <v>1.0013631300000001</v>
      </c>
      <c r="M44" s="110">
        <f t="shared" si="16"/>
        <v>1.0032300300000001</v>
      </c>
      <c r="N44" s="110">
        <f t="shared" si="140"/>
        <v>1.0032300300000001</v>
      </c>
      <c r="O44" s="103">
        <f t="shared" si="141"/>
        <v>1.0045975599999999</v>
      </c>
      <c r="P44" s="103">
        <f t="shared" si="4"/>
        <v>987.00002454000003</v>
      </c>
      <c r="Q44" s="11">
        <f t="shared" si="36"/>
        <v>0</v>
      </c>
      <c r="R44" s="30">
        <f t="shared" si="17"/>
        <v>0</v>
      </c>
      <c r="S44" s="8">
        <f t="shared" si="5"/>
        <v>0</v>
      </c>
      <c r="T44" s="113">
        <f t="shared" si="18"/>
        <v>0.16</v>
      </c>
      <c r="U44" s="111">
        <f t="shared" si="142"/>
        <v>3</v>
      </c>
      <c r="V44" s="111">
        <v>252</v>
      </c>
      <c r="W44" s="110">
        <f t="shared" si="6"/>
        <v>1.001768467</v>
      </c>
      <c r="X44" s="103">
        <f t="shared" si="7"/>
        <v>1.7454769699999999</v>
      </c>
      <c r="Y44" s="103">
        <f t="shared" si="8"/>
        <v>0</v>
      </c>
      <c r="Z44" s="114" t="str">
        <f t="shared" si="27"/>
        <v>A+J=</v>
      </c>
      <c r="AA44" s="108">
        <f t="shared" si="28"/>
        <v>44249</v>
      </c>
      <c r="AB44" s="4"/>
      <c r="AC44" s="115">
        <f t="shared" si="29"/>
        <v>33</v>
      </c>
      <c r="AD44" s="121">
        <f t="shared" ref="AD44:AD75" si="157">VLOOKUP(AC44,$AG$171:$AK$330,4,FALSE)</f>
        <v>45189</v>
      </c>
      <c r="AE44" s="117">
        <f t="shared" si="98"/>
        <v>301.74005889750077</v>
      </c>
      <c r="AF44" s="119">
        <f t="shared" ref="AF44:AF75" si="158">NETWORKDAYS(AD43,AD44,AD$171:AD$502)-1</f>
        <v>21</v>
      </c>
      <c r="AG44" s="128">
        <f t="shared" si="99"/>
        <v>4.0550014499999998</v>
      </c>
      <c r="AH44" s="127">
        <f t="shared" si="100"/>
        <v>24.090113389999999</v>
      </c>
      <c r="AI44" s="123">
        <v>7.3934569129092367E-2</v>
      </c>
      <c r="AJ44" s="117">
        <f t="shared" si="101"/>
        <v>28.145114839999998</v>
      </c>
      <c r="AK44" s="115">
        <f t="shared" si="35"/>
        <v>33</v>
      </c>
      <c r="AL44" s="124" t="s">
        <v>76</v>
      </c>
      <c r="AM44" s="121">
        <f t="shared" si="102"/>
        <v>45219</v>
      </c>
      <c r="AO44" s="121">
        <f t="shared" si="143"/>
        <v>45219</v>
      </c>
      <c r="AP44" s="160">
        <f>VLOOKUP($AO44,[1]Plan1!$CI$223:$CM$400,2)</f>
        <v>1099.71</v>
      </c>
      <c r="AQ44" s="145">
        <f t="shared" si="21"/>
        <v>45158</v>
      </c>
      <c r="AR44" s="146">
        <f>VLOOKUP($AO44,[1]Plan1!$CI$223:$CM$400,4)</f>
        <v>1103.74</v>
      </c>
      <c r="AS44" s="145">
        <f t="shared" si="22"/>
        <v>45189</v>
      </c>
      <c r="AT44" s="147">
        <f t="shared" si="23"/>
        <v>3.6646024861100024E-3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102">
        <f t="shared" si="10"/>
        <v>44220</v>
      </c>
      <c r="B45" s="103">
        <f t="shared" si="0"/>
        <v>988.74550151000005</v>
      </c>
      <c r="C45" s="103">
        <f t="shared" si="24"/>
        <v>982.48299999999995</v>
      </c>
      <c r="D45" s="104">
        <f t="shared" si="11"/>
        <v>925.88699999999994</v>
      </c>
      <c r="E45" s="105">
        <f t="shared" si="137"/>
        <v>934.75800000000004</v>
      </c>
      <c r="F45" s="106">
        <f t="shared" si="138"/>
        <v>44185</v>
      </c>
      <c r="G45" s="107">
        <f t="shared" si="1"/>
        <v>9.5810827887206074E-3</v>
      </c>
      <c r="H45" s="108">
        <f t="shared" si="26"/>
        <v>44249</v>
      </c>
      <c r="I45" s="108">
        <f t="shared" si="13"/>
        <v>44249</v>
      </c>
      <c r="J45" s="109">
        <f t="shared" si="14"/>
        <v>21</v>
      </c>
      <c r="K45" s="109">
        <f t="shared" si="156"/>
        <v>3</v>
      </c>
      <c r="L45" s="8">
        <f t="shared" si="15"/>
        <v>1.0013631300000001</v>
      </c>
      <c r="M45" s="110">
        <f t="shared" ref="M45:M105" si="159">IF(I45&gt;I44,L44,M44)</f>
        <v>1.0032300300000001</v>
      </c>
      <c r="N45" s="110">
        <f t="shared" si="140"/>
        <v>1.0032300300000001</v>
      </c>
      <c r="O45" s="103">
        <f t="shared" si="141"/>
        <v>1.0045975599999999</v>
      </c>
      <c r="P45" s="103">
        <f t="shared" si="4"/>
        <v>987.00002454000003</v>
      </c>
      <c r="Q45" s="11">
        <f t="shared" si="36"/>
        <v>0</v>
      </c>
      <c r="R45" s="30">
        <f t="shared" si="17"/>
        <v>0</v>
      </c>
      <c r="S45" s="8">
        <f t="shared" si="5"/>
        <v>0</v>
      </c>
      <c r="T45" s="113">
        <f t="shared" si="18"/>
        <v>0.16</v>
      </c>
      <c r="U45" s="111">
        <f t="shared" si="142"/>
        <v>3</v>
      </c>
      <c r="V45" s="111">
        <v>252</v>
      </c>
      <c r="W45" s="110">
        <f t="shared" si="6"/>
        <v>1.001768467</v>
      </c>
      <c r="X45" s="103">
        <f t="shared" si="7"/>
        <v>1.7454769699999999</v>
      </c>
      <c r="Y45" s="103">
        <f t="shared" si="8"/>
        <v>0</v>
      </c>
      <c r="Z45" s="114" t="str">
        <f t="shared" si="27"/>
        <v>A+J=</v>
      </c>
      <c r="AA45" s="108">
        <f t="shared" si="28"/>
        <v>44249</v>
      </c>
      <c r="AB45" s="4"/>
      <c r="AC45" s="115">
        <f t="shared" si="29"/>
        <v>34</v>
      </c>
      <c r="AD45" s="121">
        <f t="shared" si="157"/>
        <v>45219</v>
      </c>
      <c r="AE45" s="117">
        <f t="shared" si="98"/>
        <v>286.71400744750076</v>
      </c>
      <c r="AF45" s="119">
        <f t="shared" si="158"/>
        <v>21</v>
      </c>
      <c r="AG45" s="128">
        <f t="shared" si="99"/>
        <v>3.7551966700000001</v>
      </c>
      <c r="AH45" s="127">
        <f t="shared" si="100"/>
        <v>15.026051450000001</v>
      </c>
      <c r="AI45" s="123">
        <v>4.9798000000000002E-2</v>
      </c>
      <c r="AJ45" s="117">
        <f t="shared" si="101"/>
        <v>18.781248120000001</v>
      </c>
      <c r="AK45" s="115">
        <f t="shared" si="35"/>
        <v>34</v>
      </c>
      <c r="AL45" s="124" t="s">
        <v>76</v>
      </c>
      <c r="AM45" s="121">
        <f t="shared" si="102"/>
        <v>45250</v>
      </c>
      <c r="AO45" s="121">
        <f t="shared" si="143"/>
        <v>45250</v>
      </c>
      <c r="AP45" s="160">
        <f>VLOOKUP($AO45,[1]Plan1!$CI$223:$CM$400,2)</f>
        <v>1103.74</v>
      </c>
      <c r="AQ45" s="145">
        <f t="shared" si="21"/>
        <v>45189</v>
      </c>
      <c r="AR45" s="146">
        <f>VLOOKUP($AO45,[1]Plan1!$CI$223:$CM$400,4)</f>
        <v>1109.2360000000001</v>
      </c>
      <c r="AS45" s="145">
        <f t="shared" si="22"/>
        <v>45219</v>
      </c>
      <c r="AT45" s="147">
        <f t="shared" si="23"/>
        <v>4.9794335622521668E-3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102">
        <f t="shared" si="10"/>
        <v>44221</v>
      </c>
      <c r="B46" s="103">
        <f t="shared" si="0"/>
        <v>988.74550151000005</v>
      </c>
      <c r="C46" s="103">
        <f t="shared" si="24"/>
        <v>982.48299999999995</v>
      </c>
      <c r="D46" s="104">
        <f t="shared" si="11"/>
        <v>925.88699999999994</v>
      </c>
      <c r="E46" s="105">
        <f t="shared" si="137"/>
        <v>934.75800000000004</v>
      </c>
      <c r="F46" s="106">
        <f t="shared" si="138"/>
        <v>44185</v>
      </c>
      <c r="G46" s="107">
        <f t="shared" si="1"/>
        <v>9.5810827887206074E-3</v>
      </c>
      <c r="H46" s="108">
        <f t="shared" si="26"/>
        <v>44249</v>
      </c>
      <c r="I46" s="108">
        <f t="shared" si="13"/>
        <v>44249</v>
      </c>
      <c r="J46" s="109">
        <f t="shared" si="14"/>
        <v>21</v>
      </c>
      <c r="K46" s="109">
        <f t="shared" si="156"/>
        <v>3</v>
      </c>
      <c r="L46" s="8">
        <f t="shared" si="15"/>
        <v>1.0013631300000001</v>
      </c>
      <c r="M46" s="110">
        <f t="shared" si="159"/>
        <v>1.0032300300000001</v>
      </c>
      <c r="N46" s="110">
        <f t="shared" si="140"/>
        <v>1.0032300300000001</v>
      </c>
      <c r="O46" s="103">
        <f t="shared" si="141"/>
        <v>1.0045975599999999</v>
      </c>
      <c r="P46" s="103">
        <f t="shared" si="4"/>
        <v>987.00002454000003</v>
      </c>
      <c r="Q46" s="11">
        <f t="shared" si="36"/>
        <v>0</v>
      </c>
      <c r="R46" s="30">
        <f t="shared" si="17"/>
        <v>0</v>
      </c>
      <c r="S46" s="8">
        <f t="shared" si="5"/>
        <v>0</v>
      </c>
      <c r="T46" s="113">
        <f t="shared" si="18"/>
        <v>0.16</v>
      </c>
      <c r="U46" s="111">
        <f t="shared" si="142"/>
        <v>3</v>
      </c>
      <c r="V46" s="111">
        <v>252</v>
      </c>
      <c r="W46" s="110">
        <f t="shared" si="6"/>
        <v>1.001768467</v>
      </c>
      <c r="X46" s="103">
        <f t="shared" si="7"/>
        <v>1.7454769699999999</v>
      </c>
      <c r="Y46" s="103">
        <f t="shared" si="8"/>
        <v>0</v>
      </c>
      <c r="Z46" s="114" t="str">
        <f t="shared" si="27"/>
        <v>A+J=</v>
      </c>
      <c r="AA46" s="108">
        <f t="shared" si="28"/>
        <v>44249</v>
      </c>
      <c r="AB46" s="4"/>
      <c r="AC46" s="115">
        <f t="shared" si="29"/>
        <v>35</v>
      </c>
      <c r="AD46" s="121">
        <f t="shared" si="157"/>
        <v>45250</v>
      </c>
      <c r="AE46" s="117">
        <f t="shared" si="98"/>
        <v>271.74753626750078</v>
      </c>
      <c r="AF46" s="119">
        <f t="shared" si="158"/>
        <v>19</v>
      </c>
      <c r="AG46" s="128">
        <f t="shared" si="99"/>
        <v>3.22646268</v>
      </c>
      <c r="AH46" s="127">
        <f t="shared" si="100"/>
        <v>14.966471179999999</v>
      </c>
      <c r="AI46" s="123">
        <v>5.2200000000000003E-2</v>
      </c>
      <c r="AJ46" s="117">
        <f t="shared" si="101"/>
        <v>18.19293386</v>
      </c>
      <c r="AK46" s="115">
        <f t="shared" si="35"/>
        <v>35</v>
      </c>
      <c r="AL46" s="124" t="s">
        <v>76</v>
      </c>
      <c r="AM46" s="121">
        <f t="shared" si="102"/>
        <v>45280</v>
      </c>
      <c r="AO46" s="121">
        <f t="shared" si="143"/>
        <v>45280</v>
      </c>
      <c r="AP46" s="160">
        <f>VLOOKUP($AO46,[1]Plan1!$CI$223:$CM$400,2)</f>
        <v>1109.2360000000001</v>
      </c>
      <c r="AQ46" s="145">
        <f t="shared" si="21"/>
        <v>45219</v>
      </c>
      <c r="AR46" s="146">
        <f>VLOOKUP($AO46,[1]Plan1!$CI$223:$CM$400,4)</f>
        <v>1115.8150000000001</v>
      </c>
      <c r="AS46" s="145">
        <f t="shared" si="22"/>
        <v>45250</v>
      </c>
      <c r="AT46" s="147">
        <f t="shared" si="23"/>
        <v>5.9311093401224202E-3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102">
        <f t="shared" si="10"/>
        <v>44222</v>
      </c>
      <c r="B47" s="103">
        <f t="shared" si="0"/>
        <v>989.77734698000006</v>
      </c>
      <c r="C47" s="103">
        <f t="shared" si="24"/>
        <v>982.48299999999995</v>
      </c>
      <c r="D47" s="104">
        <f t="shared" si="11"/>
        <v>925.88699999999994</v>
      </c>
      <c r="E47" s="105">
        <f t="shared" si="137"/>
        <v>934.75800000000004</v>
      </c>
      <c r="F47" s="106">
        <f t="shared" si="138"/>
        <v>44185</v>
      </c>
      <c r="G47" s="107">
        <f t="shared" si="1"/>
        <v>9.5810827887206074E-3</v>
      </c>
      <c r="H47" s="108">
        <f t="shared" si="26"/>
        <v>44249</v>
      </c>
      <c r="I47" s="108">
        <f t="shared" si="13"/>
        <v>44249</v>
      </c>
      <c r="J47" s="109">
        <f t="shared" si="14"/>
        <v>21</v>
      </c>
      <c r="K47" s="109">
        <f t="shared" si="156"/>
        <v>4</v>
      </c>
      <c r="L47" s="8">
        <f t="shared" si="15"/>
        <v>1.0018179300000001</v>
      </c>
      <c r="M47" s="110">
        <f t="shared" si="159"/>
        <v>1.0032300300000001</v>
      </c>
      <c r="N47" s="110">
        <f t="shared" si="140"/>
        <v>1.0032300300000001</v>
      </c>
      <c r="O47" s="103">
        <f t="shared" si="141"/>
        <v>1.00505383</v>
      </c>
      <c r="P47" s="103">
        <f t="shared" si="4"/>
        <v>987.44830205000005</v>
      </c>
      <c r="Q47" s="11">
        <f t="shared" si="36"/>
        <v>0</v>
      </c>
      <c r="R47" s="30">
        <f t="shared" si="17"/>
        <v>0</v>
      </c>
      <c r="S47" s="8">
        <f t="shared" si="5"/>
        <v>0</v>
      </c>
      <c r="T47" s="113">
        <f t="shared" si="18"/>
        <v>0.16</v>
      </c>
      <c r="U47" s="111">
        <f t="shared" si="142"/>
        <v>4</v>
      </c>
      <c r="V47" s="111">
        <v>252</v>
      </c>
      <c r="W47" s="110">
        <f t="shared" si="6"/>
        <v>1.0023586499999999</v>
      </c>
      <c r="X47" s="103">
        <f t="shared" si="7"/>
        <v>2.3290449299999998</v>
      </c>
      <c r="Y47" s="103">
        <f t="shared" si="8"/>
        <v>0</v>
      </c>
      <c r="Z47" s="114" t="str">
        <f t="shared" si="27"/>
        <v>A+J=</v>
      </c>
      <c r="AA47" s="108">
        <f t="shared" si="28"/>
        <v>44249</v>
      </c>
      <c r="AB47" s="4"/>
      <c r="AC47" s="115">
        <f t="shared" si="29"/>
        <v>36</v>
      </c>
      <c r="AD47" s="121">
        <f t="shared" si="157"/>
        <v>45280</v>
      </c>
      <c r="AE47" s="117">
        <f t="shared" si="98"/>
        <v>257.00985213750079</v>
      </c>
      <c r="AF47" s="119">
        <f t="shared" si="158"/>
        <v>22</v>
      </c>
      <c r="AG47" s="128">
        <f t="shared" si="99"/>
        <v>3.5440259200000002</v>
      </c>
      <c r="AH47" s="127">
        <f t="shared" si="100"/>
        <v>14.73768413</v>
      </c>
      <c r="AI47" s="123">
        <v>5.4233000000000003E-2</v>
      </c>
      <c r="AJ47" s="117">
        <f t="shared" si="101"/>
        <v>18.281710050000001</v>
      </c>
      <c r="AK47" s="115">
        <f t="shared" si="35"/>
        <v>36</v>
      </c>
      <c r="AL47" s="124" t="s">
        <v>76</v>
      </c>
      <c r="AM47" s="121">
        <f t="shared" si="102"/>
        <v>45313</v>
      </c>
      <c r="AO47" s="121">
        <f t="shared" si="143"/>
        <v>45313</v>
      </c>
      <c r="AP47" s="160">
        <f>VLOOKUP($AO47,[1]Plan1!$CI$223:$CM$400,2)</f>
        <v>1115.8150000000001</v>
      </c>
      <c r="AQ47" s="145">
        <f t="shared" si="21"/>
        <v>45252</v>
      </c>
      <c r="AR47" s="146">
        <f>VLOOKUP($AO47,[1]Plan1!$CI$223:$CM$400,4)</f>
        <v>1124.0719999999999</v>
      </c>
      <c r="AS47" s="145">
        <f t="shared" si="22"/>
        <v>45282</v>
      </c>
      <c r="AT47" s="147">
        <f t="shared" si="23"/>
        <v>7.3999722176165683E-3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102">
        <f t="shared" si="10"/>
        <v>44223</v>
      </c>
      <c r="B48" s="103">
        <f t="shared" si="0"/>
        <v>990.81026344999998</v>
      </c>
      <c r="C48" s="103">
        <f t="shared" si="24"/>
        <v>982.48299999999995</v>
      </c>
      <c r="D48" s="104">
        <f t="shared" si="11"/>
        <v>925.88699999999994</v>
      </c>
      <c r="E48" s="105">
        <f t="shared" si="137"/>
        <v>934.75800000000004</v>
      </c>
      <c r="F48" s="106">
        <f t="shared" si="138"/>
        <v>44185</v>
      </c>
      <c r="G48" s="107">
        <f t="shared" si="1"/>
        <v>9.5810827887206074E-3</v>
      </c>
      <c r="H48" s="108">
        <f t="shared" si="26"/>
        <v>44249</v>
      </c>
      <c r="I48" s="108">
        <f t="shared" si="13"/>
        <v>44249</v>
      </c>
      <c r="J48" s="109">
        <f t="shared" si="14"/>
        <v>21</v>
      </c>
      <c r="K48" s="109">
        <f t="shared" si="156"/>
        <v>5</v>
      </c>
      <c r="L48" s="8">
        <f t="shared" si="15"/>
        <v>1.00227293</v>
      </c>
      <c r="M48" s="110">
        <f t="shared" si="159"/>
        <v>1.0032300300000001</v>
      </c>
      <c r="N48" s="110">
        <f t="shared" si="140"/>
        <v>1.0032300300000001</v>
      </c>
      <c r="O48" s="103">
        <f t="shared" si="141"/>
        <v>1.0055103000000001</v>
      </c>
      <c r="P48" s="103">
        <f t="shared" si="4"/>
        <v>987.89677606999999</v>
      </c>
      <c r="Q48" s="11">
        <f t="shared" si="36"/>
        <v>0</v>
      </c>
      <c r="R48" s="30">
        <f t="shared" si="17"/>
        <v>0</v>
      </c>
      <c r="S48" s="8">
        <f t="shared" si="5"/>
        <v>0</v>
      </c>
      <c r="T48" s="113">
        <f t="shared" si="18"/>
        <v>0.16</v>
      </c>
      <c r="U48" s="111">
        <f t="shared" si="142"/>
        <v>5</v>
      </c>
      <c r="V48" s="111">
        <v>252</v>
      </c>
      <c r="W48" s="110">
        <f t="shared" si="6"/>
        <v>1.0029491820000001</v>
      </c>
      <c r="X48" s="103">
        <f t="shared" si="7"/>
        <v>2.9134873799999998</v>
      </c>
      <c r="Y48" s="103">
        <f t="shared" si="8"/>
        <v>0</v>
      </c>
      <c r="Z48" s="114" t="str">
        <f t="shared" si="27"/>
        <v>A+J=</v>
      </c>
      <c r="AA48" s="108">
        <f t="shared" si="28"/>
        <v>44249</v>
      </c>
      <c r="AB48" s="4"/>
      <c r="AC48" s="115">
        <f t="shared" si="29"/>
        <v>37</v>
      </c>
      <c r="AD48" s="121">
        <f t="shared" si="157"/>
        <v>45313</v>
      </c>
      <c r="AE48" s="117">
        <f t="shared" si="98"/>
        <v>242.18835097750079</v>
      </c>
      <c r="AF48" s="119">
        <f t="shared" si="158"/>
        <v>21</v>
      </c>
      <c r="AG48" s="128">
        <f t="shared" si="99"/>
        <v>3.1985230699999998</v>
      </c>
      <c r="AH48" s="127">
        <f t="shared" si="100"/>
        <v>14.82150116</v>
      </c>
      <c r="AI48" s="123">
        <v>5.7668999999999998E-2</v>
      </c>
      <c r="AJ48" s="117">
        <f t="shared" si="101"/>
        <v>18.020024230000001</v>
      </c>
      <c r="AK48" s="115">
        <f t="shared" si="35"/>
        <v>37</v>
      </c>
      <c r="AL48" s="124" t="s">
        <v>76</v>
      </c>
      <c r="AM48" s="121">
        <f t="shared" si="102"/>
        <v>45342</v>
      </c>
      <c r="AO48" s="121">
        <f t="shared" si="143"/>
        <v>45342</v>
      </c>
      <c r="AP48" s="160">
        <f>VLOOKUP($AO48,[1]Plan1!$CI$223:$CM$400,2)</f>
        <v>1124.0719999999999</v>
      </c>
      <c r="AQ48" s="145">
        <f t="shared" si="21"/>
        <v>45280</v>
      </c>
      <c r="AR48" s="146">
        <f>VLOOKUP($AO48,[1]Plan1!$CI$223:$CM$400,4)</f>
        <v>1124.8789999999999</v>
      </c>
      <c r="AS48" s="145">
        <f t="shared" si="22"/>
        <v>45311</v>
      </c>
      <c r="AT48" s="147">
        <f t="shared" si="23"/>
        <v>7.1792554213612192E-4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102">
        <f t="shared" si="10"/>
        <v>44224</v>
      </c>
      <c r="B49" s="103">
        <f t="shared" si="0"/>
        <v>991.84424974000001</v>
      </c>
      <c r="C49" s="103">
        <f t="shared" si="24"/>
        <v>982.48299999999995</v>
      </c>
      <c r="D49" s="104">
        <f t="shared" si="11"/>
        <v>925.88699999999994</v>
      </c>
      <c r="E49" s="105">
        <f t="shared" si="137"/>
        <v>934.75800000000004</v>
      </c>
      <c r="F49" s="106">
        <f t="shared" si="138"/>
        <v>44185</v>
      </c>
      <c r="G49" s="107">
        <f t="shared" si="1"/>
        <v>9.5810827887206074E-3</v>
      </c>
      <c r="H49" s="108">
        <f t="shared" si="26"/>
        <v>44249</v>
      </c>
      <c r="I49" s="108">
        <f t="shared" si="13"/>
        <v>44249</v>
      </c>
      <c r="J49" s="109">
        <f t="shared" si="14"/>
        <v>21</v>
      </c>
      <c r="K49" s="109">
        <f t="shared" si="156"/>
        <v>6</v>
      </c>
      <c r="L49" s="8">
        <f t="shared" si="15"/>
        <v>1.0027281299999999</v>
      </c>
      <c r="M49" s="110">
        <f t="shared" si="159"/>
        <v>1.0032300300000001</v>
      </c>
      <c r="N49" s="110">
        <f t="shared" si="140"/>
        <v>1.0032300300000001</v>
      </c>
      <c r="O49" s="103">
        <f t="shared" si="141"/>
        <v>1.00596697</v>
      </c>
      <c r="P49" s="103">
        <f t="shared" si="4"/>
        <v>988.34544658000004</v>
      </c>
      <c r="Q49" s="11">
        <f t="shared" si="36"/>
        <v>0</v>
      </c>
      <c r="R49" s="30">
        <f t="shared" si="17"/>
        <v>0</v>
      </c>
      <c r="S49" s="8">
        <f t="shared" si="5"/>
        <v>0</v>
      </c>
      <c r="T49" s="113">
        <f t="shared" si="18"/>
        <v>0.16</v>
      </c>
      <c r="U49" s="111">
        <f t="shared" si="142"/>
        <v>6</v>
      </c>
      <c r="V49" s="111">
        <v>252</v>
      </c>
      <c r="W49" s="110">
        <f t="shared" si="6"/>
        <v>1.003540061</v>
      </c>
      <c r="X49" s="103">
        <f t="shared" si="7"/>
        <v>3.49880316</v>
      </c>
      <c r="Y49" s="103">
        <f t="shared" si="8"/>
        <v>0</v>
      </c>
      <c r="Z49" s="114" t="str">
        <f t="shared" si="27"/>
        <v>A+J=</v>
      </c>
      <c r="AA49" s="108">
        <f t="shared" si="28"/>
        <v>44249</v>
      </c>
      <c r="AB49" s="4"/>
      <c r="AC49" s="115">
        <f t="shared" si="29"/>
        <v>38</v>
      </c>
      <c r="AD49" s="121">
        <f t="shared" si="157"/>
        <v>45342</v>
      </c>
      <c r="AE49" s="117">
        <f t="shared" si="98"/>
        <v>227.56961992750078</v>
      </c>
      <c r="AF49" s="119">
        <f t="shared" si="158"/>
        <v>19</v>
      </c>
      <c r="AG49" s="128">
        <f t="shared" si="99"/>
        <v>2.7254046000000001</v>
      </c>
      <c r="AH49" s="127">
        <f t="shared" si="100"/>
        <v>14.618731049999999</v>
      </c>
      <c r="AI49" s="123">
        <v>6.0360999999999998E-2</v>
      </c>
      <c r="AJ49" s="117">
        <f t="shared" si="101"/>
        <v>17.344135649999998</v>
      </c>
      <c r="AK49" s="115">
        <f t="shared" si="35"/>
        <v>38</v>
      </c>
      <c r="AL49" s="124" t="s">
        <v>76</v>
      </c>
      <c r="AM49" s="121">
        <f t="shared" si="102"/>
        <v>45371</v>
      </c>
      <c r="AO49" s="121">
        <f t="shared" si="143"/>
        <v>45371</v>
      </c>
      <c r="AP49" s="160">
        <f>VLOOKUP($AO49,[1]Plan1!$CI$223:$CM$400,2)</f>
        <v>1124.8789999999999</v>
      </c>
      <c r="AQ49" s="145">
        <f t="shared" si="21"/>
        <v>45311</v>
      </c>
      <c r="AR49" s="146">
        <f>VLOOKUP($AO49,[1]Plan1!$CI$223:$CM$400,4)</f>
        <v>1119.0609999999999</v>
      </c>
      <c r="AS49" s="145">
        <f t="shared" si="22"/>
        <v>45342</v>
      </c>
      <c r="AT49" s="147">
        <f t="shared" si="23"/>
        <v>-5.1721118449183923E-3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2.75" x14ac:dyDescent="0.2">
      <c r="A50" s="102">
        <f t="shared" si="10"/>
        <v>44225</v>
      </c>
      <c r="B50" s="103">
        <f t="shared" si="0"/>
        <v>992.87931752999998</v>
      </c>
      <c r="C50" s="103">
        <f t="shared" si="24"/>
        <v>982.48299999999995</v>
      </c>
      <c r="D50" s="104">
        <f t="shared" si="11"/>
        <v>925.88699999999994</v>
      </c>
      <c r="E50" s="105">
        <f t="shared" si="137"/>
        <v>934.75800000000004</v>
      </c>
      <c r="F50" s="106">
        <f t="shared" si="138"/>
        <v>44185</v>
      </c>
      <c r="G50" s="107">
        <f t="shared" si="1"/>
        <v>9.5810827887206074E-3</v>
      </c>
      <c r="H50" s="108">
        <f t="shared" si="26"/>
        <v>44249</v>
      </c>
      <c r="I50" s="108">
        <f t="shared" si="13"/>
        <v>44249</v>
      </c>
      <c r="J50" s="109">
        <f t="shared" si="14"/>
        <v>21</v>
      </c>
      <c r="K50" s="109">
        <f t="shared" si="156"/>
        <v>7</v>
      </c>
      <c r="L50" s="8">
        <f t="shared" si="15"/>
        <v>1.00318354</v>
      </c>
      <c r="M50" s="110">
        <f t="shared" si="159"/>
        <v>1.0032300300000001</v>
      </c>
      <c r="N50" s="110">
        <f t="shared" si="140"/>
        <v>1.0032300300000001</v>
      </c>
      <c r="O50" s="103">
        <f t="shared" si="141"/>
        <v>1.00642385</v>
      </c>
      <c r="P50" s="103">
        <f t="shared" si="4"/>
        <v>988.79432340999995</v>
      </c>
      <c r="Q50" s="11">
        <f t="shared" si="36"/>
        <v>0</v>
      </c>
      <c r="R50" s="30">
        <f t="shared" si="17"/>
        <v>0</v>
      </c>
      <c r="S50" s="8">
        <f t="shared" si="5"/>
        <v>0</v>
      </c>
      <c r="T50" s="113">
        <f t="shared" si="18"/>
        <v>0.16</v>
      </c>
      <c r="U50" s="111">
        <f t="shared" si="142"/>
        <v>7</v>
      </c>
      <c r="V50" s="111">
        <v>252</v>
      </c>
      <c r="W50" s="110">
        <f t="shared" si="6"/>
        <v>1.004131288</v>
      </c>
      <c r="X50" s="103">
        <f t="shared" si="7"/>
        <v>4.0849941200000002</v>
      </c>
      <c r="Y50" s="103">
        <f t="shared" si="8"/>
        <v>0</v>
      </c>
      <c r="Z50" s="114" t="str">
        <f t="shared" si="27"/>
        <v>A+J=</v>
      </c>
      <c r="AA50" s="108">
        <f t="shared" si="28"/>
        <v>44249</v>
      </c>
      <c r="AB50" s="4"/>
      <c r="AC50" s="115">
        <f t="shared" si="29"/>
        <v>39</v>
      </c>
      <c r="AD50" s="121">
        <f t="shared" si="157"/>
        <v>45371</v>
      </c>
      <c r="AE50" s="117">
        <f t="shared" si="98"/>
        <v>213.36722751750079</v>
      </c>
      <c r="AF50" s="119">
        <f t="shared" si="158"/>
        <v>21</v>
      </c>
      <c r="AG50" s="128">
        <f t="shared" si="99"/>
        <v>2.8321353199999999</v>
      </c>
      <c r="AH50" s="127">
        <f t="shared" si="100"/>
        <v>14.20239241</v>
      </c>
      <c r="AI50" s="123">
        <v>6.2408999999999999E-2</v>
      </c>
      <c r="AJ50" s="117">
        <f t="shared" si="101"/>
        <v>17.034527730000001</v>
      </c>
      <c r="AK50" s="115">
        <f t="shared" si="35"/>
        <v>39</v>
      </c>
      <c r="AL50" s="124" t="s">
        <v>76</v>
      </c>
      <c r="AM50" s="121">
        <f t="shared" si="102"/>
        <v>45404</v>
      </c>
      <c r="AO50" s="121">
        <f t="shared" si="143"/>
        <v>45404</v>
      </c>
      <c r="AP50" s="160">
        <f>VLOOKUP($AO50,[1]Plan1!$CI$223:$CM$400,2)</f>
        <v>1119.0609999999999</v>
      </c>
      <c r="AQ50" s="145">
        <f t="shared" si="21"/>
        <v>45344</v>
      </c>
      <c r="AR50" s="146">
        <f>VLOOKUP($AO50,[1]Plan1!$CI$223:$CM$400,4)</f>
        <v>1113.837</v>
      </c>
      <c r="AS50" s="145">
        <f t="shared" si="22"/>
        <v>45373</v>
      </c>
      <c r="AT50" s="147">
        <f t="shared" si="23"/>
        <v>-4.6681994994016707E-3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2.75" x14ac:dyDescent="0.2">
      <c r="A51" s="102">
        <f t="shared" si="10"/>
        <v>44226</v>
      </c>
      <c r="B51" s="103">
        <f t="shared" si="0"/>
        <v>993.91546864000009</v>
      </c>
      <c r="C51" s="103">
        <f t="shared" si="24"/>
        <v>982.48299999999995</v>
      </c>
      <c r="D51" s="104">
        <f t="shared" si="11"/>
        <v>925.88699999999994</v>
      </c>
      <c r="E51" s="105">
        <f t="shared" si="137"/>
        <v>934.75800000000004</v>
      </c>
      <c r="F51" s="106">
        <f t="shared" si="138"/>
        <v>44185</v>
      </c>
      <c r="G51" s="107">
        <f t="shared" si="1"/>
        <v>9.5810827887206074E-3</v>
      </c>
      <c r="H51" s="108">
        <f t="shared" si="26"/>
        <v>44249</v>
      </c>
      <c r="I51" s="108">
        <f t="shared" si="13"/>
        <v>44249</v>
      </c>
      <c r="J51" s="109">
        <f t="shared" si="14"/>
        <v>21</v>
      </c>
      <c r="K51" s="109">
        <f t="shared" si="156"/>
        <v>8</v>
      </c>
      <c r="L51" s="8">
        <f t="shared" si="15"/>
        <v>1.0036391600000001</v>
      </c>
      <c r="M51" s="110">
        <f t="shared" si="159"/>
        <v>1.0032300300000001</v>
      </c>
      <c r="N51" s="110">
        <f t="shared" si="140"/>
        <v>1.0032300300000001</v>
      </c>
      <c r="O51" s="103">
        <f t="shared" si="141"/>
        <v>1.0068809400000001</v>
      </c>
      <c r="P51" s="103">
        <f t="shared" si="4"/>
        <v>989.24340657000005</v>
      </c>
      <c r="Q51" s="11">
        <f t="shared" si="36"/>
        <v>0</v>
      </c>
      <c r="R51" s="30">
        <f t="shared" si="17"/>
        <v>0</v>
      </c>
      <c r="S51" s="8">
        <f t="shared" si="5"/>
        <v>0</v>
      </c>
      <c r="T51" s="113">
        <f t="shared" si="18"/>
        <v>0.16</v>
      </c>
      <c r="U51" s="111">
        <f t="shared" si="142"/>
        <v>8</v>
      </c>
      <c r="V51" s="111">
        <v>252</v>
      </c>
      <c r="W51" s="110">
        <f t="shared" si="6"/>
        <v>1.0047228640000001</v>
      </c>
      <c r="X51" s="103">
        <f t="shared" si="7"/>
        <v>4.67206207</v>
      </c>
      <c r="Y51" s="103">
        <f t="shared" si="8"/>
        <v>0</v>
      </c>
      <c r="Z51" s="114" t="str">
        <f t="shared" si="27"/>
        <v>A+J=</v>
      </c>
      <c r="AA51" s="108">
        <f t="shared" si="28"/>
        <v>44249</v>
      </c>
      <c r="AB51" s="4"/>
      <c r="AC51" s="115">
        <f t="shared" si="29"/>
        <v>40</v>
      </c>
      <c r="AD51" s="121">
        <f t="shared" si="157"/>
        <v>45404</v>
      </c>
      <c r="AE51" s="117">
        <f t="shared" si="98"/>
        <v>199.61741664750079</v>
      </c>
      <c r="AF51" s="119">
        <f t="shared" si="158"/>
        <v>22</v>
      </c>
      <c r="AG51" s="128">
        <f t="shared" si="99"/>
        <v>2.7826525900000001</v>
      </c>
      <c r="AH51" s="127">
        <f t="shared" si="100"/>
        <v>13.749810869999999</v>
      </c>
      <c r="AI51" s="123">
        <v>6.4441999999999999E-2</v>
      </c>
      <c r="AJ51" s="117">
        <f t="shared" si="101"/>
        <v>16.532463459999999</v>
      </c>
      <c r="AK51" s="115">
        <f t="shared" si="35"/>
        <v>40</v>
      </c>
      <c r="AL51" s="124" t="s">
        <v>76</v>
      </c>
      <c r="AM51" s="121">
        <f t="shared" si="102"/>
        <v>45432</v>
      </c>
      <c r="AN51" s="41">
        <v>5</v>
      </c>
      <c r="AO51" s="121">
        <f t="shared" si="143"/>
        <v>45432</v>
      </c>
      <c r="AP51" s="160">
        <f>VLOOKUP($AO51,[1]Plan1!$CI$223:$CM$400,2)</f>
        <v>1113.837</v>
      </c>
      <c r="AQ51" s="145">
        <f t="shared" si="21"/>
        <v>45371</v>
      </c>
      <c r="AR51" s="146">
        <f>VLOOKUP($AO51,[1]Plan1!$CI$223:$CM$400,4)</f>
        <v>1117.28</v>
      </c>
      <c r="AS51" s="145">
        <f t="shared" si="22"/>
        <v>45402</v>
      </c>
      <c r="AT51" s="147">
        <f t="shared" si="23"/>
        <v>3.0911165637341753E-3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2.75" x14ac:dyDescent="0.2">
      <c r="A52" s="102">
        <f t="shared" si="10"/>
        <v>44227</v>
      </c>
      <c r="B52" s="103">
        <f t="shared" si="0"/>
        <v>993.91546864000009</v>
      </c>
      <c r="C52" s="103">
        <f t="shared" si="24"/>
        <v>982.48299999999995</v>
      </c>
      <c r="D52" s="104">
        <f t="shared" si="11"/>
        <v>925.88699999999994</v>
      </c>
      <c r="E52" s="105">
        <f t="shared" si="137"/>
        <v>934.75800000000004</v>
      </c>
      <c r="F52" s="106">
        <f t="shared" si="138"/>
        <v>44185</v>
      </c>
      <c r="G52" s="107">
        <f t="shared" si="1"/>
        <v>9.5810827887206074E-3</v>
      </c>
      <c r="H52" s="108">
        <f t="shared" si="26"/>
        <v>44249</v>
      </c>
      <c r="I52" s="108">
        <f t="shared" si="13"/>
        <v>44249</v>
      </c>
      <c r="J52" s="109">
        <f t="shared" si="14"/>
        <v>21</v>
      </c>
      <c r="K52" s="109">
        <f t="shared" si="156"/>
        <v>8</v>
      </c>
      <c r="L52" s="8">
        <f t="shared" si="15"/>
        <v>1.0036391600000001</v>
      </c>
      <c r="M52" s="110">
        <f t="shared" si="159"/>
        <v>1.0032300300000001</v>
      </c>
      <c r="N52" s="110">
        <f t="shared" si="140"/>
        <v>1.0032300300000001</v>
      </c>
      <c r="O52" s="103">
        <f t="shared" si="141"/>
        <v>1.0068809400000001</v>
      </c>
      <c r="P52" s="103">
        <f t="shared" si="4"/>
        <v>989.24340657000005</v>
      </c>
      <c r="Q52" s="11">
        <f t="shared" si="36"/>
        <v>0</v>
      </c>
      <c r="R52" s="30">
        <f t="shared" si="17"/>
        <v>0</v>
      </c>
      <c r="S52" s="8">
        <f t="shared" si="5"/>
        <v>0</v>
      </c>
      <c r="T52" s="113">
        <f t="shared" si="18"/>
        <v>0.16</v>
      </c>
      <c r="U52" s="111">
        <f t="shared" si="142"/>
        <v>8</v>
      </c>
      <c r="V52" s="111">
        <v>252</v>
      </c>
      <c r="W52" s="110">
        <f t="shared" si="6"/>
        <v>1.0047228640000001</v>
      </c>
      <c r="X52" s="103">
        <f t="shared" si="7"/>
        <v>4.67206207</v>
      </c>
      <c r="Y52" s="103">
        <f t="shared" si="8"/>
        <v>0</v>
      </c>
      <c r="Z52" s="114" t="str">
        <f t="shared" si="27"/>
        <v>A+J=</v>
      </c>
      <c r="AA52" s="108">
        <f t="shared" si="28"/>
        <v>44249</v>
      </c>
      <c r="AB52" s="4"/>
      <c r="AC52" s="115">
        <f t="shared" si="29"/>
        <v>41</v>
      </c>
      <c r="AD52" s="121">
        <f t="shared" si="157"/>
        <v>45432</v>
      </c>
      <c r="AE52" s="117">
        <f t="shared" si="98"/>
        <v>186.19194767750079</v>
      </c>
      <c r="AF52" s="119">
        <f t="shared" si="158"/>
        <v>19</v>
      </c>
      <c r="AG52" s="128">
        <f t="shared" si="99"/>
        <v>2.2463434900000001</v>
      </c>
      <c r="AH52" s="127">
        <f t="shared" si="100"/>
        <v>13.425468970000001</v>
      </c>
      <c r="AI52" s="123">
        <v>6.7255999999999996E-2</v>
      </c>
      <c r="AJ52" s="117">
        <f t="shared" si="101"/>
        <v>15.671812460000002</v>
      </c>
      <c r="AK52" s="115">
        <f t="shared" si="35"/>
        <v>41</v>
      </c>
      <c r="AL52" s="124" t="s">
        <v>76</v>
      </c>
      <c r="AM52" s="121">
        <f t="shared" si="102"/>
        <v>45463</v>
      </c>
      <c r="AO52" s="121">
        <f t="shared" si="143"/>
        <v>45463</v>
      </c>
      <c r="AP52" s="160">
        <f>VLOOKUP($AO52,[1]Plan1!$CI$223:$CM$400,2)</f>
        <v>1117.28</v>
      </c>
      <c r="AQ52" s="145">
        <f t="shared" si="21"/>
        <v>45402</v>
      </c>
      <c r="AR52" s="146">
        <f>VLOOKUP($AO52,[1]Plan1!$CI$223:$CM$400,4)</f>
        <v>1127.2329999999999</v>
      </c>
      <c r="AS52" s="145">
        <f t="shared" si="22"/>
        <v>45432</v>
      </c>
      <c r="AT52" s="147">
        <f t="shared" si="23"/>
        <v>8.908241443505549E-3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2.75" x14ac:dyDescent="0.2">
      <c r="A53" s="102">
        <f t="shared" si="10"/>
        <v>44228</v>
      </c>
      <c r="B53" s="103">
        <f t="shared" si="0"/>
        <v>993.91546864000009</v>
      </c>
      <c r="C53" s="103">
        <f t="shared" si="24"/>
        <v>982.48299999999995</v>
      </c>
      <c r="D53" s="104">
        <f t="shared" si="11"/>
        <v>925.88699999999994</v>
      </c>
      <c r="E53" s="105">
        <f t="shared" si="137"/>
        <v>934.75800000000004</v>
      </c>
      <c r="F53" s="106">
        <f t="shared" si="138"/>
        <v>44185</v>
      </c>
      <c r="G53" s="107">
        <f t="shared" si="1"/>
        <v>9.5810827887206074E-3</v>
      </c>
      <c r="H53" s="108">
        <f t="shared" si="26"/>
        <v>44249</v>
      </c>
      <c r="I53" s="108">
        <f t="shared" si="13"/>
        <v>44249</v>
      </c>
      <c r="J53" s="109">
        <f t="shared" si="14"/>
        <v>21</v>
      </c>
      <c r="K53" s="109">
        <f t="shared" si="156"/>
        <v>8</v>
      </c>
      <c r="L53" s="8">
        <f t="shared" si="15"/>
        <v>1.0036391600000001</v>
      </c>
      <c r="M53" s="110">
        <f t="shared" si="159"/>
        <v>1.0032300300000001</v>
      </c>
      <c r="N53" s="110">
        <f t="shared" si="140"/>
        <v>1.0032300300000001</v>
      </c>
      <c r="O53" s="103">
        <f t="shared" si="141"/>
        <v>1.0068809400000001</v>
      </c>
      <c r="P53" s="103">
        <f t="shared" si="4"/>
        <v>989.24340657000005</v>
      </c>
      <c r="Q53" s="11">
        <f t="shared" si="36"/>
        <v>0</v>
      </c>
      <c r="R53" s="30">
        <f t="shared" si="17"/>
        <v>0</v>
      </c>
      <c r="S53" s="8">
        <f t="shared" si="5"/>
        <v>0</v>
      </c>
      <c r="T53" s="113">
        <f t="shared" si="18"/>
        <v>0.16</v>
      </c>
      <c r="U53" s="111">
        <f t="shared" si="142"/>
        <v>8</v>
      </c>
      <c r="V53" s="111">
        <v>252</v>
      </c>
      <c r="W53" s="110">
        <f t="shared" si="6"/>
        <v>1.0047228640000001</v>
      </c>
      <c r="X53" s="103">
        <f t="shared" si="7"/>
        <v>4.67206207</v>
      </c>
      <c r="Y53" s="103">
        <f t="shared" si="8"/>
        <v>0</v>
      </c>
      <c r="Z53" s="114" t="str">
        <f t="shared" si="27"/>
        <v>A+J=</v>
      </c>
      <c r="AA53" s="108">
        <f t="shared" si="28"/>
        <v>44249</v>
      </c>
      <c r="AB53" s="4"/>
      <c r="AC53" s="115">
        <f t="shared" si="29"/>
        <v>42</v>
      </c>
      <c r="AD53" s="121">
        <f t="shared" si="157"/>
        <v>45463</v>
      </c>
      <c r="AE53" s="117">
        <f t="shared" si="98"/>
        <v>172.74069661750079</v>
      </c>
      <c r="AF53" s="119">
        <f t="shared" si="158"/>
        <v>22</v>
      </c>
      <c r="AG53" s="128">
        <f t="shared" si="99"/>
        <v>2.4282431299999998</v>
      </c>
      <c r="AH53" s="127">
        <f t="shared" si="100"/>
        <v>13.451251060000001</v>
      </c>
      <c r="AI53" s="123">
        <v>7.2244000000000003E-2</v>
      </c>
      <c r="AJ53" s="117">
        <f t="shared" si="101"/>
        <v>15.879494190000001</v>
      </c>
      <c r="AK53" s="115">
        <f t="shared" si="35"/>
        <v>42</v>
      </c>
      <c r="AL53" s="124" t="s">
        <v>76</v>
      </c>
      <c r="AM53" s="121">
        <f t="shared" si="102"/>
        <v>45495</v>
      </c>
      <c r="AO53" s="121">
        <f t="shared" si="143"/>
        <v>45495</v>
      </c>
      <c r="AP53" s="160">
        <f>VLOOKUP($AO53,[1]Plan1!$CI$223:$CM$400,2)</f>
        <v>1127.2329999999999</v>
      </c>
      <c r="AQ53" s="145">
        <f t="shared" si="21"/>
        <v>45434</v>
      </c>
      <c r="AR53" s="146">
        <f>VLOOKUP($AO53,[1]Plan1!$CI$223:$CM$400,4)</f>
        <v>1136.4090000000001</v>
      </c>
      <c r="AS53" s="145">
        <f t="shared" si="22"/>
        <v>45465</v>
      </c>
      <c r="AT53" s="147">
        <f t="shared" si="23"/>
        <v>8.1402868794651084E-3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2.75" x14ac:dyDescent="0.2">
      <c r="A54" s="102">
        <f t="shared" si="10"/>
        <v>44229</v>
      </c>
      <c r="B54" s="103">
        <f t="shared" si="0"/>
        <v>994.95270289999996</v>
      </c>
      <c r="C54" s="103">
        <f t="shared" si="24"/>
        <v>982.48299999999995</v>
      </c>
      <c r="D54" s="104">
        <f t="shared" si="11"/>
        <v>925.88699999999994</v>
      </c>
      <c r="E54" s="105">
        <f t="shared" si="137"/>
        <v>934.75800000000004</v>
      </c>
      <c r="F54" s="106">
        <f t="shared" si="138"/>
        <v>44185</v>
      </c>
      <c r="G54" s="107">
        <f t="shared" si="1"/>
        <v>9.5810827887206074E-3</v>
      </c>
      <c r="H54" s="108">
        <f t="shared" si="26"/>
        <v>44249</v>
      </c>
      <c r="I54" s="108">
        <f t="shared" si="13"/>
        <v>44249</v>
      </c>
      <c r="J54" s="109">
        <f t="shared" si="14"/>
        <v>21</v>
      </c>
      <c r="K54" s="109">
        <f t="shared" si="156"/>
        <v>9</v>
      </c>
      <c r="L54" s="8">
        <f t="shared" si="15"/>
        <v>1.00409499</v>
      </c>
      <c r="M54" s="110">
        <f t="shared" si="159"/>
        <v>1.0032300300000001</v>
      </c>
      <c r="N54" s="110">
        <f t="shared" si="140"/>
        <v>1.0032300300000001</v>
      </c>
      <c r="O54" s="103">
        <f t="shared" si="141"/>
        <v>1.0073382399999999</v>
      </c>
      <c r="P54" s="103">
        <f t="shared" si="4"/>
        <v>989.69269603999999</v>
      </c>
      <c r="Q54" s="11">
        <f t="shared" si="36"/>
        <v>0</v>
      </c>
      <c r="R54" s="30">
        <f t="shared" si="17"/>
        <v>0</v>
      </c>
      <c r="S54" s="8">
        <f t="shared" si="5"/>
        <v>0</v>
      </c>
      <c r="T54" s="113">
        <f t="shared" si="18"/>
        <v>0.16</v>
      </c>
      <c r="U54" s="111">
        <f t="shared" si="142"/>
        <v>9</v>
      </c>
      <c r="V54" s="111">
        <v>252</v>
      </c>
      <c r="W54" s="110">
        <f t="shared" si="6"/>
        <v>1.005314788</v>
      </c>
      <c r="X54" s="103">
        <f t="shared" si="7"/>
        <v>5.2600068599999998</v>
      </c>
      <c r="Y54" s="103">
        <f t="shared" si="8"/>
        <v>0</v>
      </c>
      <c r="Z54" s="114" t="str">
        <f t="shared" si="27"/>
        <v>A+J=</v>
      </c>
      <c r="AA54" s="108">
        <f t="shared" si="28"/>
        <v>44249</v>
      </c>
      <c r="AB54" s="4"/>
      <c r="AC54" s="115">
        <f t="shared" si="29"/>
        <v>43</v>
      </c>
      <c r="AD54" s="121">
        <f t="shared" si="157"/>
        <v>45495</v>
      </c>
      <c r="AE54" s="117">
        <f t="shared" si="98"/>
        <v>160.07189393750079</v>
      </c>
      <c r="AF54" s="119">
        <f t="shared" si="158"/>
        <v>22</v>
      </c>
      <c r="AG54" s="128">
        <f t="shared" si="99"/>
        <v>2.2528171399999999</v>
      </c>
      <c r="AH54" s="127">
        <f t="shared" si="100"/>
        <v>12.668802680000001</v>
      </c>
      <c r="AI54" s="123">
        <v>7.3340000000000002E-2</v>
      </c>
      <c r="AJ54" s="117">
        <f t="shared" si="101"/>
        <v>14.92161982</v>
      </c>
      <c r="AK54" s="115">
        <f t="shared" si="35"/>
        <v>43</v>
      </c>
      <c r="AL54" s="124" t="s">
        <v>76</v>
      </c>
      <c r="AM54" s="121">
        <f t="shared" si="102"/>
        <v>45524</v>
      </c>
      <c r="AO54" s="121">
        <f t="shared" si="143"/>
        <v>45524</v>
      </c>
      <c r="AP54" s="160">
        <f>VLOOKUP($AO54,[1]Plan1!$CI$223:$CM$400,2)</f>
        <v>1136.4090000000001</v>
      </c>
      <c r="AQ54" s="145">
        <f t="shared" si="21"/>
        <v>45463</v>
      </c>
      <c r="AR54" s="146">
        <f>VLOOKUP($AO54,[1]Plan1!$CI$223:$CM$400,4)</f>
        <v>1143.3130000000001</v>
      </c>
      <c r="AS54" s="145">
        <f t="shared" si="22"/>
        <v>45493</v>
      </c>
      <c r="AT54" s="147">
        <f t="shared" si="23"/>
        <v>6.0752774749230909E-3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x14ac:dyDescent="0.2">
      <c r="A55" s="102">
        <f t="shared" si="10"/>
        <v>44230</v>
      </c>
      <c r="B55" s="103">
        <f t="shared" si="0"/>
        <v>995.99101227999995</v>
      </c>
      <c r="C55" s="103">
        <f t="shared" si="24"/>
        <v>982.48299999999995</v>
      </c>
      <c r="D55" s="104">
        <f t="shared" si="11"/>
        <v>925.88699999999994</v>
      </c>
      <c r="E55" s="105">
        <f t="shared" si="137"/>
        <v>934.75800000000004</v>
      </c>
      <c r="F55" s="106">
        <f t="shared" si="138"/>
        <v>44185</v>
      </c>
      <c r="G55" s="107">
        <f t="shared" si="1"/>
        <v>9.5810827887206074E-3</v>
      </c>
      <c r="H55" s="108">
        <f t="shared" si="26"/>
        <v>44249</v>
      </c>
      <c r="I55" s="108">
        <f t="shared" si="13"/>
        <v>44249</v>
      </c>
      <c r="J55" s="109">
        <f t="shared" si="14"/>
        <v>21</v>
      </c>
      <c r="K55" s="109">
        <f t="shared" si="156"/>
        <v>10</v>
      </c>
      <c r="L55" s="8">
        <f t="shared" si="15"/>
        <v>1.0045510200000001</v>
      </c>
      <c r="M55" s="110">
        <f t="shared" si="159"/>
        <v>1.0032300300000001</v>
      </c>
      <c r="N55" s="110">
        <f t="shared" si="140"/>
        <v>1.0032300300000001</v>
      </c>
      <c r="O55" s="103">
        <f t="shared" si="141"/>
        <v>1.0077957399999999</v>
      </c>
      <c r="P55" s="103">
        <f t="shared" si="4"/>
        <v>990.14218201999995</v>
      </c>
      <c r="Q55" s="11">
        <f t="shared" si="36"/>
        <v>0</v>
      </c>
      <c r="R55" s="30">
        <f t="shared" si="17"/>
        <v>0</v>
      </c>
      <c r="S55" s="8">
        <f t="shared" si="5"/>
        <v>0</v>
      </c>
      <c r="T55" s="113">
        <f t="shared" si="18"/>
        <v>0.16</v>
      </c>
      <c r="U55" s="111">
        <f t="shared" si="142"/>
        <v>10</v>
      </c>
      <c r="V55" s="111">
        <v>252</v>
      </c>
      <c r="W55" s="110">
        <f t="shared" si="6"/>
        <v>1.005907061</v>
      </c>
      <c r="X55" s="103">
        <f t="shared" si="7"/>
        <v>5.8488302599999997</v>
      </c>
      <c r="Y55" s="103">
        <f t="shared" si="8"/>
        <v>0</v>
      </c>
      <c r="Z55" s="114" t="str">
        <f t="shared" si="27"/>
        <v>A+J=</v>
      </c>
      <c r="AA55" s="108">
        <f t="shared" si="28"/>
        <v>44249</v>
      </c>
      <c r="AB55" s="4"/>
      <c r="AC55" s="115">
        <f t="shared" si="29"/>
        <v>44</v>
      </c>
      <c r="AD55" s="121">
        <f t="shared" si="157"/>
        <v>45524</v>
      </c>
      <c r="AE55" s="117">
        <f t="shared" si="98"/>
        <v>147.94164581750078</v>
      </c>
      <c r="AF55" s="119">
        <f t="shared" si="158"/>
        <v>21</v>
      </c>
      <c r="AG55" s="128">
        <f t="shared" si="99"/>
        <v>1.9921168</v>
      </c>
      <c r="AH55" s="127">
        <f t="shared" si="100"/>
        <v>12.130248119999999</v>
      </c>
      <c r="AI55" s="123">
        <v>7.578E-2</v>
      </c>
      <c r="AJ55" s="117">
        <f t="shared" si="101"/>
        <v>14.122364919999999</v>
      </c>
      <c r="AK55" s="115">
        <f t="shared" si="35"/>
        <v>44</v>
      </c>
      <c r="AL55" s="124" t="s">
        <v>76</v>
      </c>
      <c r="AM55" s="121">
        <f t="shared" si="102"/>
        <v>45555</v>
      </c>
      <c r="AO55" s="121">
        <f t="shared" si="143"/>
        <v>45555</v>
      </c>
      <c r="AP55" s="160">
        <f>VLOOKUP($AO55,[1]Plan1!$CI$223:$CM$400,2)</f>
        <v>1143.3130000000001</v>
      </c>
      <c r="AQ55" s="145">
        <f t="shared" si="21"/>
        <v>45493</v>
      </c>
      <c r="AR55" s="146">
        <f>VLOOKUP($AO55,[1]Plan1!$CI$223:$CM$400,4)</f>
        <v>1146.575</v>
      </c>
      <c r="AS55" s="145">
        <f t="shared" si="22"/>
        <v>45524</v>
      </c>
      <c r="AT55" s="147">
        <f t="shared" si="23"/>
        <v>2.8531119649648495E-3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x14ac:dyDescent="0.2">
      <c r="A56" s="102">
        <f t="shared" si="10"/>
        <v>44231</v>
      </c>
      <c r="B56" s="103">
        <f t="shared" si="0"/>
        <v>997.03041736</v>
      </c>
      <c r="C56" s="103">
        <f t="shared" si="24"/>
        <v>982.48299999999995</v>
      </c>
      <c r="D56" s="104">
        <f t="shared" si="11"/>
        <v>925.88699999999994</v>
      </c>
      <c r="E56" s="105">
        <f t="shared" si="137"/>
        <v>934.75800000000004</v>
      </c>
      <c r="F56" s="106">
        <f t="shared" si="138"/>
        <v>44185</v>
      </c>
      <c r="G56" s="107">
        <f t="shared" si="1"/>
        <v>9.5810827887206074E-3</v>
      </c>
      <c r="H56" s="108">
        <f t="shared" si="26"/>
        <v>44249</v>
      </c>
      <c r="I56" s="108">
        <f t="shared" si="13"/>
        <v>44249</v>
      </c>
      <c r="J56" s="109">
        <f t="shared" si="14"/>
        <v>21</v>
      </c>
      <c r="K56" s="109">
        <f t="shared" si="156"/>
        <v>11</v>
      </c>
      <c r="L56" s="8">
        <f t="shared" si="15"/>
        <v>1.00500726</v>
      </c>
      <c r="M56" s="110">
        <f t="shared" si="159"/>
        <v>1.0032300300000001</v>
      </c>
      <c r="N56" s="110">
        <f t="shared" si="140"/>
        <v>1.0032300300000001</v>
      </c>
      <c r="O56" s="103">
        <f t="shared" si="141"/>
        <v>1.0082534599999999</v>
      </c>
      <c r="P56" s="103">
        <f t="shared" si="4"/>
        <v>990.59188414000005</v>
      </c>
      <c r="Q56" s="11">
        <f t="shared" si="36"/>
        <v>0</v>
      </c>
      <c r="R56" s="30">
        <f t="shared" si="17"/>
        <v>0</v>
      </c>
      <c r="S56" s="8">
        <f t="shared" si="5"/>
        <v>0</v>
      </c>
      <c r="T56" s="113">
        <f t="shared" si="18"/>
        <v>0.16</v>
      </c>
      <c r="U56" s="111">
        <f t="shared" si="142"/>
        <v>11</v>
      </c>
      <c r="V56" s="111">
        <v>252</v>
      </c>
      <c r="W56" s="110">
        <f t="shared" si="6"/>
        <v>1.0064996829999999</v>
      </c>
      <c r="X56" s="103">
        <f t="shared" si="7"/>
        <v>6.4385332200000001</v>
      </c>
      <c r="Y56" s="103">
        <f t="shared" si="8"/>
        <v>0</v>
      </c>
      <c r="Z56" s="114" t="str">
        <f t="shared" si="27"/>
        <v>A+J=</v>
      </c>
      <c r="AA56" s="108">
        <f t="shared" si="28"/>
        <v>44249</v>
      </c>
      <c r="AB56" s="4"/>
      <c r="AC56" s="115">
        <f t="shared" si="29"/>
        <v>45</v>
      </c>
      <c r="AD56" s="121">
        <f t="shared" si="157"/>
        <v>45555</v>
      </c>
      <c r="AE56" s="117">
        <f t="shared" si="98"/>
        <v>136.4158080775008</v>
      </c>
      <c r="AF56" s="119">
        <f t="shared" si="158"/>
        <v>23</v>
      </c>
      <c r="AG56" s="128">
        <f t="shared" si="99"/>
        <v>2.0176928099999998</v>
      </c>
      <c r="AH56" s="127">
        <f t="shared" si="100"/>
        <v>11.52583774</v>
      </c>
      <c r="AI56" s="123">
        <v>7.7908000000000005E-2</v>
      </c>
      <c r="AJ56" s="117">
        <f t="shared" si="101"/>
        <v>13.54353055</v>
      </c>
      <c r="AK56" s="115">
        <f t="shared" si="35"/>
        <v>45</v>
      </c>
      <c r="AL56" s="124" t="s">
        <v>76</v>
      </c>
      <c r="AM56" s="121">
        <f t="shared" si="102"/>
        <v>45586</v>
      </c>
      <c r="AO56" s="121">
        <f t="shared" si="143"/>
        <v>45586</v>
      </c>
      <c r="AP56" s="160">
        <f>VLOOKUP($AO56,[1]Plan1!$CI$223:$CM$400,2)</f>
        <v>1146.575</v>
      </c>
      <c r="AQ56" s="145">
        <f t="shared" si="21"/>
        <v>45525</v>
      </c>
      <c r="AR56" s="146">
        <f>VLOOKUP($AO56,[1]Plan1!$CI$223:$CM$400,4)</f>
        <v>1146.575</v>
      </c>
      <c r="AS56" s="145">
        <f t="shared" si="22"/>
        <v>45556</v>
      </c>
      <c r="AT56" s="147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2">
        <f t="shared" si="10"/>
        <v>44232</v>
      </c>
      <c r="B57" s="103">
        <f t="shared" si="0"/>
        <v>998.07089920999999</v>
      </c>
      <c r="C57" s="103">
        <f t="shared" si="24"/>
        <v>982.48299999999995</v>
      </c>
      <c r="D57" s="104">
        <f t="shared" si="11"/>
        <v>925.88699999999994</v>
      </c>
      <c r="E57" s="105">
        <f t="shared" si="137"/>
        <v>934.75800000000004</v>
      </c>
      <c r="F57" s="106">
        <f t="shared" si="138"/>
        <v>44185</v>
      </c>
      <c r="G57" s="107">
        <f t="shared" si="1"/>
        <v>9.5810827887206074E-3</v>
      </c>
      <c r="H57" s="108">
        <f t="shared" si="26"/>
        <v>44249</v>
      </c>
      <c r="I57" s="108">
        <f t="shared" si="13"/>
        <v>44249</v>
      </c>
      <c r="J57" s="109">
        <f t="shared" si="14"/>
        <v>21</v>
      </c>
      <c r="K57" s="109">
        <f t="shared" si="156"/>
        <v>12</v>
      </c>
      <c r="L57" s="8">
        <f t="shared" si="15"/>
        <v>1.0054637099999999</v>
      </c>
      <c r="M57" s="110">
        <f t="shared" si="159"/>
        <v>1.0032300300000001</v>
      </c>
      <c r="N57" s="110">
        <f t="shared" si="140"/>
        <v>1.0032300300000001</v>
      </c>
      <c r="O57" s="103">
        <f t="shared" si="141"/>
        <v>1.00871138</v>
      </c>
      <c r="P57" s="103">
        <f t="shared" si="4"/>
        <v>991.04178275000004</v>
      </c>
      <c r="Q57" s="11">
        <f t="shared" si="36"/>
        <v>0</v>
      </c>
      <c r="R57" s="30">
        <f t="shared" si="17"/>
        <v>0</v>
      </c>
      <c r="S57" s="8">
        <f t="shared" si="5"/>
        <v>0</v>
      </c>
      <c r="T57" s="113">
        <f t="shared" si="18"/>
        <v>0.16</v>
      </c>
      <c r="U57" s="111">
        <f t="shared" si="142"/>
        <v>12</v>
      </c>
      <c r="V57" s="111">
        <v>252</v>
      </c>
      <c r="W57" s="110">
        <f t="shared" si="6"/>
        <v>1.007092654</v>
      </c>
      <c r="X57" s="103">
        <f t="shared" si="7"/>
        <v>7.02911646</v>
      </c>
      <c r="Y57" s="103">
        <f t="shared" si="8"/>
        <v>0</v>
      </c>
      <c r="Z57" s="114" t="str">
        <f t="shared" si="27"/>
        <v>A+J=</v>
      </c>
      <c r="AA57" s="108">
        <f t="shared" si="28"/>
        <v>44249</v>
      </c>
      <c r="AB57" s="4"/>
      <c r="AC57" s="115">
        <f t="shared" si="29"/>
        <v>46</v>
      </c>
      <c r="AD57" s="121">
        <f t="shared" si="157"/>
        <v>45586</v>
      </c>
      <c r="AE57" s="117">
        <f t="shared" si="98"/>
        <v>126.1165509875008</v>
      </c>
      <c r="AF57" s="119">
        <f t="shared" si="158"/>
        <v>21</v>
      </c>
      <c r="AG57" s="128">
        <f t="shared" si="99"/>
        <v>1.69771355</v>
      </c>
      <c r="AH57" s="127">
        <f t="shared" si="100"/>
        <v>10.299257089999999</v>
      </c>
      <c r="AI57" s="123">
        <v>7.5498999999999997E-2</v>
      </c>
      <c r="AJ57" s="117">
        <f t="shared" si="101"/>
        <v>11.996970639999999</v>
      </c>
      <c r="AK57" s="115">
        <f t="shared" si="35"/>
        <v>46</v>
      </c>
      <c r="AL57" s="124" t="s">
        <v>76</v>
      </c>
      <c r="AM57" s="121">
        <f t="shared" si="102"/>
        <v>45617</v>
      </c>
      <c r="AO57" s="121">
        <f t="shared" si="143"/>
        <v>45617</v>
      </c>
      <c r="AP57" s="160">
        <f>VLOOKUP($AO57,[1]Plan1!$CI$223:$CM$400,2)</f>
        <v>1146.575</v>
      </c>
      <c r="AQ57" s="145">
        <f t="shared" si="21"/>
        <v>45556</v>
      </c>
      <c r="AR57" s="146">
        <f>VLOOKUP($AO57,[1]Plan1!$CI$223:$CM$400,4)</f>
        <v>1146.575</v>
      </c>
      <c r="AS57" s="145">
        <f t="shared" si="22"/>
        <v>45586</v>
      </c>
      <c r="AT57" s="147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x14ac:dyDescent="0.2">
      <c r="A58" s="102">
        <f t="shared" si="10"/>
        <v>44233</v>
      </c>
      <c r="B58" s="103">
        <f t="shared" si="0"/>
        <v>999.11246855000002</v>
      </c>
      <c r="C58" s="103">
        <f t="shared" si="24"/>
        <v>982.48299999999995</v>
      </c>
      <c r="D58" s="104">
        <f t="shared" si="11"/>
        <v>925.88699999999994</v>
      </c>
      <c r="E58" s="105">
        <f t="shared" si="137"/>
        <v>934.75800000000004</v>
      </c>
      <c r="F58" s="106">
        <f t="shared" si="138"/>
        <v>44185</v>
      </c>
      <c r="G58" s="107">
        <f t="shared" si="1"/>
        <v>9.5810827887206074E-3</v>
      </c>
      <c r="H58" s="108">
        <f t="shared" si="26"/>
        <v>44249</v>
      </c>
      <c r="I58" s="108">
        <f t="shared" si="13"/>
        <v>44249</v>
      </c>
      <c r="J58" s="109">
        <f t="shared" si="14"/>
        <v>21</v>
      </c>
      <c r="K58" s="109">
        <f t="shared" si="156"/>
        <v>13</v>
      </c>
      <c r="L58" s="8">
        <f t="shared" si="15"/>
        <v>1.00592036</v>
      </c>
      <c r="M58" s="110">
        <f t="shared" si="159"/>
        <v>1.0032300300000001</v>
      </c>
      <c r="N58" s="110">
        <f t="shared" si="140"/>
        <v>1.0032300300000001</v>
      </c>
      <c r="O58" s="103">
        <f t="shared" si="141"/>
        <v>1.00916951</v>
      </c>
      <c r="P58" s="103">
        <f t="shared" si="4"/>
        <v>991.49188769</v>
      </c>
      <c r="Q58" s="11">
        <f t="shared" si="36"/>
        <v>0</v>
      </c>
      <c r="R58" s="30">
        <f t="shared" si="17"/>
        <v>0</v>
      </c>
      <c r="S58" s="8">
        <f t="shared" si="5"/>
        <v>0</v>
      </c>
      <c r="T58" s="113">
        <f t="shared" si="18"/>
        <v>0.16</v>
      </c>
      <c r="U58" s="111">
        <f t="shared" si="142"/>
        <v>13</v>
      </c>
      <c r="V58" s="111">
        <v>252</v>
      </c>
      <c r="W58" s="110">
        <f t="shared" si="6"/>
        <v>1.0076859739999999</v>
      </c>
      <c r="X58" s="103">
        <f t="shared" si="7"/>
        <v>7.6205808599999996</v>
      </c>
      <c r="Y58" s="103">
        <f t="shared" si="8"/>
        <v>0</v>
      </c>
      <c r="Z58" s="114" t="str">
        <f t="shared" si="27"/>
        <v>A+J=</v>
      </c>
      <c r="AA58" s="108">
        <f t="shared" si="28"/>
        <v>44249</v>
      </c>
      <c r="AB58" s="4"/>
      <c r="AC58" s="115">
        <f t="shared" si="29"/>
        <v>47</v>
      </c>
      <c r="AD58" s="121">
        <f t="shared" si="157"/>
        <v>45617</v>
      </c>
      <c r="AE58" s="117">
        <f t="shared" si="98"/>
        <v>115.9781675775008</v>
      </c>
      <c r="AF58" s="119">
        <f t="shared" si="158"/>
        <v>21</v>
      </c>
      <c r="AG58" s="128">
        <f t="shared" si="99"/>
        <v>1.5695378799999999</v>
      </c>
      <c r="AH58" s="127">
        <f t="shared" si="100"/>
        <v>10.138383409999999</v>
      </c>
      <c r="AI58" s="123">
        <v>8.0389000000000002E-2</v>
      </c>
      <c r="AJ58" s="117">
        <f t="shared" si="101"/>
        <v>11.70792129</v>
      </c>
      <c r="AK58" s="115">
        <f t="shared" si="35"/>
        <v>47</v>
      </c>
      <c r="AL58" s="124" t="s">
        <v>76</v>
      </c>
      <c r="AM58" s="121">
        <f t="shared" si="102"/>
        <v>45646</v>
      </c>
      <c r="AO58" s="121">
        <f t="shared" si="143"/>
        <v>45646</v>
      </c>
      <c r="AP58" s="160">
        <f>VLOOKUP($AO58,[1]Plan1!$CI$223:$CM$400,2)</f>
        <v>1146.575</v>
      </c>
      <c r="AQ58" s="145">
        <f t="shared" si="21"/>
        <v>45585</v>
      </c>
      <c r="AR58" s="146">
        <f>VLOOKUP($AO58,[1]Plan1!$CI$223:$CM$400,4)</f>
        <v>1146.575</v>
      </c>
      <c r="AS58" s="145">
        <f t="shared" si="22"/>
        <v>45616</v>
      </c>
      <c r="AT58" s="147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x14ac:dyDescent="0.2">
      <c r="A59" s="102">
        <f t="shared" si="10"/>
        <v>44234</v>
      </c>
      <c r="B59" s="103">
        <f t="shared" si="0"/>
        <v>999.11246855000002</v>
      </c>
      <c r="C59" s="103">
        <f t="shared" si="24"/>
        <v>982.48299999999995</v>
      </c>
      <c r="D59" s="104">
        <f t="shared" si="11"/>
        <v>925.88699999999994</v>
      </c>
      <c r="E59" s="105">
        <f t="shared" si="137"/>
        <v>934.75800000000004</v>
      </c>
      <c r="F59" s="106">
        <f t="shared" si="138"/>
        <v>44185</v>
      </c>
      <c r="G59" s="107">
        <f t="shared" si="1"/>
        <v>9.5810827887206074E-3</v>
      </c>
      <c r="H59" s="108">
        <f t="shared" si="26"/>
        <v>44249</v>
      </c>
      <c r="I59" s="108">
        <f t="shared" si="13"/>
        <v>44249</v>
      </c>
      <c r="J59" s="109">
        <f t="shared" si="14"/>
        <v>21</v>
      </c>
      <c r="K59" s="109">
        <f t="shared" si="156"/>
        <v>13</v>
      </c>
      <c r="L59" s="8">
        <f t="shared" si="15"/>
        <v>1.00592036</v>
      </c>
      <c r="M59" s="110">
        <f t="shared" si="159"/>
        <v>1.0032300300000001</v>
      </c>
      <c r="N59" s="110">
        <f t="shared" si="140"/>
        <v>1.0032300300000001</v>
      </c>
      <c r="O59" s="103">
        <f t="shared" si="141"/>
        <v>1.00916951</v>
      </c>
      <c r="P59" s="103">
        <f t="shared" si="4"/>
        <v>991.49188769</v>
      </c>
      <c r="Q59" s="11">
        <f t="shared" si="36"/>
        <v>0</v>
      </c>
      <c r="R59" s="30">
        <f t="shared" si="17"/>
        <v>0</v>
      </c>
      <c r="S59" s="8">
        <f t="shared" si="5"/>
        <v>0</v>
      </c>
      <c r="T59" s="113">
        <f t="shared" si="18"/>
        <v>0.16</v>
      </c>
      <c r="U59" s="111">
        <f t="shared" si="142"/>
        <v>13</v>
      </c>
      <c r="V59" s="111">
        <v>252</v>
      </c>
      <c r="W59" s="110">
        <f t="shared" si="6"/>
        <v>1.0076859739999999</v>
      </c>
      <c r="X59" s="103">
        <f t="shared" si="7"/>
        <v>7.6205808599999996</v>
      </c>
      <c r="Y59" s="103">
        <f t="shared" si="8"/>
        <v>0</v>
      </c>
      <c r="Z59" s="114" t="str">
        <f t="shared" si="27"/>
        <v>A+J=</v>
      </c>
      <c r="AA59" s="108">
        <f t="shared" si="28"/>
        <v>44249</v>
      </c>
      <c r="AB59" s="4"/>
      <c r="AC59" s="115">
        <f t="shared" si="29"/>
        <v>48</v>
      </c>
      <c r="AD59" s="121">
        <f t="shared" si="157"/>
        <v>45646</v>
      </c>
      <c r="AE59" s="117">
        <f t="shared" si="98"/>
        <v>106.5554053775008</v>
      </c>
      <c r="AF59" s="119">
        <f t="shared" si="158"/>
        <v>21</v>
      </c>
      <c r="AG59" s="128">
        <f t="shared" si="99"/>
        <v>1.4433643</v>
      </c>
      <c r="AH59" s="127">
        <f t="shared" si="100"/>
        <v>9.4227621999999993</v>
      </c>
      <c r="AI59" s="123">
        <v>8.1245999999999999E-2</v>
      </c>
      <c r="AJ59" s="117">
        <f t="shared" si="101"/>
        <v>10.8661265</v>
      </c>
      <c r="AK59" s="115">
        <f t="shared" si="35"/>
        <v>48</v>
      </c>
      <c r="AL59" s="124" t="s">
        <v>76</v>
      </c>
      <c r="AM59" s="121">
        <f t="shared" si="102"/>
        <v>45677</v>
      </c>
      <c r="AO59" s="121">
        <f t="shared" si="143"/>
        <v>45677</v>
      </c>
      <c r="AP59" s="160">
        <f>VLOOKUP($AO59,[1]Plan1!$CI$223:$CM$400,2)</f>
        <v>1146.575</v>
      </c>
      <c r="AQ59" s="145">
        <f t="shared" si="21"/>
        <v>45616</v>
      </c>
      <c r="AR59" s="146">
        <f>VLOOKUP($AO59,[1]Plan1!$CI$223:$CM$400,4)</f>
        <v>1146.575</v>
      </c>
      <c r="AS59" s="145">
        <f t="shared" si="22"/>
        <v>45646</v>
      </c>
      <c r="AT59" s="14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x14ac:dyDescent="0.2">
      <c r="A60" s="102">
        <f t="shared" si="10"/>
        <v>44235</v>
      </c>
      <c r="B60" s="103">
        <f t="shared" si="0"/>
        <v>999.11246855000002</v>
      </c>
      <c r="C60" s="103">
        <f t="shared" si="24"/>
        <v>982.48299999999995</v>
      </c>
      <c r="D60" s="104">
        <f t="shared" si="11"/>
        <v>925.88699999999994</v>
      </c>
      <c r="E60" s="105">
        <f t="shared" si="137"/>
        <v>934.75800000000004</v>
      </c>
      <c r="F60" s="106">
        <f t="shared" si="138"/>
        <v>44185</v>
      </c>
      <c r="G60" s="107">
        <f t="shared" si="1"/>
        <v>9.5810827887206074E-3</v>
      </c>
      <c r="H60" s="108">
        <f t="shared" si="26"/>
        <v>44249</v>
      </c>
      <c r="I60" s="108">
        <f t="shared" si="13"/>
        <v>44249</v>
      </c>
      <c r="J60" s="109">
        <f t="shared" si="14"/>
        <v>21</v>
      </c>
      <c r="K60" s="109">
        <f t="shared" si="156"/>
        <v>13</v>
      </c>
      <c r="L60" s="8">
        <f t="shared" si="15"/>
        <v>1.00592036</v>
      </c>
      <c r="M60" s="110">
        <f t="shared" si="159"/>
        <v>1.0032300300000001</v>
      </c>
      <c r="N60" s="110">
        <f t="shared" si="140"/>
        <v>1.0032300300000001</v>
      </c>
      <c r="O60" s="103">
        <f t="shared" si="141"/>
        <v>1.00916951</v>
      </c>
      <c r="P60" s="103">
        <f t="shared" si="4"/>
        <v>991.49188769</v>
      </c>
      <c r="Q60" s="11">
        <f t="shared" si="36"/>
        <v>0</v>
      </c>
      <c r="R60" s="30">
        <f t="shared" si="17"/>
        <v>0</v>
      </c>
      <c r="S60" s="8">
        <f t="shared" si="5"/>
        <v>0</v>
      </c>
      <c r="T60" s="113">
        <f t="shared" si="18"/>
        <v>0.16</v>
      </c>
      <c r="U60" s="111">
        <f t="shared" si="142"/>
        <v>13</v>
      </c>
      <c r="V60" s="111">
        <v>252</v>
      </c>
      <c r="W60" s="110">
        <f t="shared" si="6"/>
        <v>1.0076859739999999</v>
      </c>
      <c r="X60" s="103">
        <f t="shared" si="7"/>
        <v>7.6205808599999996</v>
      </c>
      <c r="Y60" s="103">
        <f t="shared" si="8"/>
        <v>0</v>
      </c>
      <c r="Z60" s="114" t="str">
        <f t="shared" si="27"/>
        <v>A+J=</v>
      </c>
      <c r="AA60" s="108">
        <f t="shared" si="28"/>
        <v>44249</v>
      </c>
      <c r="AB60" s="4"/>
      <c r="AC60" s="115">
        <f t="shared" si="29"/>
        <v>49</v>
      </c>
      <c r="AD60" s="121">
        <f t="shared" si="157"/>
        <v>45677</v>
      </c>
      <c r="AE60" s="117">
        <f t="shared" si="98"/>
        <v>97.4838109475008</v>
      </c>
      <c r="AF60" s="119">
        <f t="shared" si="158"/>
        <v>19</v>
      </c>
      <c r="AG60" s="128">
        <f t="shared" si="99"/>
        <v>1.1990939700000001</v>
      </c>
      <c r="AH60" s="127">
        <f t="shared" si="100"/>
        <v>9.0715944299999993</v>
      </c>
      <c r="AI60" s="123">
        <v>8.5135000000000002E-2</v>
      </c>
      <c r="AJ60" s="117">
        <f t="shared" si="101"/>
        <v>10.270688399999999</v>
      </c>
      <c r="AK60" s="115">
        <f t="shared" si="35"/>
        <v>49</v>
      </c>
      <c r="AL60" s="124" t="s">
        <v>76</v>
      </c>
      <c r="AM60" s="121">
        <f t="shared" si="102"/>
        <v>45708</v>
      </c>
      <c r="AO60" s="121">
        <f t="shared" si="143"/>
        <v>45708</v>
      </c>
      <c r="AP60" s="160">
        <f>VLOOKUP($AO60,[1]Plan1!$CI$223:$CM$400,2)</f>
        <v>1146.575</v>
      </c>
      <c r="AQ60" s="145">
        <f t="shared" si="21"/>
        <v>45646</v>
      </c>
      <c r="AR60" s="146">
        <f>VLOOKUP($AO60,[1]Plan1!$CI$223:$CM$400,4)</f>
        <v>1146.575</v>
      </c>
      <c r="AS60" s="145">
        <f t="shared" si="22"/>
        <v>45677</v>
      </c>
      <c r="AT60" s="14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x14ac:dyDescent="0.2">
      <c r="A61" s="102">
        <f t="shared" si="10"/>
        <v>44236</v>
      </c>
      <c r="B61" s="103">
        <f t="shared" si="0"/>
        <v>1000.1551272200001</v>
      </c>
      <c r="C61" s="103">
        <f t="shared" si="24"/>
        <v>982.48299999999995</v>
      </c>
      <c r="D61" s="104">
        <f t="shared" si="11"/>
        <v>925.88699999999994</v>
      </c>
      <c r="E61" s="105">
        <f t="shared" si="137"/>
        <v>934.75800000000004</v>
      </c>
      <c r="F61" s="106">
        <f t="shared" si="138"/>
        <v>44185</v>
      </c>
      <c r="G61" s="107">
        <f t="shared" si="1"/>
        <v>9.5810827887206074E-3</v>
      </c>
      <c r="H61" s="108">
        <f t="shared" si="26"/>
        <v>44249</v>
      </c>
      <c r="I61" s="108">
        <f t="shared" si="13"/>
        <v>44249</v>
      </c>
      <c r="J61" s="109">
        <f t="shared" si="14"/>
        <v>21</v>
      </c>
      <c r="K61" s="109">
        <f t="shared" si="156"/>
        <v>14</v>
      </c>
      <c r="L61" s="8">
        <f t="shared" si="15"/>
        <v>1.00637723</v>
      </c>
      <c r="M61" s="110">
        <f t="shared" si="159"/>
        <v>1.0032300300000001</v>
      </c>
      <c r="N61" s="110">
        <f t="shared" si="140"/>
        <v>1.0032300300000001</v>
      </c>
      <c r="O61" s="103">
        <f t="shared" si="141"/>
        <v>1.00962785</v>
      </c>
      <c r="P61" s="103">
        <f t="shared" si="4"/>
        <v>991.94219895000003</v>
      </c>
      <c r="Q61" s="11">
        <f t="shared" si="36"/>
        <v>0</v>
      </c>
      <c r="R61" s="30">
        <f t="shared" si="17"/>
        <v>0</v>
      </c>
      <c r="S61" s="8">
        <f t="shared" si="5"/>
        <v>0</v>
      </c>
      <c r="T61" s="113">
        <f t="shared" si="18"/>
        <v>0.16</v>
      </c>
      <c r="U61" s="111">
        <f t="shared" si="142"/>
        <v>14</v>
      </c>
      <c r="V61" s="111">
        <v>252</v>
      </c>
      <c r="W61" s="110">
        <f t="shared" si="6"/>
        <v>1.0082796439999999</v>
      </c>
      <c r="X61" s="103">
        <f t="shared" si="7"/>
        <v>8.2129282700000008</v>
      </c>
      <c r="Y61" s="103">
        <f t="shared" si="8"/>
        <v>0</v>
      </c>
      <c r="Z61" s="114" t="str">
        <f t="shared" si="27"/>
        <v>A+J=</v>
      </c>
      <c r="AA61" s="108">
        <f t="shared" si="28"/>
        <v>44249</v>
      </c>
      <c r="AB61" s="4"/>
      <c r="AC61" s="115">
        <f t="shared" si="29"/>
        <v>50</v>
      </c>
      <c r="AD61" s="121">
        <f t="shared" si="157"/>
        <v>45708</v>
      </c>
      <c r="AE61" s="117">
        <f t="shared" si="98"/>
        <v>89.096108887500804</v>
      </c>
      <c r="AF61" s="119">
        <f t="shared" si="158"/>
        <v>23</v>
      </c>
      <c r="AG61" s="128">
        <f t="shared" si="99"/>
        <v>1.3295268099999999</v>
      </c>
      <c r="AH61" s="127">
        <f t="shared" si="100"/>
        <v>8.3877020600000005</v>
      </c>
      <c r="AI61" s="123">
        <v>8.6041999999999993E-2</v>
      </c>
      <c r="AJ61" s="117">
        <f t="shared" si="101"/>
        <v>9.7172288699999996</v>
      </c>
      <c r="AK61" s="115">
        <f t="shared" si="35"/>
        <v>50</v>
      </c>
      <c r="AL61" s="124" t="s">
        <v>76</v>
      </c>
      <c r="AM61" s="121">
        <f t="shared" si="102"/>
        <v>45736</v>
      </c>
      <c r="AO61" s="121">
        <f t="shared" si="143"/>
        <v>45736</v>
      </c>
      <c r="AP61" s="160">
        <f>VLOOKUP($AO61,[1]Plan1!$CI$223:$CM$400,2)</f>
        <v>1146.575</v>
      </c>
      <c r="AQ61" s="145">
        <f t="shared" si="21"/>
        <v>45677</v>
      </c>
      <c r="AR61" s="146">
        <f>VLOOKUP($AO61,[1]Plan1!$CI$223:$CM$400,4)</f>
        <v>1146.575</v>
      </c>
      <c r="AS61" s="145">
        <f t="shared" si="22"/>
        <v>45708</v>
      </c>
      <c r="AT61" s="14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x14ac:dyDescent="0.2">
      <c r="A62" s="102">
        <f t="shared" si="10"/>
        <v>44237</v>
      </c>
      <c r="B62" s="103">
        <f t="shared" si="0"/>
        <v>1001.1988760500001</v>
      </c>
      <c r="C62" s="103">
        <f t="shared" si="24"/>
        <v>982.48299999999995</v>
      </c>
      <c r="D62" s="104">
        <f t="shared" si="11"/>
        <v>925.88699999999994</v>
      </c>
      <c r="E62" s="105">
        <f t="shared" si="137"/>
        <v>934.75800000000004</v>
      </c>
      <c r="F62" s="106">
        <f t="shared" si="138"/>
        <v>44185</v>
      </c>
      <c r="G62" s="107">
        <f t="shared" si="1"/>
        <v>9.5810827887206074E-3</v>
      </c>
      <c r="H62" s="108">
        <f t="shared" si="26"/>
        <v>44249</v>
      </c>
      <c r="I62" s="108">
        <f t="shared" si="13"/>
        <v>44249</v>
      </c>
      <c r="J62" s="109">
        <f t="shared" si="14"/>
        <v>21</v>
      </c>
      <c r="K62" s="109">
        <f t="shared" si="156"/>
        <v>15</v>
      </c>
      <c r="L62" s="8">
        <f t="shared" si="15"/>
        <v>1.0068343</v>
      </c>
      <c r="M62" s="110">
        <f t="shared" si="159"/>
        <v>1.0032300300000001</v>
      </c>
      <c r="N62" s="110">
        <f t="shared" si="140"/>
        <v>1.0032300300000001</v>
      </c>
      <c r="O62" s="103">
        <f t="shared" si="141"/>
        <v>1.0100864000000001</v>
      </c>
      <c r="P62" s="103">
        <f t="shared" si="4"/>
        <v>992.39271653000003</v>
      </c>
      <c r="Q62" s="11">
        <f t="shared" si="36"/>
        <v>0</v>
      </c>
      <c r="R62" s="30">
        <f t="shared" si="17"/>
        <v>0</v>
      </c>
      <c r="S62" s="8">
        <f t="shared" si="5"/>
        <v>0</v>
      </c>
      <c r="T62" s="113">
        <f t="shared" si="18"/>
        <v>0.16</v>
      </c>
      <c r="U62" s="111">
        <f t="shared" si="142"/>
        <v>15</v>
      </c>
      <c r="V62" s="111">
        <v>252</v>
      </c>
      <c r="W62" s="110">
        <f t="shared" si="6"/>
        <v>1.008873664</v>
      </c>
      <c r="X62" s="103">
        <f t="shared" si="7"/>
        <v>8.8061595199999996</v>
      </c>
      <c r="Y62" s="103">
        <f t="shared" si="8"/>
        <v>0</v>
      </c>
      <c r="Z62" s="114" t="str">
        <f t="shared" si="27"/>
        <v>A+J=</v>
      </c>
      <c r="AA62" s="108">
        <f t="shared" si="28"/>
        <v>44249</v>
      </c>
      <c r="AB62" s="4"/>
      <c r="AC62" s="115">
        <f t="shared" si="29"/>
        <v>51</v>
      </c>
      <c r="AD62" s="121">
        <f t="shared" si="157"/>
        <v>45736</v>
      </c>
      <c r="AE62" s="117">
        <f t="shared" si="98"/>
        <v>81.288438677500807</v>
      </c>
      <c r="AF62" s="119">
        <f t="shared" si="158"/>
        <v>18</v>
      </c>
      <c r="AG62" s="128">
        <f t="shared" si="99"/>
        <v>0.94957055000000001</v>
      </c>
      <c r="AH62" s="127">
        <f t="shared" si="100"/>
        <v>7.8076702100000004</v>
      </c>
      <c r="AI62" s="123">
        <v>8.7632000000000002E-2</v>
      </c>
      <c r="AJ62" s="117">
        <f t="shared" si="101"/>
        <v>8.7572407600000002</v>
      </c>
      <c r="AK62" s="115">
        <f t="shared" si="35"/>
        <v>51</v>
      </c>
      <c r="AL62" s="124" t="s">
        <v>76</v>
      </c>
      <c r="AM62" s="121">
        <f t="shared" si="102"/>
        <v>45769</v>
      </c>
      <c r="AO62" s="121">
        <f t="shared" si="143"/>
        <v>45769</v>
      </c>
      <c r="AP62" s="160">
        <f>VLOOKUP($AO62,[1]Plan1!$CI$223:$CM$400,2)</f>
        <v>1146.575</v>
      </c>
      <c r="AQ62" s="145">
        <f t="shared" si="21"/>
        <v>45710</v>
      </c>
      <c r="AR62" s="146">
        <f>VLOOKUP($AO62,[1]Plan1!$CI$223:$CM$400,4)</f>
        <v>1146.575</v>
      </c>
      <c r="AS62" s="145">
        <f t="shared" si="22"/>
        <v>45738</v>
      </c>
      <c r="AT62" s="14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x14ac:dyDescent="0.2">
      <c r="A63" s="102">
        <f t="shared" si="10"/>
        <v>44238</v>
      </c>
      <c r="B63" s="103">
        <f t="shared" si="0"/>
        <v>1002.2437049600001</v>
      </c>
      <c r="C63" s="103">
        <f t="shared" si="24"/>
        <v>982.48299999999995</v>
      </c>
      <c r="D63" s="104">
        <f t="shared" si="11"/>
        <v>925.88699999999994</v>
      </c>
      <c r="E63" s="105">
        <f t="shared" si="137"/>
        <v>934.75800000000004</v>
      </c>
      <c r="F63" s="106">
        <f t="shared" si="138"/>
        <v>44185</v>
      </c>
      <c r="G63" s="107">
        <f t="shared" si="1"/>
        <v>9.5810827887206074E-3</v>
      </c>
      <c r="H63" s="108">
        <f t="shared" si="26"/>
        <v>44249</v>
      </c>
      <c r="I63" s="108">
        <f t="shared" si="13"/>
        <v>44249</v>
      </c>
      <c r="J63" s="109">
        <f t="shared" si="14"/>
        <v>21</v>
      </c>
      <c r="K63" s="109">
        <f t="shared" si="156"/>
        <v>16</v>
      </c>
      <c r="L63" s="8">
        <f t="shared" si="15"/>
        <v>1.00729157</v>
      </c>
      <c r="M63" s="110">
        <f t="shared" si="159"/>
        <v>1.0032300300000001</v>
      </c>
      <c r="N63" s="110">
        <f t="shared" si="140"/>
        <v>1.0032300300000001</v>
      </c>
      <c r="O63" s="103">
        <f t="shared" si="141"/>
        <v>1.01054515</v>
      </c>
      <c r="P63" s="103">
        <f t="shared" si="4"/>
        <v>992.84343060000003</v>
      </c>
      <c r="Q63" s="11">
        <f t="shared" si="36"/>
        <v>0</v>
      </c>
      <c r="R63" s="30">
        <f t="shared" si="17"/>
        <v>0</v>
      </c>
      <c r="S63" s="8">
        <f t="shared" si="5"/>
        <v>0</v>
      </c>
      <c r="T63" s="113">
        <f t="shared" si="18"/>
        <v>0.16</v>
      </c>
      <c r="U63" s="111">
        <f t="shared" si="142"/>
        <v>16</v>
      </c>
      <c r="V63" s="111">
        <v>252</v>
      </c>
      <c r="W63" s="110">
        <f t="shared" si="6"/>
        <v>1.0094680330000001</v>
      </c>
      <c r="X63" s="103">
        <f t="shared" si="7"/>
        <v>9.4002743599999992</v>
      </c>
      <c r="Y63" s="103">
        <f t="shared" si="8"/>
        <v>0</v>
      </c>
      <c r="Z63" s="114" t="str">
        <f t="shared" si="27"/>
        <v>A+J=</v>
      </c>
      <c r="AA63" s="108">
        <f t="shared" si="28"/>
        <v>44249</v>
      </c>
      <c r="AB63" s="4"/>
      <c r="AC63" s="115">
        <f t="shared" si="29"/>
        <v>52</v>
      </c>
      <c r="AD63" s="121">
        <f t="shared" si="157"/>
        <v>45769</v>
      </c>
      <c r="AE63" s="117">
        <f t="shared" si="98"/>
        <v>73.708942087500802</v>
      </c>
      <c r="AF63" s="119">
        <f t="shared" si="158"/>
        <v>21</v>
      </c>
      <c r="AG63" s="128">
        <f t="shared" si="99"/>
        <v>1.01164583</v>
      </c>
      <c r="AH63" s="127">
        <f t="shared" si="100"/>
        <v>7.5794965899999998</v>
      </c>
      <c r="AI63" s="123">
        <v>9.3242000000000005E-2</v>
      </c>
      <c r="AJ63" s="117">
        <f t="shared" si="101"/>
        <v>8.5911424200000006</v>
      </c>
      <c r="AK63" s="115">
        <f t="shared" si="35"/>
        <v>52</v>
      </c>
      <c r="AL63" s="124" t="s">
        <v>76</v>
      </c>
      <c r="AM63" s="121">
        <f t="shared" si="102"/>
        <v>45797</v>
      </c>
      <c r="AO63" s="121">
        <f t="shared" si="143"/>
        <v>45797</v>
      </c>
      <c r="AP63" s="160">
        <f>VLOOKUP($AO63,[1]Plan1!$CI$223:$CM$400,2)</f>
        <v>1146.575</v>
      </c>
      <c r="AQ63" s="145">
        <f t="shared" si="21"/>
        <v>45736</v>
      </c>
      <c r="AR63" s="146">
        <f>VLOOKUP($AO63,[1]Plan1!$CI$223:$CM$400,4)</f>
        <v>1146.575</v>
      </c>
      <c r="AS63" s="145">
        <f t="shared" si="22"/>
        <v>45767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2">
        <f t="shared" si="10"/>
        <v>44239</v>
      </c>
      <c r="B64" s="103">
        <f t="shared" si="0"/>
        <v>1003.28962671</v>
      </c>
      <c r="C64" s="103">
        <f t="shared" si="24"/>
        <v>982.48299999999995</v>
      </c>
      <c r="D64" s="104">
        <f t="shared" si="11"/>
        <v>925.88699999999994</v>
      </c>
      <c r="E64" s="105">
        <f t="shared" si="137"/>
        <v>934.75800000000004</v>
      </c>
      <c r="F64" s="106">
        <f t="shared" si="138"/>
        <v>44185</v>
      </c>
      <c r="G64" s="107">
        <f t="shared" si="1"/>
        <v>9.5810827887206074E-3</v>
      </c>
      <c r="H64" s="108">
        <f t="shared" si="26"/>
        <v>44249</v>
      </c>
      <c r="I64" s="108">
        <f t="shared" si="13"/>
        <v>44249</v>
      </c>
      <c r="J64" s="109">
        <f t="shared" si="14"/>
        <v>21</v>
      </c>
      <c r="K64" s="109">
        <f t="shared" si="156"/>
        <v>17</v>
      </c>
      <c r="L64" s="8">
        <f t="shared" si="15"/>
        <v>1.0077490600000001</v>
      </c>
      <c r="M64" s="110">
        <f t="shared" si="159"/>
        <v>1.0032300300000001</v>
      </c>
      <c r="N64" s="110">
        <f t="shared" si="140"/>
        <v>1.0032300300000001</v>
      </c>
      <c r="O64" s="103">
        <f t="shared" si="141"/>
        <v>1.01100411</v>
      </c>
      <c r="P64" s="103">
        <f t="shared" si="4"/>
        <v>993.29435100000001</v>
      </c>
      <c r="Q64" s="11">
        <f t="shared" si="36"/>
        <v>0</v>
      </c>
      <c r="R64" s="30">
        <f t="shared" si="17"/>
        <v>0</v>
      </c>
      <c r="S64" s="8">
        <f t="shared" si="5"/>
        <v>0</v>
      </c>
      <c r="T64" s="113">
        <f t="shared" si="18"/>
        <v>0.16</v>
      </c>
      <c r="U64" s="111">
        <f t="shared" si="142"/>
        <v>17</v>
      </c>
      <c r="V64" s="111">
        <v>252</v>
      </c>
      <c r="W64" s="110">
        <f t="shared" si="6"/>
        <v>1.0100627529999999</v>
      </c>
      <c r="X64" s="103">
        <f t="shared" si="7"/>
        <v>9.9952757099999996</v>
      </c>
      <c r="Y64" s="103">
        <f t="shared" si="8"/>
        <v>0</v>
      </c>
      <c r="Z64" s="114" t="str">
        <f t="shared" si="27"/>
        <v>A+J=</v>
      </c>
      <c r="AA64" s="108">
        <f t="shared" si="28"/>
        <v>44249</v>
      </c>
      <c r="AB64" s="4"/>
      <c r="AC64" s="115">
        <f t="shared" si="29"/>
        <v>53</v>
      </c>
      <c r="AD64" s="121">
        <f t="shared" si="157"/>
        <v>45797</v>
      </c>
      <c r="AE64" s="117">
        <f t="shared" si="98"/>
        <v>66.399005177500797</v>
      </c>
      <c r="AF64" s="119">
        <f t="shared" si="158"/>
        <v>19</v>
      </c>
      <c r="AG64" s="128">
        <f t="shared" si="99"/>
        <v>0.82946470999999999</v>
      </c>
      <c r="AH64" s="127">
        <f t="shared" si="100"/>
        <v>7.3099369100000002</v>
      </c>
      <c r="AI64" s="123">
        <v>9.9172999999999997E-2</v>
      </c>
      <c r="AJ64" s="117">
        <f t="shared" si="101"/>
        <v>8.139401620000001</v>
      </c>
      <c r="AK64" s="115">
        <f t="shared" si="35"/>
        <v>53</v>
      </c>
      <c r="AL64" s="124" t="s">
        <v>76</v>
      </c>
      <c r="AM64" s="121">
        <f t="shared" si="102"/>
        <v>45828</v>
      </c>
      <c r="AO64" s="121">
        <f t="shared" si="143"/>
        <v>45828</v>
      </c>
      <c r="AP64" s="160">
        <f>VLOOKUP($AO64,[1]Plan1!$CI$223:$CM$400,2)</f>
        <v>1146.575</v>
      </c>
      <c r="AQ64" s="145">
        <f t="shared" si="21"/>
        <v>45767</v>
      </c>
      <c r="AR64" s="146">
        <f>VLOOKUP($AO64,[1]Plan1!$CI$223:$CM$400,4)</f>
        <v>1146.575</v>
      </c>
      <c r="AS64" s="145">
        <f t="shared" si="22"/>
        <v>45797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x14ac:dyDescent="0.2">
      <c r="A65" s="102">
        <f t="shared" si="10"/>
        <v>44240</v>
      </c>
      <c r="B65" s="103">
        <f t="shared" si="0"/>
        <v>1004.3366411200001</v>
      </c>
      <c r="C65" s="103">
        <f t="shared" si="24"/>
        <v>982.48299999999995</v>
      </c>
      <c r="D65" s="104">
        <f t="shared" si="11"/>
        <v>925.88699999999994</v>
      </c>
      <c r="E65" s="105">
        <f t="shared" si="137"/>
        <v>934.75800000000004</v>
      </c>
      <c r="F65" s="106">
        <f t="shared" si="138"/>
        <v>44185</v>
      </c>
      <c r="G65" s="107">
        <f t="shared" si="1"/>
        <v>9.5810827887206074E-3</v>
      </c>
      <c r="H65" s="108">
        <f t="shared" si="26"/>
        <v>44249</v>
      </c>
      <c r="I65" s="108">
        <f t="shared" si="13"/>
        <v>44249</v>
      </c>
      <c r="J65" s="109">
        <f t="shared" si="14"/>
        <v>21</v>
      </c>
      <c r="K65" s="109">
        <f t="shared" si="156"/>
        <v>18</v>
      </c>
      <c r="L65" s="8">
        <f t="shared" si="15"/>
        <v>1.00820675</v>
      </c>
      <c r="M65" s="110">
        <f t="shared" si="159"/>
        <v>1.0032300300000001</v>
      </c>
      <c r="N65" s="110">
        <f t="shared" si="140"/>
        <v>1.0032300300000001</v>
      </c>
      <c r="O65" s="103">
        <f t="shared" si="141"/>
        <v>1.0114632800000001</v>
      </c>
      <c r="P65" s="103">
        <f t="shared" si="4"/>
        <v>993.74547772000005</v>
      </c>
      <c r="Q65" s="11">
        <f t="shared" si="36"/>
        <v>0</v>
      </c>
      <c r="R65" s="30">
        <f t="shared" si="17"/>
        <v>0</v>
      </c>
      <c r="S65" s="8">
        <f t="shared" si="5"/>
        <v>0</v>
      </c>
      <c r="T65" s="113">
        <f t="shared" si="18"/>
        <v>0.16</v>
      </c>
      <c r="U65" s="111">
        <f t="shared" si="142"/>
        <v>18</v>
      </c>
      <c r="V65" s="111">
        <v>252</v>
      </c>
      <c r="W65" s="110">
        <f t="shared" si="6"/>
        <v>1.0106578230000001</v>
      </c>
      <c r="X65" s="103">
        <f t="shared" si="7"/>
        <v>10.591163399999999</v>
      </c>
      <c r="Y65" s="103">
        <f t="shared" si="8"/>
        <v>0</v>
      </c>
      <c r="Z65" s="114" t="str">
        <f t="shared" si="27"/>
        <v>A+J=</v>
      </c>
      <c r="AA65" s="108">
        <f t="shared" si="28"/>
        <v>44249</v>
      </c>
      <c r="AB65" s="4"/>
      <c r="AC65" s="115">
        <f t="shared" si="29"/>
        <v>54</v>
      </c>
      <c r="AD65" s="121">
        <f t="shared" si="157"/>
        <v>45828</v>
      </c>
      <c r="AE65" s="117">
        <f t="shared" si="98"/>
        <v>59.235282917500797</v>
      </c>
      <c r="AF65" s="119">
        <f t="shared" si="158"/>
        <v>22</v>
      </c>
      <c r="AG65" s="128">
        <f t="shared" si="99"/>
        <v>0.86595005999999997</v>
      </c>
      <c r="AH65" s="127">
        <f t="shared" si="100"/>
        <v>7.1637222600000001</v>
      </c>
      <c r="AI65" s="123">
        <v>0.107889</v>
      </c>
      <c r="AJ65" s="117">
        <f t="shared" si="101"/>
        <v>8.0296723199999995</v>
      </c>
      <c r="AK65" s="115">
        <f t="shared" si="35"/>
        <v>54</v>
      </c>
      <c r="AL65" s="124" t="s">
        <v>76</v>
      </c>
      <c r="AM65" s="121">
        <f t="shared" si="102"/>
        <v>45859</v>
      </c>
      <c r="AO65" s="121">
        <f t="shared" si="143"/>
        <v>45859</v>
      </c>
      <c r="AP65" s="160">
        <f>VLOOKUP($AO65,[1]Plan1!$CI$223:$CM$400,2)</f>
        <v>1146.575</v>
      </c>
      <c r="AQ65" s="145">
        <f t="shared" si="21"/>
        <v>45798</v>
      </c>
      <c r="AR65" s="146">
        <f>VLOOKUP($AO65,[1]Plan1!$CI$223:$CM$400,4)</f>
        <v>1146.575</v>
      </c>
      <c r="AS65" s="145">
        <f t="shared" si="22"/>
        <v>45829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2.75" x14ac:dyDescent="0.2">
      <c r="A66" s="102">
        <f t="shared" si="10"/>
        <v>44241</v>
      </c>
      <c r="B66" s="103">
        <f t="shared" si="0"/>
        <v>1004.3366411200001</v>
      </c>
      <c r="C66" s="103">
        <f t="shared" si="24"/>
        <v>982.48299999999995</v>
      </c>
      <c r="D66" s="104">
        <f t="shared" si="11"/>
        <v>925.88699999999994</v>
      </c>
      <c r="E66" s="105">
        <f t="shared" si="137"/>
        <v>934.75800000000004</v>
      </c>
      <c r="F66" s="106">
        <f t="shared" si="138"/>
        <v>44185</v>
      </c>
      <c r="G66" s="107">
        <f t="shared" si="1"/>
        <v>9.5810827887206074E-3</v>
      </c>
      <c r="H66" s="108">
        <f t="shared" si="26"/>
        <v>44249</v>
      </c>
      <c r="I66" s="108">
        <f t="shared" si="13"/>
        <v>44249</v>
      </c>
      <c r="J66" s="109">
        <f t="shared" si="14"/>
        <v>21</v>
      </c>
      <c r="K66" s="109">
        <f t="shared" si="156"/>
        <v>18</v>
      </c>
      <c r="L66" s="8">
        <f t="shared" si="15"/>
        <v>1.00820675</v>
      </c>
      <c r="M66" s="110">
        <f t="shared" si="159"/>
        <v>1.0032300300000001</v>
      </c>
      <c r="N66" s="110">
        <f t="shared" si="140"/>
        <v>1.0032300300000001</v>
      </c>
      <c r="O66" s="103">
        <f t="shared" si="141"/>
        <v>1.0114632800000001</v>
      </c>
      <c r="P66" s="103">
        <f t="shared" si="4"/>
        <v>993.74547772000005</v>
      </c>
      <c r="Q66" s="11">
        <f t="shared" si="36"/>
        <v>0</v>
      </c>
      <c r="R66" s="30">
        <f t="shared" si="17"/>
        <v>0</v>
      </c>
      <c r="S66" s="8">
        <f t="shared" si="5"/>
        <v>0</v>
      </c>
      <c r="T66" s="113">
        <f t="shared" si="18"/>
        <v>0.16</v>
      </c>
      <c r="U66" s="111">
        <f t="shared" si="142"/>
        <v>18</v>
      </c>
      <c r="V66" s="111">
        <v>252</v>
      </c>
      <c r="W66" s="110">
        <f t="shared" si="6"/>
        <v>1.0106578230000001</v>
      </c>
      <c r="X66" s="103">
        <f t="shared" si="7"/>
        <v>10.591163399999999</v>
      </c>
      <c r="Y66" s="103">
        <f t="shared" si="8"/>
        <v>0</v>
      </c>
      <c r="Z66" s="114" t="str">
        <f t="shared" si="27"/>
        <v>A+J=</v>
      </c>
      <c r="AA66" s="108">
        <f t="shared" si="28"/>
        <v>44249</v>
      </c>
      <c r="AB66" s="4"/>
      <c r="AC66" s="115">
        <f t="shared" si="29"/>
        <v>55</v>
      </c>
      <c r="AD66" s="121">
        <f t="shared" si="157"/>
        <v>45859</v>
      </c>
      <c r="AE66" s="117">
        <f t="shared" si="98"/>
        <v>52.300193707500796</v>
      </c>
      <c r="AF66" s="119">
        <f t="shared" si="158"/>
        <v>21</v>
      </c>
      <c r="AG66" s="128">
        <f t="shared" si="99"/>
        <v>0.73719126999999995</v>
      </c>
      <c r="AH66" s="127">
        <f t="shared" si="100"/>
        <v>6.9350892100000001</v>
      </c>
      <c r="AI66" s="123">
        <v>0.117077</v>
      </c>
      <c r="AJ66" s="117">
        <f t="shared" si="101"/>
        <v>7.6722804800000004</v>
      </c>
      <c r="AK66" s="115">
        <f t="shared" si="35"/>
        <v>55</v>
      </c>
      <c r="AL66" s="124" t="s">
        <v>76</v>
      </c>
      <c r="AM66" s="121">
        <f t="shared" si="102"/>
        <v>45889</v>
      </c>
      <c r="AO66" s="121">
        <f t="shared" si="143"/>
        <v>45889</v>
      </c>
      <c r="AP66" s="160">
        <f>VLOOKUP($AO66,[1]Plan1!$CI$223:$CM$400,2)</f>
        <v>1146.575</v>
      </c>
      <c r="AQ66" s="145">
        <f t="shared" si="21"/>
        <v>45828</v>
      </c>
      <c r="AR66" s="146">
        <f>VLOOKUP($AO66,[1]Plan1!$CI$223:$CM$400,4)</f>
        <v>1146.575</v>
      </c>
      <c r="AS66" s="145">
        <f t="shared" si="22"/>
        <v>45858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2.75" x14ac:dyDescent="0.2">
      <c r="A67" s="102">
        <f t="shared" si="10"/>
        <v>44242</v>
      </c>
      <c r="B67" s="103">
        <f t="shared" si="0"/>
        <v>1004.3366411200001</v>
      </c>
      <c r="C67" s="103">
        <f t="shared" si="24"/>
        <v>982.48299999999995</v>
      </c>
      <c r="D67" s="104">
        <f t="shared" si="11"/>
        <v>925.88699999999994</v>
      </c>
      <c r="E67" s="105">
        <f t="shared" si="137"/>
        <v>934.75800000000004</v>
      </c>
      <c r="F67" s="106">
        <f t="shared" si="138"/>
        <v>44185</v>
      </c>
      <c r="G67" s="107">
        <f t="shared" si="1"/>
        <v>9.5810827887206074E-3</v>
      </c>
      <c r="H67" s="108">
        <f t="shared" si="26"/>
        <v>44249</v>
      </c>
      <c r="I67" s="108">
        <f t="shared" si="13"/>
        <v>44249</v>
      </c>
      <c r="J67" s="109">
        <f t="shared" si="14"/>
        <v>21</v>
      </c>
      <c r="K67" s="109">
        <f t="shared" si="156"/>
        <v>18</v>
      </c>
      <c r="L67" s="8">
        <f t="shared" si="15"/>
        <v>1.00820675</v>
      </c>
      <c r="M67" s="110">
        <f t="shared" si="159"/>
        <v>1.0032300300000001</v>
      </c>
      <c r="N67" s="110">
        <f t="shared" si="140"/>
        <v>1.0032300300000001</v>
      </c>
      <c r="O67" s="103">
        <f t="shared" si="141"/>
        <v>1.0114632800000001</v>
      </c>
      <c r="P67" s="103">
        <f t="shared" si="4"/>
        <v>993.74547772000005</v>
      </c>
      <c r="Q67" s="11">
        <f t="shared" si="36"/>
        <v>0</v>
      </c>
      <c r="R67" s="30">
        <f t="shared" si="17"/>
        <v>0</v>
      </c>
      <c r="S67" s="8">
        <f t="shared" si="5"/>
        <v>0</v>
      </c>
      <c r="T67" s="113">
        <f t="shared" si="18"/>
        <v>0.16</v>
      </c>
      <c r="U67" s="111">
        <f t="shared" si="142"/>
        <v>18</v>
      </c>
      <c r="V67" s="111">
        <v>252</v>
      </c>
      <c r="W67" s="110">
        <f t="shared" si="6"/>
        <v>1.0106578230000001</v>
      </c>
      <c r="X67" s="103">
        <f t="shared" si="7"/>
        <v>10.591163399999999</v>
      </c>
      <c r="Y67" s="103">
        <f t="shared" si="8"/>
        <v>0</v>
      </c>
      <c r="Z67" s="114" t="str">
        <f t="shared" si="27"/>
        <v>A+J=</v>
      </c>
      <c r="AA67" s="108">
        <f t="shared" si="28"/>
        <v>44249</v>
      </c>
      <c r="AB67" s="4"/>
      <c r="AC67" s="115">
        <f t="shared" si="29"/>
        <v>56</v>
      </c>
      <c r="AD67" s="121">
        <f t="shared" si="157"/>
        <v>45889</v>
      </c>
      <c r="AE67" s="117">
        <f t="shared" si="98"/>
        <v>45.318797757500796</v>
      </c>
      <c r="AF67" s="119">
        <f t="shared" si="158"/>
        <v>22</v>
      </c>
      <c r="AG67" s="128">
        <f t="shared" si="99"/>
        <v>0.68207883000000002</v>
      </c>
      <c r="AH67" s="127">
        <f t="shared" si="100"/>
        <v>6.9813959499999996</v>
      </c>
      <c r="AI67" s="123">
        <v>0.13348699999999999</v>
      </c>
      <c r="AJ67" s="117">
        <f t="shared" si="101"/>
        <v>7.6634747799999996</v>
      </c>
      <c r="AK67" s="115">
        <f t="shared" si="35"/>
        <v>56</v>
      </c>
      <c r="AL67" s="124" t="s">
        <v>76</v>
      </c>
      <c r="AM67" s="121">
        <f t="shared" si="102"/>
        <v>45922</v>
      </c>
      <c r="AO67" s="121">
        <f t="shared" si="143"/>
        <v>45922</v>
      </c>
      <c r="AP67" s="160">
        <f>VLOOKUP($AO67,[1]Plan1!$CI$223:$CM$400,2)</f>
        <v>1146.575</v>
      </c>
      <c r="AQ67" s="145">
        <f t="shared" si="21"/>
        <v>45860</v>
      </c>
      <c r="AR67" s="146">
        <f>VLOOKUP($AO67,[1]Plan1!$CI$223:$CM$400,4)</f>
        <v>1146.575</v>
      </c>
      <c r="AS67" s="145">
        <f t="shared" si="22"/>
        <v>45891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x14ac:dyDescent="0.2">
      <c r="A68" s="102">
        <f t="shared" si="10"/>
        <v>44243</v>
      </c>
      <c r="B68" s="103">
        <f t="shared" si="0"/>
        <v>1004.3366411200001</v>
      </c>
      <c r="C68" s="103">
        <f t="shared" si="24"/>
        <v>982.48299999999995</v>
      </c>
      <c r="D68" s="104">
        <f t="shared" si="11"/>
        <v>925.88699999999994</v>
      </c>
      <c r="E68" s="105">
        <f t="shared" si="137"/>
        <v>934.75800000000004</v>
      </c>
      <c r="F68" s="106">
        <f t="shared" si="138"/>
        <v>44185</v>
      </c>
      <c r="G68" s="107">
        <f t="shared" si="1"/>
        <v>9.5810827887206074E-3</v>
      </c>
      <c r="H68" s="108">
        <f t="shared" si="26"/>
        <v>44249</v>
      </c>
      <c r="I68" s="108">
        <f t="shared" si="13"/>
        <v>44249</v>
      </c>
      <c r="J68" s="109">
        <f t="shared" si="14"/>
        <v>21</v>
      </c>
      <c r="K68" s="109">
        <f t="shared" si="156"/>
        <v>18</v>
      </c>
      <c r="L68" s="8">
        <f t="shared" si="15"/>
        <v>1.00820675</v>
      </c>
      <c r="M68" s="110">
        <f t="shared" si="159"/>
        <v>1.0032300300000001</v>
      </c>
      <c r="N68" s="110">
        <f t="shared" si="140"/>
        <v>1.0032300300000001</v>
      </c>
      <c r="O68" s="103">
        <f t="shared" si="141"/>
        <v>1.0114632800000001</v>
      </c>
      <c r="P68" s="103">
        <f t="shared" si="4"/>
        <v>993.74547772000005</v>
      </c>
      <c r="Q68" s="11">
        <f t="shared" si="36"/>
        <v>0</v>
      </c>
      <c r="R68" s="30">
        <f t="shared" si="17"/>
        <v>0</v>
      </c>
      <c r="S68" s="8">
        <f t="shared" si="5"/>
        <v>0</v>
      </c>
      <c r="T68" s="113">
        <f t="shared" si="18"/>
        <v>0.16</v>
      </c>
      <c r="U68" s="111">
        <f t="shared" si="142"/>
        <v>18</v>
      </c>
      <c r="V68" s="111">
        <v>252</v>
      </c>
      <c r="W68" s="110">
        <f t="shared" si="6"/>
        <v>1.0106578230000001</v>
      </c>
      <c r="X68" s="103">
        <f t="shared" si="7"/>
        <v>10.591163399999999</v>
      </c>
      <c r="Y68" s="103">
        <f t="shared" si="8"/>
        <v>0</v>
      </c>
      <c r="Z68" s="114" t="str">
        <f t="shared" si="27"/>
        <v>A+J=</v>
      </c>
      <c r="AA68" s="108">
        <f t="shared" si="28"/>
        <v>44249</v>
      </c>
      <c r="AB68" s="4"/>
      <c r="AC68" s="115">
        <f t="shared" si="29"/>
        <v>57</v>
      </c>
      <c r="AD68" s="121">
        <f t="shared" si="157"/>
        <v>45922</v>
      </c>
      <c r="AE68" s="117">
        <f t="shared" si="98"/>
        <v>38.708960467500795</v>
      </c>
      <c r="AF68" s="119">
        <f t="shared" si="158"/>
        <v>23</v>
      </c>
      <c r="AG68" s="128">
        <f t="shared" si="99"/>
        <v>0.61807756000000003</v>
      </c>
      <c r="AH68" s="127">
        <f t="shared" si="100"/>
        <v>6.6098372899999998</v>
      </c>
      <c r="AI68" s="123">
        <v>0.14585200000000001</v>
      </c>
      <c r="AJ68" s="117">
        <f t="shared" si="101"/>
        <v>7.2279148499999994</v>
      </c>
      <c r="AK68" s="115">
        <f t="shared" si="35"/>
        <v>57</v>
      </c>
      <c r="AL68" s="124" t="s">
        <v>76</v>
      </c>
      <c r="AM68" s="121">
        <f t="shared" si="102"/>
        <v>45950</v>
      </c>
      <c r="AO68" s="121">
        <f t="shared" si="143"/>
        <v>45950</v>
      </c>
      <c r="AP68" s="160">
        <f>VLOOKUP($AO68,[1]Plan1!$CI$223:$CM$400,2)</f>
        <v>1146.575</v>
      </c>
      <c r="AQ68" s="145">
        <f t="shared" si="21"/>
        <v>45889</v>
      </c>
      <c r="AR68" s="146">
        <f>VLOOKUP($AO68,[1]Plan1!$CI$223:$CM$400,4)</f>
        <v>1146.575</v>
      </c>
      <c r="AS68" s="145">
        <f t="shared" si="22"/>
        <v>45920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x14ac:dyDescent="0.2">
      <c r="A69" s="102">
        <f t="shared" si="10"/>
        <v>44244</v>
      </c>
      <c r="B69" s="103">
        <f t="shared" si="0"/>
        <v>1004.3366411200001</v>
      </c>
      <c r="C69" s="103">
        <f t="shared" si="24"/>
        <v>982.48299999999995</v>
      </c>
      <c r="D69" s="104">
        <f t="shared" si="11"/>
        <v>925.88699999999994</v>
      </c>
      <c r="E69" s="105">
        <f t="shared" si="137"/>
        <v>934.75800000000004</v>
      </c>
      <c r="F69" s="106">
        <f t="shared" si="138"/>
        <v>44185</v>
      </c>
      <c r="G69" s="107">
        <f t="shared" si="1"/>
        <v>9.5810827887206074E-3</v>
      </c>
      <c r="H69" s="108">
        <f t="shared" si="26"/>
        <v>44249</v>
      </c>
      <c r="I69" s="108">
        <f t="shared" si="13"/>
        <v>44249</v>
      </c>
      <c r="J69" s="109">
        <f t="shared" si="14"/>
        <v>21</v>
      </c>
      <c r="K69" s="109">
        <f t="shared" si="156"/>
        <v>18</v>
      </c>
      <c r="L69" s="8">
        <f t="shared" si="15"/>
        <v>1.00820675</v>
      </c>
      <c r="M69" s="110">
        <f t="shared" si="159"/>
        <v>1.0032300300000001</v>
      </c>
      <c r="N69" s="110">
        <f t="shared" si="140"/>
        <v>1.0032300300000001</v>
      </c>
      <c r="O69" s="103">
        <f t="shared" si="141"/>
        <v>1.0114632800000001</v>
      </c>
      <c r="P69" s="103">
        <f t="shared" si="4"/>
        <v>993.74547772000005</v>
      </c>
      <c r="Q69" s="11">
        <f t="shared" si="36"/>
        <v>0</v>
      </c>
      <c r="R69" s="30">
        <f t="shared" si="17"/>
        <v>0</v>
      </c>
      <c r="S69" s="8">
        <f t="shared" si="5"/>
        <v>0</v>
      </c>
      <c r="T69" s="113">
        <f t="shared" si="18"/>
        <v>0.16</v>
      </c>
      <c r="U69" s="111">
        <f t="shared" si="142"/>
        <v>18</v>
      </c>
      <c r="V69" s="111">
        <v>252</v>
      </c>
      <c r="W69" s="110">
        <f t="shared" si="6"/>
        <v>1.0106578230000001</v>
      </c>
      <c r="X69" s="103">
        <f t="shared" si="7"/>
        <v>10.591163399999999</v>
      </c>
      <c r="Y69" s="103">
        <f t="shared" si="8"/>
        <v>0</v>
      </c>
      <c r="Z69" s="114" t="str">
        <f t="shared" si="27"/>
        <v>A+J=</v>
      </c>
      <c r="AA69" s="108">
        <f t="shared" si="28"/>
        <v>44249</v>
      </c>
      <c r="AB69" s="4"/>
      <c r="AC69" s="115">
        <f t="shared" si="29"/>
        <v>58</v>
      </c>
      <c r="AD69" s="121">
        <f t="shared" si="157"/>
        <v>45950</v>
      </c>
      <c r="AE69" s="117">
        <f t="shared" si="98"/>
        <v>32.488507947500793</v>
      </c>
      <c r="AF69" s="119">
        <f t="shared" si="158"/>
        <v>20</v>
      </c>
      <c r="AG69" s="128">
        <f t="shared" si="99"/>
        <v>0.45866305000000002</v>
      </c>
      <c r="AH69" s="127">
        <f t="shared" si="100"/>
        <v>6.2204525200000003</v>
      </c>
      <c r="AI69" s="123">
        <v>0.16069800000000001</v>
      </c>
      <c r="AJ69" s="117">
        <f t="shared" si="101"/>
        <v>6.6791155700000004</v>
      </c>
      <c r="AK69" s="115">
        <f t="shared" si="35"/>
        <v>58</v>
      </c>
      <c r="AL69" s="124" t="s">
        <v>76</v>
      </c>
      <c r="AM69" s="121">
        <f t="shared" si="102"/>
        <v>45982</v>
      </c>
      <c r="AO69" s="121">
        <f t="shared" si="143"/>
        <v>45982</v>
      </c>
      <c r="AP69" s="160">
        <f>VLOOKUP($AO69,[1]Plan1!$CI$223:$CM$400,2)</f>
        <v>1146.575</v>
      </c>
      <c r="AQ69" s="145">
        <f t="shared" si="21"/>
        <v>45921</v>
      </c>
      <c r="AR69" s="146">
        <f>VLOOKUP($AO69,[1]Plan1!$CI$223:$CM$400,4)</f>
        <v>1146.575</v>
      </c>
      <c r="AS69" s="145">
        <f t="shared" si="22"/>
        <v>45951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2">
        <f t="shared" si="10"/>
        <v>44245</v>
      </c>
      <c r="B70" s="103">
        <f t="shared" si="0"/>
        <v>1005.38475005</v>
      </c>
      <c r="C70" s="103">
        <f t="shared" si="24"/>
        <v>982.48299999999995</v>
      </c>
      <c r="D70" s="104">
        <f t="shared" si="11"/>
        <v>925.88699999999994</v>
      </c>
      <c r="E70" s="105">
        <f t="shared" si="137"/>
        <v>934.75800000000004</v>
      </c>
      <c r="F70" s="106">
        <f t="shared" si="138"/>
        <v>44185</v>
      </c>
      <c r="G70" s="107">
        <f t="shared" si="1"/>
        <v>9.5810827887206074E-3</v>
      </c>
      <c r="H70" s="108">
        <f t="shared" si="26"/>
        <v>44249</v>
      </c>
      <c r="I70" s="108">
        <f t="shared" si="13"/>
        <v>44249</v>
      </c>
      <c r="J70" s="109">
        <f t="shared" si="14"/>
        <v>21</v>
      </c>
      <c r="K70" s="109">
        <f t="shared" si="156"/>
        <v>19</v>
      </c>
      <c r="L70" s="8">
        <f t="shared" si="15"/>
        <v>1.0086646500000001</v>
      </c>
      <c r="M70" s="110">
        <f t="shared" si="159"/>
        <v>1.0032300300000001</v>
      </c>
      <c r="N70" s="110">
        <f t="shared" si="140"/>
        <v>1.0032300300000001</v>
      </c>
      <c r="O70" s="103">
        <f t="shared" si="141"/>
        <v>1.01192266</v>
      </c>
      <c r="P70" s="103">
        <f t="shared" si="4"/>
        <v>994.19681075999995</v>
      </c>
      <c r="Q70" s="11">
        <f t="shared" si="36"/>
        <v>0</v>
      </c>
      <c r="R70" s="30">
        <f t="shared" si="17"/>
        <v>0</v>
      </c>
      <c r="S70" s="8">
        <f t="shared" si="5"/>
        <v>0</v>
      </c>
      <c r="T70" s="113">
        <f t="shared" si="18"/>
        <v>0.16</v>
      </c>
      <c r="U70" s="111">
        <f t="shared" si="142"/>
        <v>19</v>
      </c>
      <c r="V70" s="111">
        <v>252</v>
      </c>
      <c r="W70" s="110">
        <f t="shared" si="6"/>
        <v>1.0112532439999999</v>
      </c>
      <c r="X70" s="103">
        <f t="shared" si="7"/>
        <v>11.187939289999999</v>
      </c>
      <c r="Y70" s="103">
        <f t="shared" si="8"/>
        <v>0</v>
      </c>
      <c r="Z70" s="114" t="str">
        <f t="shared" si="27"/>
        <v>A+J=</v>
      </c>
      <c r="AA70" s="108">
        <f t="shared" si="28"/>
        <v>44249</v>
      </c>
      <c r="AB70" s="4"/>
      <c r="AC70" s="115">
        <f t="shared" si="29"/>
        <v>59</v>
      </c>
      <c r="AD70" s="121">
        <f t="shared" si="157"/>
        <v>45982</v>
      </c>
      <c r="AE70" s="117">
        <f t="shared" si="98"/>
        <v>26.364001857500792</v>
      </c>
      <c r="AF70" s="119">
        <f t="shared" si="158"/>
        <v>23</v>
      </c>
      <c r="AG70" s="128">
        <f t="shared" si="99"/>
        <v>0.44309246000000002</v>
      </c>
      <c r="AH70" s="127">
        <f t="shared" si="100"/>
        <v>6.1245060899999997</v>
      </c>
      <c r="AI70" s="123">
        <v>0.18851299999999999</v>
      </c>
      <c r="AJ70" s="117">
        <f t="shared" si="101"/>
        <v>6.5675985499999996</v>
      </c>
      <c r="AK70" s="115">
        <f t="shared" si="35"/>
        <v>59</v>
      </c>
      <c r="AL70" s="124" t="s">
        <v>76</v>
      </c>
      <c r="AM70" s="121">
        <f t="shared" si="102"/>
        <v>46013</v>
      </c>
      <c r="AO70" s="121">
        <f t="shared" si="143"/>
        <v>46013</v>
      </c>
      <c r="AP70" s="160">
        <f>VLOOKUP($AO70,[1]Plan1!$CI$223:$CM$400,2)</f>
        <v>1146.575</v>
      </c>
      <c r="AQ70" s="145">
        <f t="shared" si="21"/>
        <v>45952</v>
      </c>
      <c r="AR70" s="146">
        <f>VLOOKUP($AO70,[1]Plan1!$CI$223:$CM$400,4)</f>
        <v>1146.575</v>
      </c>
      <c r="AS70" s="145">
        <f t="shared" si="22"/>
        <v>45983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x14ac:dyDescent="0.2">
      <c r="A71" s="102">
        <f t="shared" si="10"/>
        <v>44246</v>
      </c>
      <c r="B71" s="103">
        <f t="shared" si="0"/>
        <v>1006.43395334</v>
      </c>
      <c r="C71" s="103">
        <f t="shared" si="24"/>
        <v>982.48299999999995</v>
      </c>
      <c r="D71" s="104">
        <f t="shared" si="11"/>
        <v>925.88699999999994</v>
      </c>
      <c r="E71" s="105">
        <f t="shared" si="137"/>
        <v>934.75800000000004</v>
      </c>
      <c r="F71" s="106">
        <f t="shared" si="138"/>
        <v>44185</v>
      </c>
      <c r="G71" s="107">
        <f t="shared" si="1"/>
        <v>9.5810827887206074E-3</v>
      </c>
      <c r="H71" s="108">
        <f t="shared" si="26"/>
        <v>44249</v>
      </c>
      <c r="I71" s="108">
        <f t="shared" si="13"/>
        <v>44249</v>
      </c>
      <c r="J71" s="109">
        <f t="shared" si="14"/>
        <v>21</v>
      </c>
      <c r="K71" s="109">
        <f t="shared" si="156"/>
        <v>20</v>
      </c>
      <c r="L71" s="8">
        <f t="shared" si="15"/>
        <v>1.0091227599999999</v>
      </c>
      <c r="M71" s="110">
        <f t="shared" si="159"/>
        <v>1.0032300300000001</v>
      </c>
      <c r="N71" s="110">
        <f t="shared" si="140"/>
        <v>1.0032300300000001</v>
      </c>
      <c r="O71" s="103">
        <f t="shared" si="141"/>
        <v>1.0123822499999999</v>
      </c>
      <c r="P71" s="103">
        <f t="shared" si="4"/>
        <v>994.64835012000003</v>
      </c>
      <c r="Q71" s="11">
        <f t="shared" si="36"/>
        <v>0</v>
      </c>
      <c r="R71" s="30">
        <f t="shared" si="17"/>
        <v>0</v>
      </c>
      <c r="S71" s="8">
        <f t="shared" si="5"/>
        <v>0</v>
      </c>
      <c r="T71" s="113">
        <f t="shared" si="18"/>
        <v>0.16</v>
      </c>
      <c r="U71" s="111">
        <f t="shared" si="142"/>
        <v>20</v>
      </c>
      <c r="V71" s="111">
        <v>252</v>
      </c>
      <c r="W71" s="110">
        <f t="shared" si="6"/>
        <v>1.0118490149999999</v>
      </c>
      <c r="X71" s="103">
        <f t="shared" si="7"/>
        <v>11.78560322</v>
      </c>
      <c r="Y71" s="103">
        <f t="shared" si="8"/>
        <v>0</v>
      </c>
      <c r="Z71" s="114" t="str">
        <f t="shared" si="27"/>
        <v>A+J=</v>
      </c>
      <c r="AA71" s="108">
        <f t="shared" si="28"/>
        <v>44249</v>
      </c>
      <c r="AB71" s="4"/>
      <c r="AC71" s="115">
        <f t="shared" si="29"/>
        <v>60</v>
      </c>
      <c r="AD71" s="121">
        <f t="shared" si="157"/>
        <v>46013</v>
      </c>
      <c r="AE71" s="117">
        <f t="shared" si="98"/>
        <v>20.600330137500791</v>
      </c>
      <c r="AF71" s="119">
        <f t="shared" si="158"/>
        <v>21</v>
      </c>
      <c r="AG71" s="128">
        <f t="shared" si="99"/>
        <v>0.32810363999999997</v>
      </c>
      <c r="AH71" s="127">
        <f t="shared" si="100"/>
        <v>5.7636717199999996</v>
      </c>
      <c r="AI71" s="123">
        <v>0.21861900000000001</v>
      </c>
      <c r="AJ71" s="117">
        <f t="shared" si="101"/>
        <v>6.0917753599999998</v>
      </c>
      <c r="AK71" s="115">
        <f t="shared" si="35"/>
        <v>60</v>
      </c>
      <c r="AL71" s="124" t="s">
        <v>76</v>
      </c>
      <c r="AM71" s="121">
        <f t="shared" si="102"/>
        <v>46042</v>
      </c>
      <c r="AO71" s="121">
        <f t="shared" si="143"/>
        <v>46042</v>
      </c>
      <c r="AP71" s="160">
        <f>VLOOKUP($AO71,[1]Plan1!$CI$223:$CM$400,2)</f>
        <v>1146.575</v>
      </c>
      <c r="AQ71" s="145">
        <f t="shared" si="21"/>
        <v>45981</v>
      </c>
      <c r="AR71" s="146">
        <f>VLOOKUP($AO71,[1]Plan1!$CI$223:$CM$400,4)</f>
        <v>1146.575</v>
      </c>
      <c r="AS71" s="145">
        <f t="shared" si="22"/>
        <v>46011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x14ac:dyDescent="0.2">
      <c r="A72" s="102">
        <f t="shared" si="10"/>
        <v>44247</v>
      </c>
      <c r="B72" s="103">
        <f t="shared" si="0"/>
        <v>1007.4842538199999</v>
      </c>
      <c r="C72" s="103">
        <f t="shared" si="24"/>
        <v>982.48299999999995</v>
      </c>
      <c r="D72" s="104">
        <f t="shared" si="11"/>
        <v>925.88699999999994</v>
      </c>
      <c r="E72" s="105">
        <f t="shared" si="137"/>
        <v>934.75800000000004</v>
      </c>
      <c r="F72" s="106">
        <f t="shared" si="138"/>
        <v>44185</v>
      </c>
      <c r="G72" s="107">
        <f t="shared" si="1"/>
        <v>9.5810827887206074E-3</v>
      </c>
      <c r="H72" s="108">
        <f t="shared" si="26"/>
        <v>44277</v>
      </c>
      <c r="I72" s="108">
        <f t="shared" si="13"/>
        <v>44249</v>
      </c>
      <c r="J72" s="109">
        <f t="shared" si="14"/>
        <v>21</v>
      </c>
      <c r="K72" s="109">
        <f t="shared" si="156"/>
        <v>21</v>
      </c>
      <c r="L72" s="8">
        <f t="shared" si="15"/>
        <v>1.00958108</v>
      </c>
      <c r="M72" s="110">
        <f t="shared" si="159"/>
        <v>1.0032300300000001</v>
      </c>
      <c r="N72" s="110">
        <f t="shared" si="140"/>
        <v>1.0032300300000001</v>
      </c>
      <c r="O72" s="103">
        <f t="shared" si="141"/>
        <v>1.0128420499999999</v>
      </c>
      <c r="P72" s="103">
        <f t="shared" si="4"/>
        <v>995.10009580999997</v>
      </c>
      <c r="Q72" s="11">
        <f t="shared" si="36"/>
        <v>0</v>
      </c>
      <c r="R72" s="30">
        <f t="shared" si="17"/>
        <v>0</v>
      </c>
      <c r="S72" s="8">
        <f t="shared" si="5"/>
        <v>0</v>
      </c>
      <c r="T72" s="113">
        <f t="shared" si="18"/>
        <v>0.16</v>
      </c>
      <c r="U72" s="111">
        <f t="shared" si="142"/>
        <v>21</v>
      </c>
      <c r="V72" s="111">
        <v>252</v>
      </c>
      <c r="W72" s="110">
        <f t="shared" si="6"/>
        <v>1.0124451379999999</v>
      </c>
      <c r="X72" s="103">
        <f t="shared" si="7"/>
        <v>12.38415801</v>
      </c>
      <c r="Y72" s="103">
        <f t="shared" si="8"/>
        <v>0</v>
      </c>
      <c r="Z72" s="114" t="str">
        <f t="shared" si="27"/>
        <v>A+J=</v>
      </c>
      <c r="AA72" s="108">
        <f t="shared" si="28"/>
        <v>44249</v>
      </c>
      <c r="AB72" s="4"/>
      <c r="AC72" s="115">
        <f t="shared" si="29"/>
        <v>61</v>
      </c>
      <c r="AD72" s="121">
        <f t="shared" si="157"/>
        <v>46042</v>
      </c>
      <c r="AE72" s="117">
        <f t="shared" si="98"/>
        <v>14.920716117500792</v>
      </c>
      <c r="AF72" s="119">
        <f t="shared" si="158"/>
        <v>19</v>
      </c>
      <c r="AG72" s="128">
        <f t="shared" si="99"/>
        <v>0.23182053999999999</v>
      </c>
      <c r="AH72" s="127">
        <f t="shared" si="100"/>
        <v>5.6796140199999998</v>
      </c>
      <c r="AI72" s="123">
        <v>0.27570499999999998</v>
      </c>
      <c r="AJ72" s="117">
        <f t="shared" si="101"/>
        <v>5.91143456</v>
      </c>
      <c r="AK72" s="115">
        <f t="shared" si="35"/>
        <v>61</v>
      </c>
      <c r="AL72" s="124" t="s">
        <v>76</v>
      </c>
      <c r="AM72" s="121">
        <f t="shared" si="102"/>
        <v>46073</v>
      </c>
      <c r="AO72" s="121">
        <f t="shared" si="143"/>
        <v>46073</v>
      </c>
      <c r="AP72" s="160">
        <f>VLOOKUP($AO72,[1]Plan1!$CI$223:$CM$400,2)</f>
        <v>1146.575</v>
      </c>
      <c r="AQ72" s="145">
        <f t="shared" si="21"/>
        <v>46011</v>
      </c>
      <c r="AR72" s="146">
        <f>VLOOKUP($AO72,[1]Plan1!$CI$223:$CM$400,4)</f>
        <v>1146.575</v>
      </c>
      <c r="AS72" s="145">
        <f t="shared" si="22"/>
        <v>46042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2.75" x14ac:dyDescent="0.2">
      <c r="A73" s="102">
        <f t="shared" si="10"/>
        <v>44248</v>
      </c>
      <c r="B73" s="103">
        <f t="shared" si="0"/>
        <v>1007.4842538199999</v>
      </c>
      <c r="C73" s="103">
        <f t="shared" si="24"/>
        <v>982.48299999999995</v>
      </c>
      <c r="D73" s="104">
        <f t="shared" si="11"/>
        <v>925.88699999999994</v>
      </c>
      <c r="E73" s="105">
        <f t="shared" si="137"/>
        <v>934.75800000000004</v>
      </c>
      <c r="F73" s="106">
        <f t="shared" si="138"/>
        <v>44185</v>
      </c>
      <c r="G73" s="107">
        <f t="shared" si="1"/>
        <v>9.5810827887206074E-3</v>
      </c>
      <c r="H73" s="108">
        <f t="shared" si="26"/>
        <v>44277</v>
      </c>
      <c r="I73" s="108">
        <f t="shared" si="13"/>
        <v>44249</v>
      </c>
      <c r="J73" s="109">
        <f t="shared" si="14"/>
        <v>21</v>
      </c>
      <c r="K73" s="109">
        <f t="shared" si="156"/>
        <v>21</v>
      </c>
      <c r="L73" s="8">
        <f t="shared" si="15"/>
        <v>1.00958108</v>
      </c>
      <c r="M73" s="110">
        <f t="shared" si="159"/>
        <v>1.0032300300000001</v>
      </c>
      <c r="N73" s="110">
        <f t="shared" si="140"/>
        <v>1.0032300300000001</v>
      </c>
      <c r="O73" s="103">
        <f t="shared" si="141"/>
        <v>1.0128420499999999</v>
      </c>
      <c r="P73" s="103">
        <f t="shared" si="4"/>
        <v>995.10009580999997</v>
      </c>
      <c r="Q73" s="11">
        <f t="shared" si="36"/>
        <v>0</v>
      </c>
      <c r="R73" s="30">
        <f t="shared" si="17"/>
        <v>0</v>
      </c>
      <c r="S73" s="8">
        <f t="shared" si="5"/>
        <v>0</v>
      </c>
      <c r="T73" s="113">
        <f t="shared" si="18"/>
        <v>0.16</v>
      </c>
      <c r="U73" s="111">
        <f t="shared" si="142"/>
        <v>21</v>
      </c>
      <c r="V73" s="111">
        <v>252</v>
      </c>
      <c r="W73" s="110">
        <f t="shared" si="6"/>
        <v>1.0124451379999999</v>
      </c>
      <c r="X73" s="103">
        <f t="shared" si="7"/>
        <v>12.38415801</v>
      </c>
      <c r="Y73" s="103">
        <f t="shared" si="8"/>
        <v>0</v>
      </c>
      <c r="Z73" s="114" t="str">
        <f t="shared" si="27"/>
        <v>A+J=</v>
      </c>
      <c r="AA73" s="108">
        <f t="shared" si="28"/>
        <v>44249</v>
      </c>
      <c r="AB73" s="4"/>
      <c r="AC73" s="115">
        <f t="shared" si="29"/>
        <v>62</v>
      </c>
      <c r="AD73" s="121">
        <f t="shared" si="157"/>
        <v>46073</v>
      </c>
      <c r="AE73" s="117">
        <f t="shared" si="98"/>
        <v>9.341412747500792</v>
      </c>
      <c r="AF73" s="119">
        <f t="shared" si="158"/>
        <v>21</v>
      </c>
      <c r="AG73" s="128">
        <f t="shared" si="99"/>
        <v>0.18569036999999999</v>
      </c>
      <c r="AH73" s="127">
        <f t="shared" si="100"/>
        <v>5.5793033699999999</v>
      </c>
      <c r="AI73" s="123">
        <v>0.37392999999999998</v>
      </c>
      <c r="AJ73" s="117">
        <f t="shared" si="101"/>
        <v>5.7649937399999995</v>
      </c>
      <c r="AK73" s="115">
        <f t="shared" si="35"/>
        <v>62</v>
      </c>
      <c r="AL73" s="124" t="s">
        <v>76</v>
      </c>
      <c r="AM73" s="121">
        <f t="shared" si="102"/>
        <v>46101</v>
      </c>
      <c r="AO73" s="121">
        <f t="shared" si="143"/>
        <v>46101</v>
      </c>
      <c r="AP73" s="160">
        <f>VLOOKUP($AO73,[1]Plan1!$CI$223:$CM$400,2)</f>
        <v>1146.575</v>
      </c>
      <c r="AQ73" s="145">
        <f t="shared" si="21"/>
        <v>46042</v>
      </c>
      <c r="AR73" s="146">
        <f>VLOOKUP($AO73,[1]Plan1!$CI$223:$CM$400,4)</f>
        <v>1146.575</v>
      </c>
      <c r="AS73" s="145">
        <f t="shared" si="22"/>
        <v>46073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2.75" x14ac:dyDescent="0.2">
      <c r="A74" s="102">
        <f t="shared" si="10"/>
        <v>44249</v>
      </c>
      <c r="B74" s="103">
        <f t="shared" ref="B74:B137" si="160">(P74+X74)</f>
        <v>1007.4842538199999</v>
      </c>
      <c r="C74" s="103">
        <f t="shared" si="24"/>
        <v>982.48299999999995</v>
      </c>
      <c r="D74" s="104">
        <f t="shared" si="11"/>
        <v>925.88699999999994</v>
      </c>
      <c r="E74" s="105">
        <f t="shared" si="137"/>
        <v>934.75800000000004</v>
      </c>
      <c r="F74" s="106">
        <f t="shared" si="138"/>
        <v>44185</v>
      </c>
      <c r="G74" s="107">
        <f t="shared" ref="G74:G137" si="161">(E74/D74)-1</f>
        <v>9.5810827887206074E-3</v>
      </c>
      <c r="H74" s="108">
        <f t="shared" si="26"/>
        <v>44277</v>
      </c>
      <c r="I74" s="108">
        <f t="shared" ref="I74:I137" si="162">IF(A74&gt;I73,H74,I73)</f>
        <v>44249</v>
      </c>
      <c r="J74" s="109">
        <f t="shared" si="14"/>
        <v>21</v>
      </c>
      <c r="K74" s="109">
        <f t="shared" si="156"/>
        <v>21</v>
      </c>
      <c r="L74" s="8">
        <f t="shared" si="15"/>
        <v>1.00958108</v>
      </c>
      <c r="M74" s="110">
        <f t="shared" si="159"/>
        <v>1.0032300300000001</v>
      </c>
      <c r="N74" s="110">
        <f t="shared" si="140"/>
        <v>1.0032300300000001</v>
      </c>
      <c r="O74" s="103">
        <f t="shared" si="141"/>
        <v>1.0128420499999999</v>
      </c>
      <c r="P74" s="103">
        <f t="shared" ref="P74:P137" si="163">TRUNC(C74*O74,8)</f>
        <v>995.10009580999997</v>
      </c>
      <c r="Q74" s="11">
        <f t="shared" si="36"/>
        <v>2</v>
      </c>
      <c r="R74" s="30">
        <f t="shared" si="17"/>
        <v>3.2853701338847227E-2</v>
      </c>
      <c r="S74" s="8">
        <f t="shared" ref="S74:S137" si="164">IF(R74&gt;0,TRUNC(R74*P74,8),0)</f>
        <v>32.692721349999999</v>
      </c>
      <c r="T74" s="113">
        <f t="shared" si="18"/>
        <v>0.16</v>
      </c>
      <c r="U74" s="111">
        <f t="shared" si="142"/>
        <v>21</v>
      </c>
      <c r="V74" s="111">
        <v>252</v>
      </c>
      <c r="W74" s="110">
        <f t="shared" ref="W74:W137" si="165">ROUND((1+T74)^TRUNC((U74/V74),9),9)</f>
        <v>1.0124451379999999</v>
      </c>
      <c r="X74" s="103">
        <f t="shared" ref="X74:X137" si="166">TRUNC((P74*(W74-1)),8)</f>
        <v>12.38415801</v>
      </c>
      <c r="Y74" s="103">
        <f t="shared" ref="Y74:Y137" si="167">IF(Q74&gt;0,S74+X74,0)</f>
        <v>45.07687936</v>
      </c>
      <c r="Z74" s="114" t="str">
        <f t="shared" si="27"/>
        <v>A+J=</v>
      </c>
      <c r="AA74" s="108">
        <f t="shared" si="28"/>
        <v>44249</v>
      </c>
      <c r="AB74" s="4"/>
      <c r="AC74" s="115">
        <f t="shared" si="29"/>
        <v>63</v>
      </c>
      <c r="AD74" s="121">
        <f t="shared" si="157"/>
        <v>46101</v>
      </c>
      <c r="AE74" s="117">
        <f t="shared" si="98"/>
        <v>3.9941545575007922</v>
      </c>
      <c r="AF74" s="119">
        <f t="shared" si="158"/>
        <v>20</v>
      </c>
      <c r="AG74" s="128">
        <f t="shared" si="99"/>
        <v>0.11068653000000001</v>
      </c>
      <c r="AH74" s="127">
        <f t="shared" si="100"/>
        <v>5.3472581899999998</v>
      </c>
      <c r="AI74" s="123">
        <v>0.57242499999999996</v>
      </c>
      <c r="AJ74" s="117">
        <f t="shared" si="101"/>
        <v>5.4579447199999995</v>
      </c>
      <c r="AK74" s="115">
        <f t="shared" si="35"/>
        <v>63</v>
      </c>
      <c r="AL74" s="124" t="s">
        <v>76</v>
      </c>
      <c r="AM74" s="121">
        <f t="shared" si="102"/>
        <v>46132</v>
      </c>
      <c r="AO74" s="121">
        <f t="shared" ref="AO74:AO105" si="168">AJ235</f>
        <v>46132</v>
      </c>
      <c r="AP74" s="160">
        <f>VLOOKUP($AO74,[1]Plan1!$CI$223:$CM$400,2)</f>
        <v>1146.575</v>
      </c>
      <c r="AQ74" s="145">
        <f t="shared" si="21"/>
        <v>46073</v>
      </c>
      <c r="AR74" s="146">
        <f>VLOOKUP($AO74,[1]Plan1!$CI$223:$CM$400,4)</f>
        <v>1146.575</v>
      </c>
      <c r="AS74" s="145">
        <f t="shared" si="22"/>
        <v>46101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2.75" x14ac:dyDescent="0.2">
      <c r="A75" s="102">
        <f t="shared" ref="A75:A138" si="169">(A74+1)</f>
        <v>44250</v>
      </c>
      <c r="B75" s="103">
        <f t="shared" si="160"/>
        <v>964.20008528000005</v>
      </c>
      <c r="C75" s="103">
        <f t="shared" si="24"/>
        <v>950.20479694999995</v>
      </c>
      <c r="D75" s="104">
        <f t="shared" ref="D75:D138" si="170">IF(E75=E74,D74,E74)</f>
        <v>934.75800000000004</v>
      </c>
      <c r="E75" s="105">
        <f t="shared" si="137"/>
        <v>958.84400000000005</v>
      </c>
      <c r="F75" s="106">
        <f t="shared" si="138"/>
        <v>44218</v>
      </c>
      <c r="G75" s="107">
        <f t="shared" si="161"/>
        <v>2.5767096938458911E-2</v>
      </c>
      <c r="H75" s="108">
        <f t="shared" si="26"/>
        <v>44277</v>
      </c>
      <c r="I75" s="108">
        <f t="shared" si="162"/>
        <v>44277</v>
      </c>
      <c r="J75" s="109">
        <f t="shared" ref="J75:J138" si="171">IF(I75=I74,J74,NETWORKDAYS(I74,I75,$AD$171:$AD$502)-1)</f>
        <v>20</v>
      </c>
      <c r="K75" s="109">
        <f t="shared" si="156"/>
        <v>1</v>
      </c>
      <c r="L75" s="8">
        <f t="shared" ref="L75:L138" si="172">IF(E75&lt;D75,1,TRUNC((E75/D75)^TRUNC((K75/J75),9),8))</f>
        <v>1.0012728399999999</v>
      </c>
      <c r="M75" s="110">
        <f t="shared" si="159"/>
        <v>1.00958108</v>
      </c>
      <c r="N75" s="110">
        <f t="shared" si="140"/>
        <v>1.0128420571758325</v>
      </c>
      <c r="O75" s="103">
        <f t="shared" si="141"/>
        <v>1.01413124</v>
      </c>
      <c r="P75" s="103">
        <f t="shared" si="163"/>
        <v>963.63236898000002</v>
      </c>
      <c r="Q75" s="11">
        <f t="shared" si="36"/>
        <v>0</v>
      </c>
      <c r="R75" s="30">
        <f t="shared" ref="R75:R138" si="173">IF(Q75&gt;0,VLOOKUP($A75,$AD$10:$AI$165,6),0)</f>
        <v>0</v>
      </c>
      <c r="S75" s="8">
        <f t="shared" si="164"/>
        <v>0</v>
      </c>
      <c r="T75" s="113">
        <f t="shared" ref="T75:T138" si="174">(T74)</f>
        <v>0.16</v>
      </c>
      <c r="U75" s="111">
        <f t="shared" si="142"/>
        <v>1</v>
      </c>
      <c r="V75" s="111">
        <v>252</v>
      </c>
      <c r="W75" s="110">
        <f t="shared" si="165"/>
        <v>1.0005891419999999</v>
      </c>
      <c r="X75" s="103">
        <f t="shared" si="166"/>
        <v>0.56771629999999995</v>
      </c>
      <c r="Y75" s="103">
        <f t="shared" si="167"/>
        <v>0</v>
      </c>
      <c r="Z75" s="114" t="str">
        <f t="shared" si="27"/>
        <v>A+J=</v>
      </c>
      <c r="AA75" s="108">
        <f t="shared" si="28"/>
        <v>44277</v>
      </c>
      <c r="AB75" s="4"/>
      <c r="AC75" s="115">
        <f t="shared" si="29"/>
        <v>64</v>
      </c>
      <c r="AD75" s="121">
        <f t="shared" si="157"/>
        <v>46132</v>
      </c>
      <c r="AE75" s="117">
        <f t="shared" si="98"/>
        <v>7.5007919875247353E-9</v>
      </c>
      <c r="AF75" s="119">
        <f t="shared" si="158"/>
        <v>20</v>
      </c>
      <c r="AG75" s="128">
        <f t="shared" si="99"/>
        <v>4.7326790000000001E-2</v>
      </c>
      <c r="AH75" s="127">
        <f t="shared" si="100"/>
        <v>3.9941545500000002</v>
      </c>
      <c r="AI75" s="123">
        <v>1</v>
      </c>
      <c r="AJ75" s="117">
        <f t="shared" si="101"/>
        <v>4.0414813399999998</v>
      </c>
      <c r="AK75" s="115">
        <f t="shared" si="35"/>
        <v>64</v>
      </c>
      <c r="AL75" s="124" t="s">
        <v>76</v>
      </c>
      <c r="AM75" s="121">
        <f t="shared" si="102"/>
        <v>0</v>
      </c>
      <c r="AO75" s="121">
        <f t="shared" si="168"/>
        <v>46162</v>
      </c>
      <c r="AP75" s="160">
        <f>VLOOKUP($AO75,[1]Plan1!$CI$223:$CM$400,2)</f>
        <v>1146.575</v>
      </c>
      <c r="AQ75" s="145">
        <f t="shared" ref="AQ75:AQ120" si="175">EDATE($AO75,-2)</f>
        <v>46101</v>
      </c>
      <c r="AR75" s="146">
        <f>VLOOKUP($AO75,[1]Plan1!$CI$223:$CM$400,4)</f>
        <v>1146.575</v>
      </c>
      <c r="AS75" s="145">
        <f t="shared" ref="AS75:AS120" si="176">EDATE($AO75,-1)</f>
        <v>46132</v>
      </c>
      <c r="AT75" s="147">
        <f t="shared" ref="AT75:AT120" si="17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2.75" x14ac:dyDescent="0.2">
      <c r="A76" s="102">
        <f t="shared" si="169"/>
        <v>44251</v>
      </c>
      <c r="B76" s="103">
        <f t="shared" si="160"/>
        <v>965.99613351000005</v>
      </c>
      <c r="C76" s="103">
        <f t="shared" ref="C76:C139" si="178">TRUNC(IF(Q75&gt;0,VLOOKUP(A75,$AD$12:$AE$165,2),C75),8)</f>
        <v>950.20479694999995</v>
      </c>
      <c r="D76" s="104">
        <f t="shared" si="170"/>
        <v>934.75800000000004</v>
      </c>
      <c r="E76" s="105">
        <f t="shared" si="137"/>
        <v>958.84400000000005</v>
      </c>
      <c r="F76" s="106">
        <f t="shared" si="138"/>
        <v>44218</v>
      </c>
      <c r="G76" s="107">
        <f t="shared" si="161"/>
        <v>2.5767096938458911E-2</v>
      </c>
      <c r="H76" s="108">
        <f t="shared" ref="H76:H139" si="179">IF(DAY(A76)=H$9,VLOOKUP(A76,AH$118:AN$450,4),H75)</f>
        <v>44277</v>
      </c>
      <c r="I76" s="108">
        <f t="shared" si="162"/>
        <v>44277</v>
      </c>
      <c r="J76" s="109">
        <f t="shared" si="171"/>
        <v>20</v>
      </c>
      <c r="K76" s="109">
        <f t="shared" si="156"/>
        <v>2</v>
      </c>
      <c r="L76" s="8">
        <f t="shared" si="172"/>
        <v>1.00254731</v>
      </c>
      <c r="M76" s="110">
        <f t="shared" si="159"/>
        <v>1.00958108</v>
      </c>
      <c r="N76" s="110">
        <f t="shared" si="140"/>
        <v>1.0128420571758325</v>
      </c>
      <c r="O76" s="103">
        <f t="shared" si="141"/>
        <v>1.0154220700000001</v>
      </c>
      <c r="P76" s="103">
        <f t="shared" si="163"/>
        <v>964.85892183999999</v>
      </c>
      <c r="Q76" s="11">
        <f t="shared" si="36"/>
        <v>0</v>
      </c>
      <c r="R76" s="30">
        <f t="shared" si="173"/>
        <v>0</v>
      </c>
      <c r="S76" s="8">
        <f t="shared" si="164"/>
        <v>0</v>
      </c>
      <c r="T76" s="113">
        <f t="shared" si="174"/>
        <v>0.16</v>
      </c>
      <c r="U76" s="111">
        <f t="shared" si="142"/>
        <v>2</v>
      </c>
      <c r="V76" s="111">
        <v>252</v>
      </c>
      <c r="W76" s="110">
        <f t="shared" si="165"/>
        <v>1.0011786300000001</v>
      </c>
      <c r="X76" s="103">
        <f t="shared" si="166"/>
        <v>1.1372116699999999</v>
      </c>
      <c r="Y76" s="103">
        <f t="shared" si="167"/>
        <v>0</v>
      </c>
      <c r="Z76" s="114" t="str">
        <f t="shared" ref="Z76:Z139" si="180">IF($Q75&gt;0,VLOOKUP($A75,$AD$10:$AM$165,9),Z75)</f>
        <v>A+J=</v>
      </c>
      <c r="AA76" s="108">
        <f t="shared" ref="AA76:AA139" si="181">IF($Q75&gt;0,VLOOKUP($A75,$AD$10:$AM$165,10),AA75)</f>
        <v>44277</v>
      </c>
      <c r="AB76" s="4"/>
      <c r="AC76" s="115">
        <f t="shared" ref="AC76" si="182">AC75+1</f>
        <v>65</v>
      </c>
      <c r="AD76" s="121"/>
      <c r="AE76" s="117"/>
      <c r="AF76" s="119"/>
      <c r="AG76" s="128"/>
      <c r="AH76" s="127"/>
      <c r="AI76" s="123"/>
      <c r="AJ76" s="117"/>
      <c r="AK76" s="115"/>
      <c r="AL76" s="124"/>
      <c r="AM76" s="121"/>
      <c r="AO76" s="121">
        <f t="shared" si="168"/>
        <v>46195</v>
      </c>
      <c r="AP76" s="160">
        <f>VLOOKUP($AO76,[1]Plan1!$CI$223:$CM$400,2)</f>
        <v>1146.575</v>
      </c>
      <c r="AQ76" s="145">
        <f t="shared" si="175"/>
        <v>46134</v>
      </c>
      <c r="AR76" s="146">
        <f>VLOOKUP($AO76,[1]Plan1!$CI$223:$CM$400,4)</f>
        <v>1146.575</v>
      </c>
      <c r="AS76" s="145">
        <f t="shared" si="176"/>
        <v>46164</v>
      </c>
      <c r="AT76" s="147">
        <f t="shared" si="17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x14ac:dyDescent="0.2">
      <c r="A77" s="102">
        <f t="shared" si="169"/>
        <v>44252</v>
      </c>
      <c r="B77" s="103">
        <f t="shared" si="160"/>
        <v>967.79552606000004</v>
      </c>
      <c r="C77" s="103">
        <f t="shared" si="178"/>
        <v>950.20479694999995</v>
      </c>
      <c r="D77" s="104">
        <f t="shared" si="170"/>
        <v>934.75800000000004</v>
      </c>
      <c r="E77" s="105">
        <f t="shared" si="137"/>
        <v>958.84400000000005</v>
      </c>
      <c r="F77" s="106">
        <f t="shared" si="138"/>
        <v>44218</v>
      </c>
      <c r="G77" s="107">
        <f t="shared" si="161"/>
        <v>2.5767096938458911E-2</v>
      </c>
      <c r="H77" s="108">
        <f t="shared" si="179"/>
        <v>44277</v>
      </c>
      <c r="I77" s="108">
        <f t="shared" si="162"/>
        <v>44277</v>
      </c>
      <c r="J77" s="109">
        <f t="shared" si="171"/>
        <v>20</v>
      </c>
      <c r="K77" s="109">
        <f t="shared" si="156"/>
        <v>3</v>
      </c>
      <c r="L77" s="8">
        <f t="shared" si="172"/>
        <v>1.00382339</v>
      </c>
      <c r="M77" s="110">
        <f t="shared" si="159"/>
        <v>1.00958108</v>
      </c>
      <c r="N77" s="110">
        <f t="shared" si="140"/>
        <v>1.0128420571758325</v>
      </c>
      <c r="O77" s="103">
        <f t="shared" si="141"/>
        <v>1.0167145399999999</v>
      </c>
      <c r="P77" s="103">
        <f t="shared" si="163"/>
        <v>966.08703303000004</v>
      </c>
      <c r="Q77" s="11">
        <f t="shared" ref="Q77:Q140" si="183">IF(VLOOKUP(A77,AD$10:AK$165,8)=VLOOKUP(A76,AD$10:AK$165,8),0,VLOOKUP(A77,AD$10:AK$165,8))</f>
        <v>0</v>
      </c>
      <c r="R77" s="30">
        <f t="shared" si="173"/>
        <v>0</v>
      </c>
      <c r="S77" s="8">
        <f t="shared" si="164"/>
        <v>0</v>
      </c>
      <c r="T77" s="113">
        <f t="shared" si="174"/>
        <v>0.16</v>
      </c>
      <c r="U77" s="111">
        <f t="shared" si="142"/>
        <v>3</v>
      </c>
      <c r="V77" s="111">
        <v>252</v>
      </c>
      <c r="W77" s="110">
        <f t="shared" si="165"/>
        <v>1.001768467</v>
      </c>
      <c r="X77" s="103">
        <f t="shared" si="166"/>
        <v>1.7084930300000001</v>
      </c>
      <c r="Y77" s="103">
        <f t="shared" si="167"/>
        <v>0</v>
      </c>
      <c r="Z77" s="114" t="str">
        <f t="shared" si="180"/>
        <v>A+J=</v>
      </c>
      <c r="AA77" s="108">
        <f t="shared" si="181"/>
        <v>44277</v>
      </c>
      <c r="AB77" s="4"/>
      <c r="AC77" s="115"/>
      <c r="AD77" s="121"/>
      <c r="AE77" s="117"/>
      <c r="AF77" s="119"/>
      <c r="AG77" s="128"/>
      <c r="AH77" s="127"/>
      <c r="AI77" s="123"/>
      <c r="AJ77" s="117"/>
      <c r="AK77" s="115"/>
      <c r="AL77" s="124"/>
      <c r="AM77" s="121"/>
      <c r="AO77" s="121">
        <f t="shared" si="168"/>
        <v>46223</v>
      </c>
      <c r="AP77" s="160">
        <f>VLOOKUP($AO77,[1]Plan1!$CI$223:$CM$400,2)</f>
        <v>1146.575</v>
      </c>
      <c r="AQ77" s="145">
        <f t="shared" si="175"/>
        <v>46162</v>
      </c>
      <c r="AR77" s="146">
        <f>VLOOKUP($AO77,[1]Plan1!$CI$223:$CM$400,4)</f>
        <v>1146.575</v>
      </c>
      <c r="AS77" s="145">
        <f t="shared" si="176"/>
        <v>46193</v>
      </c>
      <c r="AT77" s="147">
        <f t="shared" si="177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2.75" x14ac:dyDescent="0.2">
      <c r="A78" s="102">
        <f t="shared" si="169"/>
        <v>44253</v>
      </c>
      <c r="B78" s="103">
        <f t="shared" si="160"/>
        <v>969.59828315000004</v>
      </c>
      <c r="C78" s="103">
        <f t="shared" si="178"/>
        <v>950.20479694999995</v>
      </c>
      <c r="D78" s="104">
        <f t="shared" si="170"/>
        <v>934.75800000000004</v>
      </c>
      <c r="E78" s="105">
        <f t="shared" si="137"/>
        <v>958.84400000000005</v>
      </c>
      <c r="F78" s="106">
        <f t="shared" si="138"/>
        <v>44218</v>
      </c>
      <c r="G78" s="107">
        <f t="shared" si="161"/>
        <v>2.5767096938458911E-2</v>
      </c>
      <c r="H78" s="108">
        <f t="shared" si="179"/>
        <v>44277</v>
      </c>
      <c r="I78" s="108">
        <f t="shared" si="162"/>
        <v>44277</v>
      </c>
      <c r="J78" s="109">
        <f t="shared" si="171"/>
        <v>20</v>
      </c>
      <c r="K78" s="109">
        <f t="shared" si="156"/>
        <v>4</v>
      </c>
      <c r="L78" s="8">
        <f t="shared" si="172"/>
        <v>1.00510111</v>
      </c>
      <c r="M78" s="110">
        <f t="shared" si="159"/>
        <v>1.00958108</v>
      </c>
      <c r="N78" s="110">
        <f t="shared" si="140"/>
        <v>1.0128420571758325</v>
      </c>
      <c r="O78" s="103">
        <f t="shared" si="141"/>
        <v>1.0180086699999999</v>
      </c>
      <c r="P78" s="103">
        <f t="shared" si="163"/>
        <v>967.31672157000003</v>
      </c>
      <c r="Q78" s="11">
        <f t="shared" si="183"/>
        <v>0</v>
      </c>
      <c r="R78" s="30">
        <f t="shared" si="173"/>
        <v>0</v>
      </c>
      <c r="S78" s="8">
        <f t="shared" si="164"/>
        <v>0</v>
      </c>
      <c r="T78" s="113">
        <f t="shared" si="174"/>
        <v>0.16</v>
      </c>
      <c r="U78" s="111">
        <f t="shared" si="142"/>
        <v>4</v>
      </c>
      <c r="V78" s="111">
        <v>252</v>
      </c>
      <c r="W78" s="110">
        <f t="shared" si="165"/>
        <v>1.0023586499999999</v>
      </c>
      <c r="X78" s="103">
        <f t="shared" si="166"/>
        <v>2.28156158</v>
      </c>
      <c r="Y78" s="103">
        <f t="shared" si="167"/>
        <v>0</v>
      </c>
      <c r="Z78" s="114" t="str">
        <f t="shared" si="180"/>
        <v>A+J=</v>
      </c>
      <c r="AA78" s="108">
        <f t="shared" si="181"/>
        <v>44277</v>
      </c>
      <c r="AB78" s="4"/>
      <c r="AC78" s="115"/>
      <c r="AD78" s="121"/>
      <c r="AE78" s="117"/>
      <c r="AF78" s="119"/>
      <c r="AG78" s="128"/>
      <c r="AH78" s="127"/>
      <c r="AI78" s="123"/>
      <c r="AJ78" s="117"/>
      <c r="AK78" s="115"/>
      <c r="AL78" s="124"/>
      <c r="AM78" s="121"/>
      <c r="AO78" s="121">
        <f t="shared" si="168"/>
        <v>46254</v>
      </c>
      <c r="AP78" s="160">
        <f>VLOOKUP($AO78,[1]Plan1!$CI$223:$CM$400,2)</f>
        <v>1146.575</v>
      </c>
      <c r="AQ78" s="145">
        <f t="shared" si="175"/>
        <v>46193</v>
      </c>
      <c r="AR78" s="146">
        <f>VLOOKUP($AO78,[1]Plan1!$CI$223:$CM$400,4)</f>
        <v>1146.575</v>
      </c>
      <c r="AS78" s="145">
        <f t="shared" si="176"/>
        <v>46223</v>
      </c>
      <c r="AT78" s="147">
        <f t="shared" si="177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2.75" x14ac:dyDescent="0.2">
      <c r="A79" s="102">
        <f t="shared" si="169"/>
        <v>44254</v>
      </c>
      <c r="B79" s="103">
        <f t="shared" si="160"/>
        <v>971.40438313000004</v>
      </c>
      <c r="C79" s="103">
        <f t="shared" si="178"/>
        <v>950.20479694999995</v>
      </c>
      <c r="D79" s="104">
        <f t="shared" si="170"/>
        <v>934.75800000000004</v>
      </c>
      <c r="E79" s="105">
        <f t="shared" si="137"/>
        <v>958.84400000000005</v>
      </c>
      <c r="F79" s="106">
        <f t="shared" si="138"/>
        <v>44218</v>
      </c>
      <c r="G79" s="107">
        <f t="shared" si="161"/>
        <v>2.5767096938458911E-2</v>
      </c>
      <c r="H79" s="108">
        <f t="shared" si="179"/>
        <v>44277</v>
      </c>
      <c r="I79" s="108">
        <f t="shared" si="162"/>
        <v>44277</v>
      </c>
      <c r="J79" s="109">
        <f t="shared" si="171"/>
        <v>20</v>
      </c>
      <c r="K79" s="109">
        <f t="shared" si="156"/>
        <v>5</v>
      </c>
      <c r="L79" s="8">
        <f t="shared" si="172"/>
        <v>1.00638044</v>
      </c>
      <c r="M79" s="110">
        <f t="shared" si="159"/>
        <v>1.00958108</v>
      </c>
      <c r="N79" s="110">
        <f t="shared" si="140"/>
        <v>1.0128420571758325</v>
      </c>
      <c r="O79" s="103">
        <f t="shared" si="141"/>
        <v>1.01930443</v>
      </c>
      <c r="P79" s="103">
        <f t="shared" si="163"/>
        <v>968.54795893000005</v>
      </c>
      <c r="Q79" s="11">
        <f t="shared" si="183"/>
        <v>0</v>
      </c>
      <c r="R79" s="30">
        <f t="shared" si="173"/>
        <v>0</v>
      </c>
      <c r="S79" s="8">
        <f t="shared" si="164"/>
        <v>0</v>
      </c>
      <c r="T79" s="113">
        <f t="shared" si="174"/>
        <v>0.16</v>
      </c>
      <c r="U79" s="111">
        <f t="shared" si="142"/>
        <v>5</v>
      </c>
      <c r="V79" s="111">
        <v>252</v>
      </c>
      <c r="W79" s="110">
        <f t="shared" si="165"/>
        <v>1.0029491820000001</v>
      </c>
      <c r="X79" s="103">
        <f t="shared" si="166"/>
        <v>2.8564242000000002</v>
      </c>
      <c r="Y79" s="103">
        <f t="shared" si="167"/>
        <v>0</v>
      </c>
      <c r="Z79" s="114" t="str">
        <f t="shared" si="180"/>
        <v>A+J=</v>
      </c>
      <c r="AA79" s="108">
        <f t="shared" si="181"/>
        <v>44277</v>
      </c>
      <c r="AB79" s="4"/>
      <c r="AC79" s="115"/>
      <c r="AD79" s="121"/>
      <c r="AE79" s="117"/>
      <c r="AF79" s="119"/>
      <c r="AG79" s="128"/>
      <c r="AH79" s="127"/>
      <c r="AI79" s="123"/>
      <c r="AJ79" s="117"/>
      <c r="AK79" s="115"/>
      <c r="AL79" s="124"/>
      <c r="AM79" s="121"/>
      <c r="AO79" s="121">
        <f t="shared" si="168"/>
        <v>46286</v>
      </c>
      <c r="AP79" s="160">
        <f>VLOOKUP($AO79,[1]Plan1!$CI$223:$CM$400,2)</f>
        <v>1146.575</v>
      </c>
      <c r="AQ79" s="145">
        <f t="shared" si="175"/>
        <v>46224</v>
      </c>
      <c r="AR79" s="146">
        <f>VLOOKUP($AO79,[1]Plan1!$CI$223:$CM$400,4)</f>
        <v>1146.575</v>
      </c>
      <c r="AS79" s="145">
        <f t="shared" si="176"/>
        <v>46255</v>
      </c>
      <c r="AT79" s="147">
        <f t="shared" si="177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x14ac:dyDescent="0.2">
      <c r="A80" s="102">
        <f t="shared" si="169"/>
        <v>44255</v>
      </c>
      <c r="B80" s="103">
        <f t="shared" si="160"/>
        <v>971.40438313000004</v>
      </c>
      <c r="C80" s="103">
        <f t="shared" si="178"/>
        <v>950.20479694999995</v>
      </c>
      <c r="D80" s="104">
        <f t="shared" si="170"/>
        <v>934.75800000000004</v>
      </c>
      <c r="E80" s="105">
        <f t="shared" si="137"/>
        <v>958.84400000000005</v>
      </c>
      <c r="F80" s="106">
        <f t="shared" si="138"/>
        <v>44218</v>
      </c>
      <c r="G80" s="107">
        <f t="shared" si="161"/>
        <v>2.5767096938458911E-2</v>
      </c>
      <c r="H80" s="108">
        <f t="shared" si="179"/>
        <v>44277</v>
      </c>
      <c r="I80" s="108">
        <f t="shared" si="162"/>
        <v>44277</v>
      </c>
      <c r="J80" s="109">
        <f t="shared" si="171"/>
        <v>20</v>
      </c>
      <c r="K80" s="109">
        <f t="shared" si="156"/>
        <v>5</v>
      </c>
      <c r="L80" s="8">
        <f t="shared" si="172"/>
        <v>1.00638044</v>
      </c>
      <c r="M80" s="110">
        <f t="shared" si="159"/>
        <v>1.00958108</v>
      </c>
      <c r="N80" s="110">
        <f t="shared" si="140"/>
        <v>1.0128420571758325</v>
      </c>
      <c r="O80" s="103">
        <f t="shared" si="141"/>
        <v>1.01930443</v>
      </c>
      <c r="P80" s="103">
        <f t="shared" si="163"/>
        <v>968.54795893000005</v>
      </c>
      <c r="Q80" s="11">
        <f t="shared" si="183"/>
        <v>0</v>
      </c>
      <c r="R80" s="30">
        <f t="shared" si="173"/>
        <v>0</v>
      </c>
      <c r="S80" s="8">
        <f t="shared" si="164"/>
        <v>0</v>
      </c>
      <c r="T80" s="113">
        <f t="shared" si="174"/>
        <v>0.16</v>
      </c>
      <c r="U80" s="111">
        <f t="shared" si="142"/>
        <v>5</v>
      </c>
      <c r="V80" s="111">
        <v>252</v>
      </c>
      <c r="W80" s="110">
        <f t="shared" si="165"/>
        <v>1.0029491820000001</v>
      </c>
      <c r="X80" s="103">
        <f t="shared" si="166"/>
        <v>2.8564242000000002</v>
      </c>
      <c r="Y80" s="103">
        <f t="shared" si="167"/>
        <v>0</v>
      </c>
      <c r="Z80" s="114" t="str">
        <f t="shared" si="180"/>
        <v>A+J=</v>
      </c>
      <c r="AA80" s="108">
        <f t="shared" si="181"/>
        <v>44277</v>
      </c>
      <c r="AB80" s="4"/>
      <c r="AC80" s="115"/>
      <c r="AD80" s="121"/>
      <c r="AE80" s="117"/>
      <c r="AF80" s="119"/>
      <c r="AG80" s="128"/>
      <c r="AH80" s="127"/>
      <c r="AI80" s="123"/>
      <c r="AJ80" s="117"/>
      <c r="AK80" s="115"/>
      <c r="AL80" s="124"/>
      <c r="AM80" s="121"/>
      <c r="AO80" s="121">
        <f t="shared" si="168"/>
        <v>46315</v>
      </c>
      <c r="AP80" s="160">
        <f>VLOOKUP($AO80,[1]Plan1!$CI$223:$CM$400,2)</f>
        <v>1146.575</v>
      </c>
      <c r="AQ80" s="145">
        <f t="shared" si="175"/>
        <v>46254</v>
      </c>
      <c r="AR80" s="146">
        <f>VLOOKUP($AO80,[1]Plan1!$CI$223:$CM$400,4)</f>
        <v>1146.575</v>
      </c>
      <c r="AS80" s="145">
        <f t="shared" si="176"/>
        <v>46285</v>
      </c>
      <c r="AT80" s="147">
        <f t="shared" si="177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x14ac:dyDescent="0.2">
      <c r="A81" s="102">
        <f t="shared" si="169"/>
        <v>44256</v>
      </c>
      <c r="B81" s="103">
        <f t="shared" si="160"/>
        <v>971.40438313000004</v>
      </c>
      <c r="C81" s="103">
        <f t="shared" si="178"/>
        <v>950.20479694999995</v>
      </c>
      <c r="D81" s="104">
        <f t="shared" si="170"/>
        <v>934.75800000000004</v>
      </c>
      <c r="E81" s="105">
        <f t="shared" si="137"/>
        <v>958.84400000000005</v>
      </c>
      <c r="F81" s="106">
        <f t="shared" si="138"/>
        <v>44218</v>
      </c>
      <c r="G81" s="107">
        <f t="shared" si="161"/>
        <v>2.5767096938458911E-2</v>
      </c>
      <c r="H81" s="108">
        <f t="shared" si="179"/>
        <v>44277</v>
      </c>
      <c r="I81" s="108">
        <f t="shared" si="162"/>
        <v>44277</v>
      </c>
      <c r="J81" s="109">
        <f t="shared" si="171"/>
        <v>20</v>
      </c>
      <c r="K81" s="109">
        <f t="shared" si="156"/>
        <v>5</v>
      </c>
      <c r="L81" s="8">
        <f t="shared" si="172"/>
        <v>1.00638044</v>
      </c>
      <c r="M81" s="110">
        <f t="shared" si="159"/>
        <v>1.00958108</v>
      </c>
      <c r="N81" s="110">
        <f t="shared" si="140"/>
        <v>1.0128420571758325</v>
      </c>
      <c r="O81" s="103">
        <f t="shared" si="141"/>
        <v>1.01930443</v>
      </c>
      <c r="P81" s="103">
        <f t="shared" si="163"/>
        <v>968.54795893000005</v>
      </c>
      <c r="Q81" s="11">
        <f t="shared" si="183"/>
        <v>0</v>
      </c>
      <c r="R81" s="30">
        <f t="shared" si="173"/>
        <v>0</v>
      </c>
      <c r="S81" s="8">
        <f t="shared" si="164"/>
        <v>0</v>
      </c>
      <c r="T81" s="113">
        <f t="shared" si="174"/>
        <v>0.16</v>
      </c>
      <c r="U81" s="111">
        <f t="shared" si="142"/>
        <v>5</v>
      </c>
      <c r="V81" s="111">
        <v>252</v>
      </c>
      <c r="W81" s="110">
        <f t="shared" si="165"/>
        <v>1.0029491820000001</v>
      </c>
      <c r="X81" s="103">
        <f t="shared" si="166"/>
        <v>2.8564242000000002</v>
      </c>
      <c r="Y81" s="103">
        <f t="shared" si="167"/>
        <v>0</v>
      </c>
      <c r="Z81" s="114" t="str">
        <f t="shared" si="180"/>
        <v>A+J=</v>
      </c>
      <c r="AA81" s="108">
        <f t="shared" si="181"/>
        <v>44277</v>
      </c>
      <c r="AB81" s="4"/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68"/>
        <v>46349</v>
      </c>
      <c r="AP81" s="160">
        <f>VLOOKUP($AO81,[1]Plan1!$CI$223:$CM$400,2)</f>
        <v>1146.575</v>
      </c>
      <c r="AQ81" s="145">
        <f t="shared" si="175"/>
        <v>46288</v>
      </c>
      <c r="AR81" s="146">
        <f>VLOOKUP($AO81,[1]Plan1!$CI$223:$CM$400,4)</f>
        <v>1146.575</v>
      </c>
      <c r="AS81" s="145">
        <f t="shared" si="176"/>
        <v>46318</v>
      </c>
      <c r="AT81" s="147">
        <f t="shared" si="177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2.75" x14ac:dyDescent="0.2">
      <c r="A82" s="102">
        <f t="shared" si="169"/>
        <v>44257</v>
      </c>
      <c r="B82" s="103">
        <f t="shared" si="160"/>
        <v>973.21385672999997</v>
      </c>
      <c r="C82" s="103">
        <f t="shared" si="178"/>
        <v>950.20479694999995</v>
      </c>
      <c r="D82" s="104">
        <f t="shared" si="170"/>
        <v>934.75800000000004</v>
      </c>
      <c r="E82" s="105">
        <f t="shared" si="137"/>
        <v>958.84400000000005</v>
      </c>
      <c r="F82" s="106">
        <f t="shared" si="138"/>
        <v>44218</v>
      </c>
      <c r="G82" s="107">
        <f t="shared" si="161"/>
        <v>2.5767096938458911E-2</v>
      </c>
      <c r="H82" s="108">
        <f t="shared" si="179"/>
        <v>44277</v>
      </c>
      <c r="I82" s="108">
        <f t="shared" si="162"/>
        <v>44277</v>
      </c>
      <c r="J82" s="109">
        <f t="shared" si="171"/>
        <v>20</v>
      </c>
      <c r="K82" s="109">
        <f t="shared" si="156"/>
        <v>6</v>
      </c>
      <c r="L82" s="8">
        <f t="shared" si="172"/>
        <v>1.0076614100000001</v>
      </c>
      <c r="M82" s="110">
        <f t="shared" si="159"/>
        <v>1.00958108</v>
      </c>
      <c r="N82" s="110">
        <f t="shared" si="140"/>
        <v>1.0128420571758325</v>
      </c>
      <c r="O82" s="103">
        <f t="shared" si="141"/>
        <v>1.02060185</v>
      </c>
      <c r="P82" s="103">
        <f t="shared" si="163"/>
        <v>969.78077364000001</v>
      </c>
      <c r="Q82" s="11">
        <f t="shared" si="183"/>
        <v>0</v>
      </c>
      <c r="R82" s="30">
        <f t="shared" si="173"/>
        <v>0</v>
      </c>
      <c r="S82" s="8">
        <f t="shared" si="164"/>
        <v>0</v>
      </c>
      <c r="T82" s="113">
        <f t="shared" si="174"/>
        <v>0.16</v>
      </c>
      <c r="U82" s="111">
        <f t="shared" si="142"/>
        <v>6</v>
      </c>
      <c r="V82" s="111">
        <v>252</v>
      </c>
      <c r="W82" s="110">
        <f t="shared" si="165"/>
        <v>1.003540061</v>
      </c>
      <c r="X82" s="103">
        <f t="shared" si="166"/>
        <v>3.4330830899999998</v>
      </c>
      <c r="Y82" s="103">
        <f t="shared" si="167"/>
        <v>0</v>
      </c>
      <c r="Z82" s="114" t="str">
        <f t="shared" si="180"/>
        <v>A+J=</v>
      </c>
      <c r="AA82" s="108">
        <f t="shared" si="181"/>
        <v>44277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68"/>
        <v>46377</v>
      </c>
      <c r="AP82" s="160">
        <f>VLOOKUP($AO82,[1]Plan1!$CI$223:$CM$400,2)</f>
        <v>1146.575</v>
      </c>
      <c r="AQ82" s="145">
        <f t="shared" si="175"/>
        <v>46316</v>
      </c>
      <c r="AR82" s="146">
        <f>VLOOKUP($AO82,[1]Plan1!$CI$223:$CM$400,4)</f>
        <v>1146.575</v>
      </c>
      <c r="AS82" s="145">
        <f t="shared" si="176"/>
        <v>46347</v>
      </c>
      <c r="AT82" s="147">
        <f t="shared" si="177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102">
        <f t="shared" si="169"/>
        <v>44258</v>
      </c>
      <c r="B83" s="103">
        <f t="shared" si="160"/>
        <v>975.02669945000002</v>
      </c>
      <c r="C83" s="103">
        <f t="shared" si="178"/>
        <v>950.20479694999995</v>
      </c>
      <c r="D83" s="104">
        <f t="shared" si="170"/>
        <v>934.75800000000004</v>
      </c>
      <c r="E83" s="105">
        <f t="shared" si="137"/>
        <v>958.84400000000005</v>
      </c>
      <c r="F83" s="106">
        <f t="shared" si="138"/>
        <v>44218</v>
      </c>
      <c r="G83" s="107">
        <f t="shared" si="161"/>
        <v>2.5767096938458911E-2</v>
      </c>
      <c r="H83" s="108">
        <f t="shared" si="179"/>
        <v>44277</v>
      </c>
      <c r="I83" s="108">
        <f t="shared" si="162"/>
        <v>44277</v>
      </c>
      <c r="J83" s="109">
        <f t="shared" si="171"/>
        <v>20</v>
      </c>
      <c r="K83" s="109">
        <f t="shared" si="156"/>
        <v>7</v>
      </c>
      <c r="L83" s="8">
        <f t="shared" si="172"/>
        <v>1.00894401</v>
      </c>
      <c r="M83" s="110">
        <f t="shared" si="159"/>
        <v>1.00958108</v>
      </c>
      <c r="N83" s="110">
        <f t="shared" si="140"/>
        <v>1.0128420571758325</v>
      </c>
      <c r="O83" s="103">
        <f t="shared" si="141"/>
        <v>1.02190092</v>
      </c>
      <c r="P83" s="103">
        <f t="shared" si="163"/>
        <v>971.01515618999997</v>
      </c>
      <c r="Q83" s="11">
        <f t="shared" si="183"/>
        <v>0</v>
      </c>
      <c r="R83" s="30">
        <f t="shared" si="173"/>
        <v>0</v>
      </c>
      <c r="S83" s="8">
        <f t="shared" si="164"/>
        <v>0</v>
      </c>
      <c r="T83" s="113">
        <f t="shared" si="174"/>
        <v>0.16</v>
      </c>
      <c r="U83" s="111">
        <f t="shared" si="142"/>
        <v>7</v>
      </c>
      <c r="V83" s="111">
        <v>252</v>
      </c>
      <c r="W83" s="110">
        <f t="shared" si="165"/>
        <v>1.004131288</v>
      </c>
      <c r="X83" s="103">
        <f t="shared" si="166"/>
        <v>4.0115432599999998</v>
      </c>
      <c r="Y83" s="103">
        <f t="shared" si="167"/>
        <v>0</v>
      </c>
      <c r="Z83" s="114" t="str">
        <f t="shared" si="180"/>
        <v>A+J=</v>
      </c>
      <c r="AA83" s="108">
        <f t="shared" si="181"/>
        <v>44277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68"/>
        <v>46407</v>
      </c>
      <c r="AP83" s="160">
        <f>VLOOKUP($AO83,[1]Plan1!$CI$223:$CM$400,2)</f>
        <v>1146.575</v>
      </c>
      <c r="AQ83" s="145">
        <f t="shared" si="175"/>
        <v>46346</v>
      </c>
      <c r="AR83" s="146">
        <f>VLOOKUP($AO83,[1]Plan1!$CI$223:$CM$400,4)</f>
        <v>1146.575</v>
      </c>
      <c r="AS83" s="145">
        <f t="shared" si="176"/>
        <v>46376</v>
      </c>
      <c r="AT83" s="147">
        <f t="shared" si="177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2">
        <f t="shared" si="169"/>
        <v>44259</v>
      </c>
      <c r="B84" s="103">
        <f t="shared" si="160"/>
        <v>976.84291632000009</v>
      </c>
      <c r="C84" s="103">
        <f t="shared" si="178"/>
        <v>950.20479694999995</v>
      </c>
      <c r="D84" s="104">
        <f t="shared" si="170"/>
        <v>934.75800000000004</v>
      </c>
      <c r="E84" s="105">
        <f t="shared" si="137"/>
        <v>958.84400000000005</v>
      </c>
      <c r="F84" s="106">
        <f t="shared" si="138"/>
        <v>44218</v>
      </c>
      <c r="G84" s="107">
        <f t="shared" si="161"/>
        <v>2.5767096938458911E-2</v>
      </c>
      <c r="H84" s="108">
        <f t="shared" si="179"/>
        <v>44277</v>
      </c>
      <c r="I84" s="108">
        <f t="shared" si="162"/>
        <v>44277</v>
      </c>
      <c r="J84" s="109">
        <f t="shared" si="171"/>
        <v>20</v>
      </c>
      <c r="K84" s="109">
        <f t="shared" si="156"/>
        <v>8</v>
      </c>
      <c r="L84" s="8">
        <f t="shared" si="172"/>
        <v>1.01022824</v>
      </c>
      <c r="M84" s="110">
        <f t="shared" si="159"/>
        <v>1.00958108</v>
      </c>
      <c r="N84" s="110">
        <f t="shared" si="140"/>
        <v>1.0128420571758325</v>
      </c>
      <c r="O84" s="103">
        <f t="shared" si="141"/>
        <v>1.0232016399999999</v>
      </c>
      <c r="P84" s="103">
        <f t="shared" si="163"/>
        <v>972.25110657000005</v>
      </c>
      <c r="Q84" s="11">
        <f t="shared" si="183"/>
        <v>0</v>
      </c>
      <c r="R84" s="30">
        <f t="shared" si="173"/>
        <v>0</v>
      </c>
      <c r="S84" s="8">
        <f t="shared" si="164"/>
        <v>0</v>
      </c>
      <c r="T84" s="113">
        <f t="shared" si="174"/>
        <v>0.16</v>
      </c>
      <c r="U84" s="111">
        <f t="shared" si="142"/>
        <v>8</v>
      </c>
      <c r="V84" s="111">
        <v>252</v>
      </c>
      <c r="W84" s="110">
        <f t="shared" si="165"/>
        <v>1.0047228640000001</v>
      </c>
      <c r="X84" s="103">
        <f t="shared" si="166"/>
        <v>4.5918097500000004</v>
      </c>
      <c r="Y84" s="103">
        <f t="shared" si="167"/>
        <v>0</v>
      </c>
      <c r="Z84" s="114" t="str">
        <f t="shared" si="180"/>
        <v>A+J=</v>
      </c>
      <c r="AA84" s="108">
        <f t="shared" si="181"/>
        <v>44277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68"/>
        <v>46440</v>
      </c>
      <c r="AP84" s="160">
        <f>VLOOKUP($AO84,[1]Plan1!$CI$223:$CM$400,2)</f>
        <v>1146.575</v>
      </c>
      <c r="AQ84" s="145">
        <f t="shared" si="175"/>
        <v>46378</v>
      </c>
      <c r="AR84" s="146">
        <f>VLOOKUP($AO84,[1]Plan1!$CI$223:$CM$400,4)</f>
        <v>1146.575</v>
      </c>
      <c r="AS84" s="145">
        <f t="shared" si="176"/>
        <v>46409</v>
      </c>
      <c r="AT84" s="147">
        <f t="shared" si="177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2">
        <f t="shared" si="169"/>
        <v>44260</v>
      </c>
      <c r="B85" s="103">
        <f t="shared" si="160"/>
        <v>978.66252000000009</v>
      </c>
      <c r="C85" s="103">
        <f t="shared" si="178"/>
        <v>950.20479694999995</v>
      </c>
      <c r="D85" s="104">
        <f t="shared" si="170"/>
        <v>934.75800000000004</v>
      </c>
      <c r="E85" s="105">
        <f t="shared" si="137"/>
        <v>958.84400000000005</v>
      </c>
      <c r="F85" s="106">
        <f t="shared" si="138"/>
        <v>44218</v>
      </c>
      <c r="G85" s="107">
        <f t="shared" si="161"/>
        <v>2.5767096938458911E-2</v>
      </c>
      <c r="H85" s="108">
        <f t="shared" si="179"/>
        <v>44277</v>
      </c>
      <c r="I85" s="108">
        <f t="shared" si="162"/>
        <v>44277</v>
      </c>
      <c r="J85" s="109">
        <f t="shared" si="171"/>
        <v>20</v>
      </c>
      <c r="K85" s="109">
        <f t="shared" si="156"/>
        <v>9</v>
      </c>
      <c r="L85" s="8">
        <f t="shared" si="172"/>
        <v>1.0115141000000001</v>
      </c>
      <c r="M85" s="110">
        <f t="shared" si="159"/>
        <v>1.00958108</v>
      </c>
      <c r="N85" s="110">
        <f t="shared" si="140"/>
        <v>1.0128420571758325</v>
      </c>
      <c r="O85" s="103">
        <f t="shared" si="141"/>
        <v>1.02450402</v>
      </c>
      <c r="P85" s="103">
        <f t="shared" si="163"/>
        <v>973.48863429000005</v>
      </c>
      <c r="Q85" s="11">
        <f t="shared" si="183"/>
        <v>0</v>
      </c>
      <c r="R85" s="30">
        <f t="shared" si="173"/>
        <v>0</v>
      </c>
      <c r="S85" s="8">
        <f t="shared" si="164"/>
        <v>0</v>
      </c>
      <c r="T85" s="113">
        <f t="shared" si="174"/>
        <v>0.16</v>
      </c>
      <c r="U85" s="111">
        <f t="shared" si="142"/>
        <v>9</v>
      </c>
      <c r="V85" s="111">
        <v>252</v>
      </c>
      <c r="W85" s="110">
        <f t="shared" si="165"/>
        <v>1.005314788</v>
      </c>
      <c r="X85" s="103">
        <f t="shared" si="166"/>
        <v>5.1738857100000004</v>
      </c>
      <c r="Y85" s="103">
        <f t="shared" si="167"/>
        <v>0</v>
      </c>
      <c r="Z85" s="114" t="str">
        <f t="shared" si="180"/>
        <v>A+J=</v>
      </c>
      <c r="AA85" s="108">
        <f t="shared" si="181"/>
        <v>44277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68"/>
        <v>46468</v>
      </c>
      <c r="AP85" s="160">
        <f>VLOOKUP($AO85,[1]Plan1!$CI$223:$CM$400,2)</f>
        <v>1146.575</v>
      </c>
      <c r="AQ85" s="145">
        <f t="shared" si="175"/>
        <v>46409</v>
      </c>
      <c r="AR85" s="146">
        <f>VLOOKUP($AO85,[1]Plan1!$CI$223:$CM$400,4)</f>
        <v>1146.575</v>
      </c>
      <c r="AS85" s="145">
        <f t="shared" si="176"/>
        <v>46440</v>
      </c>
      <c r="AT85" s="147">
        <f t="shared" si="177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2">
        <f t="shared" si="169"/>
        <v>44261</v>
      </c>
      <c r="B86" s="103">
        <f t="shared" si="160"/>
        <v>980.48550599999999</v>
      </c>
      <c r="C86" s="103">
        <f t="shared" si="178"/>
        <v>950.20479694999995</v>
      </c>
      <c r="D86" s="104">
        <f t="shared" si="170"/>
        <v>934.75800000000004</v>
      </c>
      <c r="E86" s="105">
        <f t="shared" si="137"/>
        <v>958.84400000000005</v>
      </c>
      <c r="F86" s="106">
        <f t="shared" si="138"/>
        <v>44218</v>
      </c>
      <c r="G86" s="107">
        <f t="shared" si="161"/>
        <v>2.5767096938458911E-2</v>
      </c>
      <c r="H86" s="108">
        <f t="shared" si="179"/>
        <v>44277</v>
      </c>
      <c r="I86" s="108">
        <f t="shared" si="162"/>
        <v>44277</v>
      </c>
      <c r="J86" s="109">
        <f t="shared" si="171"/>
        <v>20</v>
      </c>
      <c r="K86" s="109">
        <f t="shared" si="156"/>
        <v>10</v>
      </c>
      <c r="L86" s="8">
        <f t="shared" si="172"/>
        <v>1.0128016</v>
      </c>
      <c r="M86" s="110">
        <f t="shared" si="159"/>
        <v>1.00958108</v>
      </c>
      <c r="N86" s="110">
        <f t="shared" si="140"/>
        <v>1.0128420571758325</v>
      </c>
      <c r="O86" s="103">
        <f t="shared" si="141"/>
        <v>1.02580805</v>
      </c>
      <c r="P86" s="103">
        <f t="shared" si="163"/>
        <v>974.72772984999995</v>
      </c>
      <c r="Q86" s="11">
        <f t="shared" si="183"/>
        <v>0</v>
      </c>
      <c r="R86" s="30">
        <f t="shared" si="173"/>
        <v>0</v>
      </c>
      <c r="S86" s="8">
        <f t="shared" si="164"/>
        <v>0</v>
      </c>
      <c r="T86" s="113">
        <f t="shared" si="174"/>
        <v>0.16</v>
      </c>
      <c r="U86" s="111">
        <f t="shared" si="142"/>
        <v>10</v>
      </c>
      <c r="V86" s="111">
        <v>252</v>
      </c>
      <c r="W86" s="110">
        <f t="shared" si="165"/>
        <v>1.005907061</v>
      </c>
      <c r="X86" s="103">
        <f t="shared" si="166"/>
        <v>5.7577761499999998</v>
      </c>
      <c r="Y86" s="103">
        <f t="shared" si="167"/>
        <v>0</v>
      </c>
      <c r="Z86" s="114" t="str">
        <f t="shared" si="180"/>
        <v>A+J=</v>
      </c>
      <c r="AA86" s="108">
        <f t="shared" si="181"/>
        <v>44277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68"/>
        <v>46497</v>
      </c>
      <c r="AP86" s="160">
        <f>VLOOKUP($AO86,[1]Plan1!$CI$223:$CM$400,2)</f>
        <v>1146.575</v>
      </c>
      <c r="AQ86" s="145">
        <f t="shared" si="175"/>
        <v>46438</v>
      </c>
      <c r="AR86" s="146">
        <f>VLOOKUP($AO86,[1]Plan1!$CI$223:$CM$400,4)</f>
        <v>1146.575</v>
      </c>
      <c r="AS86" s="145">
        <f t="shared" si="176"/>
        <v>46466</v>
      </c>
      <c r="AT86" s="147">
        <f t="shared" si="177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2">
        <f t="shared" si="169"/>
        <v>44262</v>
      </c>
      <c r="B87" s="103">
        <f t="shared" si="160"/>
        <v>980.48550599999999</v>
      </c>
      <c r="C87" s="103">
        <f t="shared" si="178"/>
        <v>950.20479694999995</v>
      </c>
      <c r="D87" s="104">
        <f t="shared" si="170"/>
        <v>934.75800000000004</v>
      </c>
      <c r="E87" s="105">
        <f t="shared" si="137"/>
        <v>958.84400000000005</v>
      </c>
      <c r="F87" s="106">
        <f t="shared" si="138"/>
        <v>44218</v>
      </c>
      <c r="G87" s="107">
        <f t="shared" si="161"/>
        <v>2.5767096938458911E-2</v>
      </c>
      <c r="H87" s="108">
        <f t="shared" si="179"/>
        <v>44277</v>
      </c>
      <c r="I87" s="108">
        <f t="shared" si="162"/>
        <v>44277</v>
      </c>
      <c r="J87" s="109">
        <f t="shared" si="171"/>
        <v>20</v>
      </c>
      <c r="K87" s="109">
        <f t="shared" si="156"/>
        <v>10</v>
      </c>
      <c r="L87" s="8">
        <f t="shared" si="172"/>
        <v>1.0128016</v>
      </c>
      <c r="M87" s="110">
        <f t="shared" si="159"/>
        <v>1.00958108</v>
      </c>
      <c r="N87" s="110">
        <f t="shared" si="140"/>
        <v>1.0128420571758325</v>
      </c>
      <c r="O87" s="103">
        <f t="shared" si="141"/>
        <v>1.02580805</v>
      </c>
      <c r="P87" s="103">
        <f t="shared" si="163"/>
        <v>974.72772984999995</v>
      </c>
      <c r="Q87" s="11">
        <f t="shared" si="183"/>
        <v>0</v>
      </c>
      <c r="R87" s="30">
        <f t="shared" si="173"/>
        <v>0</v>
      </c>
      <c r="S87" s="8">
        <f t="shared" si="164"/>
        <v>0</v>
      </c>
      <c r="T87" s="113">
        <f t="shared" si="174"/>
        <v>0.16</v>
      </c>
      <c r="U87" s="111">
        <f t="shared" si="142"/>
        <v>10</v>
      </c>
      <c r="V87" s="111">
        <v>252</v>
      </c>
      <c r="W87" s="110">
        <f t="shared" si="165"/>
        <v>1.005907061</v>
      </c>
      <c r="X87" s="103">
        <f t="shared" si="166"/>
        <v>5.7577761499999998</v>
      </c>
      <c r="Y87" s="103">
        <f t="shared" si="167"/>
        <v>0</v>
      </c>
      <c r="Z87" s="114" t="str">
        <f t="shared" si="180"/>
        <v>A+J=</v>
      </c>
      <c r="AA87" s="108">
        <f t="shared" si="181"/>
        <v>44277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68"/>
        <v>46527</v>
      </c>
      <c r="AP87" s="160">
        <f>VLOOKUP($AO87,[1]Plan1!$CI$223:$CM$400,2)</f>
        <v>1146.575</v>
      </c>
      <c r="AQ87" s="145">
        <f t="shared" si="175"/>
        <v>46466</v>
      </c>
      <c r="AR87" s="146">
        <f>VLOOKUP($AO87,[1]Plan1!$CI$223:$CM$400,4)</f>
        <v>1146.575</v>
      </c>
      <c r="AS87" s="145">
        <f t="shared" si="176"/>
        <v>46497</v>
      </c>
      <c r="AT87" s="147">
        <f t="shared" si="177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2">
        <f t="shared" si="169"/>
        <v>44263</v>
      </c>
      <c r="B88" s="103">
        <f t="shared" si="160"/>
        <v>980.48550599999999</v>
      </c>
      <c r="C88" s="103">
        <f t="shared" si="178"/>
        <v>950.20479694999995</v>
      </c>
      <c r="D88" s="104">
        <f t="shared" si="170"/>
        <v>934.75800000000004</v>
      </c>
      <c r="E88" s="105">
        <f t="shared" si="137"/>
        <v>958.84400000000005</v>
      </c>
      <c r="F88" s="106">
        <f t="shared" si="138"/>
        <v>44218</v>
      </c>
      <c r="G88" s="107">
        <f t="shared" si="161"/>
        <v>2.5767096938458911E-2</v>
      </c>
      <c r="H88" s="108">
        <f t="shared" si="179"/>
        <v>44277</v>
      </c>
      <c r="I88" s="108">
        <f t="shared" si="162"/>
        <v>44277</v>
      </c>
      <c r="J88" s="109">
        <f t="shared" si="171"/>
        <v>20</v>
      </c>
      <c r="K88" s="109">
        <f t="shared" si="156"/>
        <v>10</v>
      </c>
      <c r="L88" s="8">
        <f t="shared" si="172"/>
        <v>1.0128016</v>
      </c>
      <c r="M88" s="110">
        <f t="shared" si="159"/>
        <v>1.00958108</v>
      </c>
      <c r="N88" s="110">
        <f t="shared" si="140"/>
        <v>1.0128420571758325</v>
      </c>
      <c r="O88" s="103">
        <f t="shared" si="141"/>
        <v>1.02580805</v>
      </c>
      <c r="P88" s="103">
        <f t="shared" si="163"/>
        <v>974.72772984999995</v>
      </c>
      <c r="Q88" s="11">
        <f t="shared" si="183"/>
        <v>0</v>
      </c>
      <c r="R88" s="30">
        <f t="shared" si="173"/>
        <v>0</v>
      </c>
      <c r="S88" s="8">
        <f t="shared" si="164"/>
        <v>0</v>
      </c>
      <c r="T88" s="113">
        <f t="shared" si="174"/>
        <v>0.16</v>
      </c>
      <c r="U88" s="111">
        <f t="shared" si="142"/>
        <v>10</v>
      </c>
      <c r="V88" s="111">
        <v>252</v>
      </c>
      <c r="W88" s="110">
        <f t="shared" si="165"/>
        <v>1.005907061</v>
      </c>
      <c r="X88" s="103">
        <f t="shared" si="166"/>
        <v>5.7577761499999998</v>
      </c>
      <c r="Y88" s="103">
        <f t="shared" si="167"/>
        <v>0</v>
      </c>
      <c r="Z88" s="114" t="str">
        <f t="shared" si="180"/>
        <v>A+J=</v>
      </c>
      <c r="AA88" s="108">
        <f t="shared" si="181"/>
        <v>44277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68"/>
        <v>46559</v>
      </c>
      <c r="AP88" s="160">
        <f>VLOOKUP($AO88,[1]Plan1!$CI$223:$CM$400,2)</f>
        <v>1146.575</v>
      </c>
      <c r="AQ88" s="145">
        <f t="shared" si="175"/>
        <v>46498</v>
      </c>
      <c r="AR88" s="146">
        <f>VLOOKUP($AO88,[1]Plan1!$CI$223:$CM$400,4)</f>
        <v>1146.575</v>
      </c>
      <c r="AS88" s="145">
        <f t="shared" si="176"/>
        <v>46528</v>
      </c>
      <c r="AT88" s="147">
        <f t="shared" si="177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2">
        <f t="shared" si="169"/>
        <v>44264</v>
      </c>
      <c r="B89" s="103">
        <f t="shared" si="160"/>
        <v>982.31189755000003</v>
      </c>
      <c r="C89" s="103">
        <f t="shared" si="178"/>
        <v>950.20479694999995</v>
      </c>
      <c r="D89" s="104">
        <f t="shared" si="170"/>
        <v>934.75800000000004</v>
      </c>
      <c r="E89" s="105">
        <f t="shared" si="137"/>
        <v>958.84400000000005</v>
      </c>
      <c r="F89" s="106">
        <f t="shared" si="138"/>
        <v>44218</v>
      </c>
      <c r="G89" s="107">
        <f t="shared" si="161"/>
        <v>2.5767096938458911E-2</v>
      </c>
      <c r="H89" s="108">
        <f t="shared" si="179"/>
        <v>44277</v>
      </c>
      <c r="I89" s="108">
        <f t="shared" si="162"/>
        <v>44277</v>
      </c>
      <c r="J89" s="109">
        <f t="shared" si="171"/>
        <v>20</v>
      </c>
      <c r="K89" s="109">
        <f t="shared" si="156"/>
        <v>11</v>
      </c>
      <c r="L89" s="8">
        <f t="shared" si="172"/>
        <v>1.0140907400000001</v>
      </c>
      <c r="M89" s="110">
        <f t="shared" si="159"/>
        <v>1.00958108</v>
      </c>
      <c r="N89" s="110">
        <f t="shared" si="140"/>
        <v>1.0128420571758325</v>
      </c>
      <c r="O89" s="103">
        <f t="shared" si="141"/>
        <v>1.02711375</v>
      </c>
      <c r="P89" s="103">
        <f t="shared" si="163"/>
        <v>975.96841226000004</v>
      </c>
      <c r="Q89" s="11">
        <f t="shared" si="183"/>
        <v>0</v>
      </c>
      <c r="R89" s="30">
        <f t="shared" si="173"/>
        <v>0</v>
      </c>
      <c r="S89" s="8">
        <f t="shared" si="164"/>
        <v>0</v>
      </c>
      <c r="T89" s="113">
        <f t="shared" si="174"/>
        <v>0.16</v>
      </c>
      <c r="U89" s="111">
        <f t="shared" si="142"/>
        <v>11</v>
      </c>
      <c r="V89" s="111">
        <v>252</v>
      </c>
      <c r="W89" s="110">
        <f t="shared" si="165"/>
        <v>1.0064996829999999</v>
      </c>
      <c r="X89" s="103">
        <f t="shared" si="166"/>
        <v>6.3434852900000003</v>
      </c>
      <c r="Y89" s="103">
        <f t="shared" si="167"/>
        <v>0</v>
      </c>
      <c r="Z89" s="114" t="str">
        <f t="shared" si="180"/>
        <v>A+J=</v>
      </c>
      <c r="AA89" s="108">
        <f t="shared" si="181"/>
        <v>44277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68"/>
        <v>46588</v>
      </c>
      <c r="AP89" s="160">
        <f>VLOOKUP($AO89,[1]Plan1!$CI$223:$CM$400,2)</f>
        <v>1146.575</v>
      </c>
      <c r="AQ89" s="145">
        <f t="shared" si="175"/>
        <v>46527</v>
      </c>
      <c r="AR89" s="146">
        <f>VLOOKUP($AO89,[1]Plan1!$CI$223:$CM$400,4)</f>
        <v>1146.575</v>
      </c>
      <c r="AS89" s="145">
        <f t="shared" si="176"/>
        <v>46558</v>
      </c>
      <c r="AT89" s="147">
        <f t="shared" si="177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2.75" x14ac:dyDescent="0.2">
      <c r="A90" s="102">
        <f t="shared" si="169"/>
        <v>44265</v>
      </c>
      <c r="B90" s="103">
        <f t="shared" si="160"/>
        <v>984.14167960999998</v>
      </c>
      <c r="C90" s="103">
        <f t="shared" si="178"/>
        <v>950.20479694999995</v>
      </c>
      <c r="D90" s="104">
        <f t="shared" si="170"/>
        <v>934.75800000000004</v>
      </c>
      <c r="E90" s="105">
        <f t="shared" si="137"/>
        <v>958.84400000000005</v>
      </c>
      <c r="F90" s="106">
        <f t="shared" si="138"/>
        <v>44218</v>
      </c>
      <c r="G90" s="107">
        <f t="shared" si="161"/>
        <v>2.5767096938458911E-2</v>
      </c>
      <c r="H90" s="108">
        <f t="shared" si="179"/>
        <v>44277</v>
      </c>
      <c r="I90" s="108">
        <f t="shared" si="162"/>
        <v>44277</v>
      </c>
      <c r="J90" s="109">
        <f t="shared" si="171"/>
        <v>20</v>
      </c>
      <c r="K90" s="109">
        <f t="shared" si="156"/>
        <v>12</v>
      </c>
      <c r="L90" s="8">
        <f t="shared" si="172"/>
        <v>1.01538152</v>
      </c>
      <c r="M90" s="110">
        <f t="shared" si="159"/>
        <v>1.00958108</v>
      </c>
      <c r="N90" s="110">
        <f t="shared" si="140"/>
        <v>1.0128420571758325</v>
      </c>
      <c r="O90" s="103">
        <f t="shared" si="141"/>
        <v>1.0284211000000001</v>
      </c>
      <c r="P90" s="103">
        <f t="shared" si="163"/>
        <v>977.21066250000001</v>
      </c>
      <c r="Q90" s="11">
        <f t="shared" si="183"/>
        <v>0</v>
      </c>
      <c r="R90" s="30">
        <f t="shared" si="173"/>
        <v>0</v>
      </c>
      <c r="S90" s="8">
        <f t="shared" si="164"/>
        <v>0</v>
      </c>
      <c r="T90" s="113">
        <f t="shared" si="174"/>
        <v>0.16</v>
      </c>
      <c r="U90" s="111">
        <f t="shared" si="142"/>
        <v>12</v>
      </c>
      <c r="V90" s="111">
        <v>252</v>
      </c>
      <c r="W90" s="110">
        <f t="shared" si="165"/>
        <v>1.007092654</v>
      </c>
      <c r="X90" s="103">
        <f t="shared" si="166"/>
        <v>6.93101711</v>
      </c>
      <c r="Y90" s="103">
        <f t="shared" si="167"/>
        <v>0</v>
      </c>
      <c r="Z90" s="114" t="str">
        <f t="shared" si="180"/>
        <v>A+J=</v>
      </c>
      <c r="AA90" s="108">
        <f t="shared" si="181"/>
        <v>44277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68"/>
        <v>46619</v>
      </c>
      <c r="AP90" s="160">
        <f>VLOOKUP($AO90,[1]Plan1!$CI$223:$CM$400,2)</f>
        <v>1146.575</v>
      </c>
      <c r="AQ90" s="145">
        <f t="shared" si="175"/>
        <v>46558</v>
      </c>
      <c r="AR90" s="146">
        <f>VLOOKUP($AO90,[1]Plan1!$CI$223:$CM$400,4)</f>
        <v>1146.575</v>
      </c>
      <c r="AS90" s="145">
        <f t="shared" si="176"/>
        <v>46588</v>
      </c>
      <c r="AT90" s="147">
        <f t="shared" si="177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2.75" x14ac:dyDescent="0.2">
      <c r="A91" s="102">
        <f t="shared" si="169"/>
        <v>44266</v>
      </c>
      <c r="B91" s="103">
        <f t="shared" si="160"/>
        <v>985.97488498999996</v>
      </c>
      <c r="C91" s="103">
        <f t="shared" si="178"/>
        <v>950.20479694999995</v>
      </c>
      <c r="D91" s="104">
        <f t="shared" si="170"/>
        <v>934.75800000000004</v>
      </c>
      <c r="E91" s="105">
        <f t="shared" si="137"/>
        <v>958.84400000000005</v>
      </c>
      <c r="F91" s="106">
        <f t="shared" si="138"/>
        <v>44218</v>
      </c>
      <c r="G91" s="107">
        <f t="shared" si="161"/>
        <v>2.5767096938458911E-2</v>
      </c>
      <c r="H91" s="108">
        <f t="shared" si="179"/>
        <v>44277</v>
      </c>
      <c r="I91" s="108">
        <f t="shared" si="162"/>
        <v>44277</v>
      </c>
      <c r="J91" s="109">
        <f t="shared" si="171"/>
        <v>20</v>
      </c>
      <c r="K91" s="109">
        <f t="shared" si="156"/>
        <v>13</v>
      </c>
      <c r="L91" s="8">
        <f t="shared" si="172"/>
        <v>1.0166739499999999</v>
      </c>
      <c r="M91" s="110">
        <f t="shared" si="159"/>
        <v>1.00958108</v>
      </c>
      <c r="N91" s="110">
        <f t="shared" si="140"/>
        <v>1.0128420571758325</v>
      </c>
      <c r="O91" s="103">
        <f t="shared" si="141"/>
        <v>1.0297301299999999</v>
      </c>
      <c r="P91" s="103">
        <f t="shared" si="163"/>
        <v>978.45450907999998</v>
      </c>
      <c r="Q91" s="11">
        <f t="shared" si="183"/>
        <v>0</v>
      </c>
      <c r="R91" s="30">
        <f t="shared" si="173"/>
        <v>0</v>
      </c>
      <c r="S91" s="8">
        <f t="shared" si="164"/>
        <v>0</v>
      </c>
      <c r="T91" s="113">
        <f t="shared" si="174"/>
        <v>0.16</v>
      </c>
      <c r="U91" s="111">
        <f t="shared" si="142"/>
        <v>13</v>
      </c>
      <c r="V91" s="111">
        <v>252</v>
      </c>
      <c r="W91" s="110">
        <f t="shared" si="165"/>
        <v>1.0076859739999999</v>
      </c>
      <c r="X91" s="103">
        <f t="shared" si="166"/>
        <v>7.5203759100000003</v>
      </c>
      <c r="Y91" s="103">
        <f t="shared" si="167"/>
        <v>0</v>
      </c>
      <c r="Z91" s="114" t="str">
        <f t="shared" si="180"/>
        <v>A+J=</v>
      </c>
      <c r="AA91" s="108">
        <f t="shared" si="181"/>
        <v>44277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68"/>
        <v>46650</v>
      </c>
      <c r="AP91" s="160">
        <f>VLOOKUP($AO91,[1]Plan1!$CI$223:$CM$400,2)</f>
        <v>1146.575</v>
      </c>
      <c r="AQ91" s="145">
        <f t="shared" si="175"/>
        <v>46588</v>
      </c>
      <c r="AR91" s="146">
        <f>VLOOKUP($AO91,[1]Plan1!$CI$223:$CM$400,4)</f>
        <v>1146.575</v>
      </c>
      <c r="AS91" s="145">
        <f t="shared" si="176"/>
        <v>46619</v>
      </c>
      <c r="AT91" s="147">
        <f t="shared" si="177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2">
        <f t="shared" si="169"/>
        <v>44267</v>
      </c>
      <c r="B92" s="103">
        <f t="shared" si="160"/>
        <v>987.81149968</v>
      </c>
      <c r="C92" s="103">
        <f t="shared" si="178"/>
        <v>950.20479694999995</v>
      </c>
      <c r="D92" s="104">
        <f t="shared" si="170"/>
        <v>934.75800000000004</v>
      </c>
      <c r="E92" s="105">
        <f t="shared" si="137"/>
        <v>958.84400000000005</v>
      </c>
      <c r="F92" s="106">
        <f t="shared" si="138"/>
        <v>44218</v>
      </c>
      <c r="G92" s="107">
        <f t="shared" si="161"/>
        <v>2.5767096938458911E-2</v>
      </c>
      <c r="H92" s="108">
        <f t="shared" si="179"/>
        <v>44277</v>
      </c>
      <c r="I92" s="108">
        <f t="shared" si="162"/>
        <v>44277</v>
      </c>
      <c r="J92" s="109">
        <f t="shared" si="171"/>
        <v>20</v>
      </c>
      <c r="K92" s="109">
        <f t="shared" si="156"/>
        <v>14</v>
      </c>
      <c r="L92" s="8">
        <f t="shared" si="172"/>
        <v>1.0179680200000001</v>
      </c>
      <c r="M92" s="110">
        <f t="shared" si="159"/>
        <v>1.00958108</v>
      </c>
      <c r="N92" s="110">
        <f t="shared" si="140"/>
        <v>1.0128420571758325</v>
      </c>
      <c r="O92" s="103">
        <f t="shared" si="141"/>
        <v>1.0310408200000001</v>
      </c>
      <c r="P92" s="103">
        <f t="shared" si="163"/>
        <v>979.69993301</v>
      </c>
      <c r="Q92" s="11">
        <f t="shared" si="183"/>
        <v>0</v>
      </c>
      <c r="R92" s="30">
        <f t="shared" si="173"/>
        <v>0</v>
      </c>
      <c r="S92" s="8">
        <f t="shared" si="164"/>
        <v>0</v>
      </c>
      <c r="T92" s="113">
        <f t="shared" si="174"/>
        <v>0.16</v>
      </c>
      <c r="U92" s="111">
        <f t="shared" si="142"/>
        <v>14</v>
      </c>
      <c r="V92" s="111">
        <v>252</v>
      </c>
      <c r="W92" s="110">
        <f t="shared" si="165"/>
        <v>1.0082796439999999</v>
      </c>
      <c r="X92" s="103">
        <f t="shared" si="166"/>
        <v>8.1115666700000002</v>
      </c>
      <c r="Y92" s="103">
        <f t="shared" si="167"/>
        <v>0</v>
      </c>
      <c r="Z92" s="114" t="str">
        <f t="shared" si="180"/>
        <v>A+J=</v>
      </c>
      <c r="AA92" s="108">
        <f t="shared" si="181"/>
        <v>44277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68"/>
        <v>46680</v>
      </c>
      <c r="AP92" s="160">
        <f>VLOOKUP($AO92,[1]Plan1!$CI$223:$CM$400,2)</f>
        <v>1146.575</v>
      </c>
      <c r="AQ92" s="145">
        <f t="shared" si="175"/>
        <v>46619</v>
      </c>
      <c r="AR92" s="146">
        <f>VLOOKUP($AO92,[1]Plan1!$CI$223:$CM$400,4)</f>
        <v>1146.575</v>
      </c>
      <c r="AS92" s="145">
        <f t="shared" si="176"/>
        <v>46650</v>
      </c>
      <c r="AT92" s="147">
        <f t="shared" si="177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2">
        <f t="shared" si="169"/>
        <v>44268</v>
      </c>
      <c r="B93" s="103">
        <f t="shared" si="160"/>
        <v>989.65152777000003</v>
      </c>
      <c r="C93" s="103">
        <f t="shared" si="178"/>
        <v>950.20479694999995</v>
      </c>
      <c r="D93" s="104">
        <f t="shared" si="170"/>
        <v>934.75800000000004</v>
      </c>
      <c r="E93" s="105">
        <f t="shared" si="137"/>
        <v>958.84400000000005</v>
      </c>
      <c r="F93" s="106">
        <f t="shared" si="138"/>
        <v>44218</v>
      </c>
      <c r="G93" s="107">
        <f t="shared" si="161"/>
        <v>2.5767096938458911E-2</v>
      </c>
      <c r="H93" s="108">
        <f t="shared" si="179"/>
        <v>44277</v>
      </c>
      <c r="I93" s="108">
        <f t="shared" si="162"/>
        <v>44277</v>
      </c>
      <c r="J93" s="109">
        <f t="shared" si="171"/>
        <v>20</v>
      </c>
      <c r="K93" s="109">
        <f t="shared" si="156"/>
        <v>15</v>
      </c>
      <c r="L93" s="8">
        <f t="shared" si="172"/>
        <v>1.01926373</v>
      </c>
      <c r="M93" s="110">
        <f t="shared" si="159"/>
        <v>1.00958108</v>
      </c>
      <c r="N93" s="110">
        <f t="shared" si="140"/>
        <v>1.0128420571758325</v>
      </c>
      <c r="O93" s="103">
        <f t="shared" si="141"/>
        <v>1.0323531699999999</v>
      </c>
      <c r="P93" s="103">
        <f t="shared" si="163"/>
        <v>980.94693428000005</v>
      </c>
      <c r="Q93" s="11">
        <f t="shared" si="183"/>
        <v>0</v>
      </c>
      <c r="R93" s="30">
        <f t="shared" si="173"/>
        <v>0</v>
      </c>
      <c r="S93" s="8">
        <f t="shared" si="164"/>
        <v>0</v>
      </c>
      <c r="T93" s="113">
        <f t="shared" si="174"/>
        <v>0.16</v>
      </c>
      <c r="U93" s="111">
        <f t="shared" si="142"/>
        <v>15</v>
      </c>
      <c r="V93" s="111">
        <v>252</v>
      </c>
      <c r="W93" s="110">
        <f t="shared" si="165"/>
        <v>1.008873664</v>
      </c>
      <c r="X93" s="103">
        <f t="shared" si="166"/>
        <v>8.7045934900000006</v>
      </c>
      <c r="Y93" s="103">
        <f t="shared" si="167"/>
        <v>0</v>
      </c>
      <c r="Z93" s="114" t="str">
        <f t="shared" si="180"/>
        <v>A+J=</v>
      </c>
      <c r="AA93" s="108">
        <f t="shared" si="181"/>
        <v>44277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68"/>
        <v>46713</v>
      </c>
      <c r="AP93" s="160">
        <f>VLOOKUP($AO93,[1]Plan1!$CI$223:$CM$400,2)</f>
        <v>1146.575</v>
      </c>
      <c r="AQ93" s="145">
        <f t="shared" si="175"/>
        <v>46652</v>
      </c>
      <c r="AR93" s="146">
        <f>VLOOKUP($AO93,[1]Plan1!$CI$223:$CM$400,4)</f>
        <v>1146.575</v>
      </c>
      <c r="AS93" s="145">
        <f t="shared" si="176"/>
        <v>46682</v>
      </c>
      <c r="AT93" s="147">
        <f t="shared" si="177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2">
        <f t="shared" si="169"/>
        <v>44269</v>
      </c>
      <c r="B94" s="103">
        <f t="shared" si="160"/>
        <v>989.65152777000003</v>
      </c>
      <c r="C94" s="103">
        <f t="shared" si="178"/>
        <v>950.20479694999995</v>
      </c>
      <c r="D94" s="104">
        <f t="shared" si="170"/>
        <v>934.75800000000004</v>
      </c>
      <c r="E94" s="105">
        <f t="shared" si="137"/>
        <v>958.84400000000005</v>
      </c>
      <c r="F94" s="106">
        <f t="shared" si="138"/>
        <v>44218</v>
      </c>
      <c r="G94" s="107">
        <f t="shared" si="161"/>
        <v>2.5767096938458911E-2</v>
      </c>
      <c r="H94" s="108">
        <f t="shared" si="179"/>
        <v>44277</v>
      </c>
      <c r="I94" s="108">
        <f t="shared" si="162"/>
        <v>44277</v>
      </c>
      <c r="J94" s="109">
        <f t="shared" si="171"/>
        <v>20</v>
      </c>
      <c r="K94" s="109">
        <f t="shared" si="156"/>
        <v>15</v>
      </c>
      <c r="L94" s="8">
        <f t="shared" si="172"/>
        <v>1.01926373</v>
      </c>
      <c r="M94" s="110">
        <f t="shared" si="159"/>
        <v>1.00958108</v>
      </c>
      <c r="N94" s="110">
        <f t="shared" si="140"/>
        <v>1.0128420571758325</v>
      </c>
      <c r="O94" s="103">
        <f t="shared" si="141"/>
        <v>1.0323531699999999</v>
      </c>
      <c r="P94" s="103">
        <f t="shared" si="163"/>
        <v>980.94693428000005</v>
      </c>
      <c r="Q94" s="11">
        <f t="shared" si="183"/>
        <v>0</v>
      </c>
      <c r="R94" s="30">
        <f t="shared" si="173"/>
        <v>0</v>
      </c>
      <c r="S94" s="8">
        <f t="shared" si="164"/>
        <v>0</v>
      </c>
      <c r="T94" s="113">
        <f t="shared" si="174"/>
        <v>0.16</v>
      </c>
      <c r="U94" s="111">
        <f t="shared" si="142"/>
        <v>15</v>
      </c>
      <c r="V94" s="111">
        <v>252</v>
      </c>
      <c r="W94" s="110">
        <f t="shared" si="165"/>
        <v>1.008873664</v>
      </c>
      <c r="X94" s="103">
        <f t="shared" si="166"/>
        <v>8.7045934900000006</v>
      </c>
      <c r="Y94" s="103">
        <f t="shared" si="167"/>
        <v>0</v>
      </c>
      <c r="Z94" s="114" t="str">
        <f t="shared" si="180"/>
        <v>A+J=</v>
      </c>
      <c r="AA94" s="108">
        <f t="shared" si="181"/>
        <v>44277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68"/>
        <v>46741</v>
      </c>
      <c r="AP94" s="160">
        <f>VLOOKUP($AO94,[1]Plan1!$CI$223:$CM$400,2)</f>
        <v>1146.575</v>
      </c>
      <c r="AQ94" s="145">
        <f t="shared" si="175"/>
        <v>46680</v>
      </c>
      <c r="AR94" s="146">
        <f>VLOOKUP($AO94,[1]Plan1!$CI$223:$CM$400,4)</f>
        <v>1146.575</v>
      </c>
      <c r="AS94" s="145">
        <f t="shared" si="176"/>
        <v>46711</v>
      </c>
      <c r="AT94" s="147">
        <f t="shared" si="177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2">
        <f t="shared" si="169"/>
        <v>44270</v>
      </c>
      <c r="B95" s="103">
        <f t="shared" si="160"/>
        <v>989.65152777000003</v>
      </c>
      <c r="C95" s="103">
        <f t="shared" si="178"/>
        <v>950.20479694999995</v>
      </c>
      <c r="D95" s="104">
        <f t="shared" si="170"/>
        <v>934.75800000000004</v>
      </c>
      <c r="E95" s="105">
        <f t="shared" si="137"/>
        <v>958.84400000000005</v>
      </c>
      <c r="F95" s="106">
        <f t="shared" si="138"/>
        <v>44218</v>
      </c>
      <c r="G95" s="107">
        <f t="shared" si="161"/>
        <v>2.5767096938458911E-2</v>
      </c>
      <c r="H95" s="108">
        <f t="shared" si="179"/>
        <v>44277</v>
      </c>
      <c r="I95" s="108">
        <f t="shared" si="162"/>
        <v>44277</v>
      </c>
      <c r="J95" s="109">
        <f t="shared" si="171"/>
        <v>20</v>
      </c>
      <c r="K95" s="109">
        <f t="shared" si="156"/>
        <v>15</v>
      </c>
      <c r="L95" s="8">
        <f t="shared" si="172"/>
        <v>1.01926373</v>
      </c>
      <c r="M95" s="110">
        <f t="shared" si="159"/>
        <v>1.00958108</v>
      </c>
      <c r="N95" s="110">
        <f t="shared" ref="N95:N158" si="184">IF(I95&gt;I94,N94*M95,N94)</f>
        <v>1.0128420571758325</v>
      </c>
      <c r="O95" s="103">
        <f t="shared" si="141"/>
        <v>1.0323531699999999</v>
      </c>
      <c r="P95" s="103">
        <f t="shared" si="163"/>
        <v>980.94693428000005</v>
      </c>
      <c r="Q95" s="11">
        <f t="shared" si="183"/>
        <v>0</v>
      </c>
      <c r="R95" s="30">
        <f t="shared" si="173"/>
        <v>0</v>
      </c>
      <c r="S95" s="8">
        <f t="shared" si="164"/>
        <v>0</v>
      </c>
      <c r="T95" s="113">
        <f t="shared" si="174"/>
        <v>0.16</v>
      </c>
      <c r="U95" s="111">
        <f t="shared" si="142"/>
        <v>15</v>
      </c>
      <c r="V95" s="111">
        <v>252</v>
      </c>
      <c r="W95" s="110">
        <f t="shared" si="165"/>
        <v>1.008873664</v>
      </c>
      <c r="X95" s="103">
        <f t="shared" si="166"/>
        <v>8.7045934900000006</v>
      </c>
      <c r="Y95" s="103">
        <f t="shared" si="167"/>
        <v>0</v>
      </c>
      <c r="Z95" s="114" t="str">
        <f t="shared" si="180"/>
        <v>A+J=</v>
      </c>
      <c r="AA95" s="108">
        <f t="shared" si="181"/>
        <v>44277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68"/>
        <v>46772</v>
      </c>
      <c r="AP95" s="160">
        <f>VLOOKUP($AO95,[1]Plan1!$CI$223:$CM$400,2)</f>
        <v>1146.575</v>
      </c>
      <c r="AQ95" s="145">
        <f t="shared" si="175"/>
        <v>46711</v>
      </c>
      <c r="AR95" s="146">
        <f>VLOOKUP($AO95,[1]Plan1!$CI$223:$CM$400,4)</f>
        <v>1146.575</v>
      </c>
      <c r="AS95" s="145">
        <f t="shared" si="176"/>
        <v>46741</v>
      </c>
      <c r="AT95" s="147">
        <f t="shared" si="177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2">
        <f t="shared" si="169"/>
        <v>44271</v>
      </c>
      <c r="B96" s="103">
        <f t="shared" si="160"/>
        <v>991.49499158000003</v>
      </c>
      <c r="C96" s="103">
        <f t="shared" si="178"/>
        <v>950.20479694999995</v>
      </c>
      <c r="D96" s="104">
        <f t="shared" si="170"/>
        <v>934.75800000000004</v>
      </c>
      <c r="E96" s="105">
        <f t="shared" si="137"/>
        <v>958.84400000000005</v>
      </c>
      <c r="F96" s="106">
        <f t="shared" si="138"/>
        <v>44218</v>
      </c>
      <c r="G96" s="107">
        <f t="shared" si="161"/>
        <v>2.5767096938458911E-2</v>
      </c>
      <c r="H96" s="108">
        <f t="shared" si="179"/>
        <v>44277</v>
      </c>
      <c r="I96" s="108">
        <f t="shared" si="162"/>
        <v>44277</v>
      </c>
      <c r="J96" s="109">
        <f t="shared" si="171"/>
        <v>20</v>
      </c>
      <c r="K96" s="109">
        <f t="shared" si="156"/>
        <v>16</v>
      </c>
      <c r="L96" s="8">
        <f t="shared" si="172"/>
        <v>1.0205611000000001</v>
      </c>
      <c r="M96" s="110">
        <f t="shared" si="159"/>
        <v>1.00958108</v>
      </c>
      <c r="N96" s="110">
        <f t="shared" si="184"/>
        <v>1.0128420571758325</v>
      </c>
      <c r="O96" s="103">
        <f t="shared" si="141"/>
        <v>1.0336672</v>
      </c>
      <c r="P96" s="103">
        <f t="shared" si="163"/>
        <v>982.19553187999998</v>
      </c>
      <c r="Q96" s="11">
        <f t="shared" si="183"/>
        <v>0</v>
      </c>
      <c r="R96" s="30">
        <f t="shared" si="173"/>
        <v>0</v>
      </c>
      <c r="S96" s="8">
        <f t="shared" si="164"/>
        <v>0</v>
      </c>
      <c r="T96" s="113">
        <f t="shared" si="174"/>
        <v>0.16</v>
      </c>
      <c r="U96" s="111">
        <f t="shared" si="142"/>
        <v>16</v>
      </c>
      <c r="V96" s="111">
        <v>252</v>
      </c>
      <c r="W96" s="110">
        <f t="shared" si="165"/>
        <v>1.0094680330000001</v>
      </c>
      <c r="X96" s="103">
        <f t="shared" si="166"/>
        <v>9.2994596999999999</v>
      </c>
      <c r="Y96" s="103">
        <f t="shared" si="167"/>
        <v>0</v>
      </c>
      <c r="Z96" s="114" t="str">
        <f t="shared" si="180"/>
        <v>A+J=</v>
      </c>
      <c r="AA96" s="108">
        <f t="shared" si="181"/>
        <v>44277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68"/>
        <v>46804</v>
      </c>
      <c r="AP96" s="160">
        <f>VLOOKUP($AO96,[1]Plan1!$CI$223:$CM$400,2)</f>
        <v>1146.575</v>
      </c>
      <c r="AQ96" s="145">
        <f t="shared" si="175"/>
        <v>46742</v>
      </c>
      <c r="AR96" s="146">
        <f>VLOOKUP($AO96,[1]Plan1!$CI$223:$CM$400,4)</f>
        <v>1146.575</v>
      </c>
      <c r="AS96" s="145">
        <f t="shared" si="176"/>
        <v>46773</v>
      </c>
      <c r="AT96" s="147">
        <f t="shared" si="177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2">
        <f t="shared" si="169"/>
        <v>44272</v>
      </c>
      <c r="B97" s="103">
        <f t="shared" si="160"/>
        <v>993.34187806</v>
      </c>
      <c r="C97" s="103">
        <f t="shared" si="178"/>
        <v>950.20479694999995</v>
      </c>
      <c r="D97" s="104">
        <f t="shared" si="170"/>
        <v>934.75800000000004</v>
      </c>
      <c r="E97" s="105">
        <f t="shared" si="137"/>
        <v>958.84400000000005</v>
      </c>
      <c r="F97" s="106">
        <f t="shared" si="138"/>
        <v>44218</v>
      </c>
      <c r="G97" s="107">
        <f t="shared" si="161"/>
        <v>2.5767096938458911E-2</v>
      </c>
      <c r="H97" s="108">
        <f t="shared" si="179"/>
        <v>44277</v>
      </c>
      <c r="I97" s="108">
        <f t="shared" si="162"/>
        <v>44277</v>
      </c>
      <c r="J97" s="109">
        <f t="shared" si="171"/>
        <v>20</v>
      </c>
      <c r="K97" s="109">
        <f t="shared" si="156"/>
        <v>17</v>
      </c>
      <c r="L97" s="8">
        <f t="shared" si="172"/>
        <v>1.02186011</v>
      </c>
      <c r="M97" s="110">
        <f t="shared" si="159"/>
        <v>1.00958108</v>
      </c>
      <c r="N97" s="110">
        <f t="shared" si="184"/>
        <v>1.0128420571758325</v>
      </c>
      <c r="O97" s="103">
        <f t="shared" si="141"/>
        <v>1.03498289</v>
      </c>
      <c r="P97" s="103">
        <f t="shared" si="163"/>
        <v>983.44570682999995</v>
      </c>
      <c r="Q97" s="11">
        <f t="shared" si="183"/>
        <v>0</v>
      </c>
      <c r="R97" s="30">
        <f t="shared" si="173"/>
        <v>0</v>
      </c>
      <c r="S97" s="8">
        <f t="shared" si="164"/>
        <v>0</v>
      </c>
      <c r="T97" s="113">
        <f t="shared" si="174"/>
        <v>0.16</v>
      </c>
      <c r="U97" s="111">
        <f t="shared" si="142"/>
        <v>17</v>
      </c>
      <c r="V97" s="111">
        <v>252</v>
      </c>
      <c r="W97" s="110">
        <f t="shared" si="165"/>
        <v>1.0100627529999999</v>
      </c>
      <c r="X97" s="103">
        <f t="shared" si="166"/>
        <v>9.8961712300000002</v>
      </c>
      <c r="Y97" s="103">
        <f t="shared" si="167"/>
        <v>0</v>
      </c>
      <c r="Z97" s="114" t="str">
        <f t="shared" si="180"/>
        <v>A+J=</v>
      </c>
      <c r="AA97" s="108">
        <f t="shared" si="181"/>
        <v>44277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68"/>
        <v>46832</v>
      </c>
      <c r="AP97" s="160">
        <f>VLOOKUP($AO97,[1]Plan1!$CI$223:$CM$400,2)</f>
        <v>1146.575</v>
      </c>
      <c r="AQ97" s="145">
        <f t="shared" si="175"/>
        <v>46772</v>
      </c>
      <c r="AR97" s="146">
        <f>VLOOKUP($AO97,[1]Plan1!$CI$223:$CM$400,4)</f>
        <v>1146.575</v>
      </c>
      <c r="AS97" s="145">
        <f t="shared" si="176"/>
        <v>46803</v>
      </c>
      <c r="AT97" s="147">
        <f t="shared" si="177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2">
        <f t="shared" si="169"/>
        <v>44273</v>
      </c>
      <c r="B98" s="103">
        <f t="shared" si="160"/>
        <v>995.19220956000004</v>
      </c>
      <c r="C98" s="103">
        <f t="shared" si="178"/>
        <v>950.20479694999995</v>
      </c>
      <c r="D98" s="104">
        <f t="shared" si="170"/>
        <v>934.75800000000004</v>
      </c>
      <c r="E98" s="105">
        <f t="shared" si="137"/>
        <v>958.84400000000005</v>
      </c>
      <c r="F98" s="106">
        <f t="shared" si="138"/>
        <v>44218</v>
      </c>
      <c r="G98" s="107">
        <f t="shared" si="161"/>
        <v>2.5767096938458911E-2</v>
      </c>
      <c r="H98" s="108">
        <f t="shared" si="179"/>
        <v>44277</v>
      </c>
      <c r="I98" s="108">
        <f t="shared" si="162"/>
        <v>44277</v>
      </c>
      <c r="J98" s="109">
        <f t="shared" si="171"/>
        <v>20</v>
      </c>
      <c r="K98" s="109">
        <f t="shared" si="156"/>
        <v>18</v>
      </c>
      <c r="L98" s="8">
        <f t="shared" si="172"/>
        <v>1.02316078</v>
      </c>
      <c r="M98" s="110">
        <f t="shared" si="159"/>
        <v>1.00958108</v>
      </c>
      <c r="N98" s="110">
        <f t="shared" si="184"/>
        <v>1.0128420571758325</v>
      </c>
      <c r="O98" s="103">
        <f t="shared" si="141"/>
        <v>1.03630026</v>
      </c>
      <c r="P98" s="103">
        <f t="shared" si="163"/>
        <v>984.69747813000004</v>
      </c>
      <c r="Q98" s="11">
        <f t="shared" si="183"/>
        <v>0</v>
      </c>
      <c r="R98" s="30">
        <f t="shared" si="173"/>
        <v>0</v>
      </c>
      <c r="S98" s="8">
        <f t="shared" si="164"/>
        <v>0</v>
      </c>
      <c r="T98" s="113">
        <f t="shared" si="174"/>
        <v>0.16</v>
      </c>
      <c r="U98" s="111">
        <f t="shared" si="142"/>
        <v>18</v>
      </c>
      <c r="V98" s="111">
        <v>252</v>
      </c>
      <c r="W98" s="110">
        <f t="shared" si="165"/>
        <v>1.0106578230000001</v>
      </c>
      <c r="X98" s="103">
        <f t="shared" si="166"/>
        <v>10.49473143</v>
      </c>
      <c r="Y98" s="103">
        <f t="shared" si="167"/>
        <v>0</v>
      </c>
      <c r="Z98" s="114" t="str">
        <f t="shared" si="180"/>
        <v>A+J=</v>
      </c>
      <c r="AA98" s="108">
        <f t="shared" si="181"/>
        <v>44277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68"/>
        <v>46863</v>
      </c>
      <c r="AP98" s="160">
        <f>VLOOKUP($AO98,[1]Plan1!$CI$223:$CM$400,2)</f>
        <v>1146.575</v>
      </c>
      <c r="AQ98" s="145">
        <f t="shared" si="175"/>
        <v>46803</v>
      </c>
      <c r="AR98" s="146">
        <f>VLOOKUP($AO98,[1]Plan1!$CI$223:$CM$400,4)</f>
        <v>1146.575</v>
      </c>
      <c r="AS98" s="145">
        <f t="shared" si="176"/>
        <v>46832</v>
      </c>
      <c r="AT98" s="147">
        <f t="shared" si="177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2">
        <f t="shared" si="169"/>
        <v>44274</v>
      </c>
      <c r="B99" s="103">
        <f t="shared" si="160"/>
        <v>997.04600081000001</v>
      </c>
      <c r="C99" s="103">
        <f t="shared" si="178"/>
        <v>950.20479694999995</v>
      </c>
      <c r="D99" s="104">
        <f t="shared" si="170"/>
        <v>934.75800000000004</v>
      </c>
      <c r="E99" s="105">
        <f t="shared" si="137"/>
        <v>958.84400000000005</v>
      </c>
      <c r="F99" s="106">
        <f t="shared" si="138"/>
        <v>44218</v>
      </c>
      <c r="G99" s="107">
        <f t="shared" si="161"/>
        <v>2.5767096938458911E-2</v>
      </c>
      <c r="H99" s="108">
        <f t="shared" si="179"/>
        <v>44277</v>
      </c>
      <c r="I99" s="108">
        <f t="shared" si="162"/>
        <v>44277</v>
      </c>
      <c r="J99" s="109">
        <f t="shared" si="171"/>
        <v>20</v>
      </c>
      <c r="K99" s="109">
        <f t="shared" si="156"/>
        <v>19</v>
      </c>
      <c r="L99" s="8">
        <f t="shared" si="172"/>
        <v>1.0244631099999999</v>
      </c>
      <c r="M99" s="110">
        <f t="shared" si="159"/>
        <v>1.00958108</v>
      </c>
      <c r="N99" s="110">
        <f t="shared" si="184"/>
        <v>1.0128420571758325</v>
      </c>
      <c r="O99" s="103">
        <f t="shared" si="141"/>
        <v>1.0376193199999999</v>
      </c>
      <c r="P99" s="103">
        <f t="shared" si="163"/>
        <v>985.95085527000003</v>
      </c>
      <c r="Q99" s="11">
        <f t="shared" si="183"/>
        <v>0</v>
      </c>
      <c r="R99" s="30">
        <f t="shared" si="173"/>
        <v>0</v>
      </c>
      <c r="S99" s="8">
        <f t="shared" si="164"/>
        <v>0</v>
      </c>
      <c r="T99" s="113">
        <f t="shared" si="174"/>
        <v>0.16</v>
      </c>
      <c r="U99" s="111">
        <f t="shared" si="142"/>
        <v>19</v>
      </c>
      <c r="V99" s="111">
        <v>252</v>
      </c>
      <c r="W99" s="110">
        <f t="shared" si="165"/>
        <v>1.0112532439999999</v>
      </c>
      <c r="X99" s="103">
        <f t="shared" si="166"/>
        <v>11.095145540000001</v>
      </c>
      <c r="Y99" s="103">
        <f t="shared" si="167"/>
        <v>0</v>
      </c>
      <c r="Z99" s="114" t="str">
        <f t="shared" si="180"/>
        <v>A+J=</v>
      </c>
      <c r="AA99" s="108">
        <f t="shared" si="181"/>
        <v>44277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68"/>
        <v>46895</v>
      </c>
      <c r="AP99" s="160">
        <f>VLOOKUP($AO99,[1]Plan1!$CI$223:$CM$400,2)</f>
        <v>1146.575</v>
      </c>
      <c r="AQ99" s="145">
        <f t="shared" si="175"/>
        <v>46834</v>
      </c>
      <c r="AR99" s="146">
        <f>VLOOKUP($AO99,[1]Plan1!$CI$223:$CM$400,4)</f>
        <v>1146.575</v>
      </c>
      <c r="AS99" s="145">
        <f t="shared" si="176"/>
        <v>46865</v>
      </c>
      <c r="AT99" s="147">
        <f t="shared" si="177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2">
        <f t="shared" si="169"/>
        <v>44275</v>
      </c>
      <c r="B100" s="103">
        <f t="shared" si="160"/>
        <v>998.90322618999994</v>
      </c>
      <c r="C100" s="103">
        <f t="shared" si="178"/>
        <v>950.20479694999995</v>
      </c>
      <c r="D100" s="104">
        <f t="shared" si="170"/>
        <v>934.75800000000004</v>
      </c>
      <c r="E100" s="105">
        <f t="shared" si="137"/>
        <v>958.84400000000005</v>
      </c>
      <c r="F100" s="106">
        <f t="shared" si="138"/>
        <v>44218</v>
      </c>
      <c r="G100" s="107">
        <f t="shared" si="161"/>
        <v>2.5767096938458911E-2</v>
      </c>
      <c r="H100" s="108">
        <f t="shared" si="179"/>
        <v>44306</v>
      </c>
      <c r="I100" s="108">
        <f t="shared" si="162"/>
        <v>44277</v>
      </c>
      <c r="J100" s="109">
        <f t="shared" si="171"/>
        <v>20</v>
      </c>
      <c r="K100" s="109">
        <f t="shared" si="156"/>
        <v>20</v>
      </c>
      <c r="L100" s="8">
        <f t="shared" si="172"/>
        <v>1.02576709</v>
      </c>
      <c r="M100" s="110">
        <f t="shared" si="159"/>
        <v>1.00958108</v>
      </c>
      <c r="N100" s="110">
        <f t="shared" si="184"/>
        <v>1.0128420571758325</v>
      </c>
      <c r="O100" s="103">
        <f t="shared" si="141"/>
        <v>1.03894004</v>
      </c>
      <c r="P100" s="103">
        <f t="shared" si="163"/>
        <v>987.20580974999996</v>
      </c>
      <c r="Q100" s="11">
        <f t="shared" si="183"/>
        <v>0</v>
      </c>
      <c r="R100" s="30">
        <f t="shared" si="173"/>
        <v>0</v>
      </c>
      <c r="S100" s="8">
        <f t="shared" si="164"/>
        <v>0</v>
      </c>
      <c r="T100" s="113">
        <f t="shared" si="174"/>
        <v>0.16</v>
      </c>
      <c r="U100" s="111">
        <f t="shared" si="142"/>
        <v>20</v>
      </c>
      <c r="V100" s="111">
        <v>252</v>
      </c>
      <c r="W100" s="110">
        <f t="shared" si="165"/>
        <v>1.0118490149999999</v>
      </c>
      <c r="X100" s="103">
        <f t="shared" si="166"/>
        <v>11.69741644</v>
      </c>
      <c r="Y100" s="103">
        <f t="shared" si="167"/>
        <v>0</v>
      </c>
      <c r="Z100" s="114" t="str">
        <f t="shared" si="180"/>
        <v>A+J=</v>
      </c>
      <c r="AA100" s="108">
        <f t="shared" si="181"/>
        <v>44277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68"/>
        <v>46924</v>
      </c>
      <c r="AP100" s="160">
        <f>VLOOKUP($AO100,[1]Plan1!$CI$223:$CM$400,2)</f>
        <v>1146.575</v>
      </c>
      <c r="AQ100" s="145">
        <f t="shared" si="175"/>
        <v>46863</v>
      </c>
      <c r="AR100" s="146">
        <f>VLOOKUP($AO100,[1]Plan1!$CI$223:$CM$400,4)</f>
        <v>1146.575</v>
      </c>
      <c r="AS100" s="145">
        <f t="shared" si="176"/>
        <v>46893</v>
      </c>
      <c r="AT100" s="147">
        <f t="shared" si="177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2">
        <f t="shared" si="169"/>
        <v>44276</v>
      </c>
      <c r="B101" s="103">
        <f t="shared" si="160"/>
        <v>998.90322618999994</v>
      </c>
      <c r="C101" s="103">
        <f t="shared" si="178"/>
        <v>950.20479694999995</v>
      </c>
      <c r="D101" s="104">
        <f t="shared" si="170"/>
        <v>934.75800000000004</v>
      </c>
      <c r="E101" s="105">
        <f t="shared" si="137"/>
        <v>958.84400000000005</v>
      </c>
      <c r="F101" s="106">
        <f t="shared" si="138"/>
        <v>44218</v>
      </c>
      <c r="G101" s="107">
        <f t="shared" si="161"/>
        <v>2.5767096938458911E-2</v>
      </c>
      <c r="H101" s="108">
        <f t="shared" si="179"/>
        <v>44306</v>
      </c>
      <c r="I101" s="108">
        <f t="shared" si="162"/>
        <v>44277</v>
      </c>
      <c r="J101" s="109">
        <f t="shared" si="171"/>
        <v>20</v>
      </c>
      <c r="K101" s="109">
        <f t="shared" si="156"/>
        <v>20</v>
      </c>
      <c r="L101" s="8">
        <f t="shared" si="172"/>
        <v>1.02576709</v>
      </c>
      <c r="M101" s="110">
        <f t="shared" si="159"/>
        <v>1.00958108</v>
      </c>
      <c r="N101" s="110">
        <f t="shared" si="184"/>
        <v>1.0128420571758325</v>
      </c>
      <c r="O101" s="103">
        <f t="shared" si="141"/>
        <v>1.03894004</v>
      </c>
      <c r="P101" s="103">
        <f t="shared" si="163"/>
        <v>987.20580974999996</v>
      </c>
      <c r="Q101" s="11">
        <f t="shared" si="183"/>
        <v>0</v>
      </c>
      <c r="R101" s="30">
        <f t="shared" si="173"/>
        <v>0</v>
      </c>
      <c r="S101" s="8">
        <f t="shared" si="164"/>
        <v>0</v>
      </c>
      <c r="T101" s="113">
        <f t="shared" si="174"/>
        <v>0.16</v>
      </c>
      <c r="U101" s="111">
        <f t="shared" ref="U101:U164" si="185">IF(Q100&gt;0,1,IF(K101=K100,U100,U100+1))</f>
        <v>20</v>
      </c>
      <c r="V101" s="111">
        <v>252</v>
      </c>
      <c r="W101" s="110">
        <f t="shared" si="165"/>
        <v>1.0118490149999999</v>
      </c>
      <c r="X101" s="103">
        <f t="shared" si="166"/>
        <v>11.69741644</v>
      </c>
      <c r="Y101" s="103">
        <f t="shared" si="167"/>
        <v>0</v>
      </c>
      <c r="Z101" s="114" t="str">
        <f t="shared" si="180"/>
        <v>A+J=</v>
      </c>
      <c r="AA101" s="108">
        <f t="shared" si="181"/>
        <v>44277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68"/>
        <v>46954</v>
      </c>
      <c r="AP101" s="160">
        <f>VLOOKUP($AO101,[1]Plan1!$CI$223:$CM$400,2)</f>
        <v>1146.575</v>
      </c>
      <c r="AQ101" s="145">
        <f t="shared" si="175"/>
        <v>46893</v>
      </c>
      <c r="AR101" s="146">
        <f>VLOOKUP($AO101,[1]Plan1!$CI$223:$CM$400,4)</f>
        <v>1146.575</v>
      </c>
      <c r="AS101" s="145">
        <f t="shared" si="176"/>
        <v>46924</v>
      </c>
      <c r="AT101" s="147">
        <f t="shared" si="177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2.75" x14ac:dyDescent="0.2">
      <c r="A102" s="102">
        <f t="shared" si="169"/>
        <v>44277</v>
      </c>
      <c r="B102" s="103">
        <f t="shared" si="160"/>
        <v>998.90322618999994</v>
      </c>
      <c r="C102" s="103">
        <f t="shared" si="178"/>
        <v>950.20479694999995</v>
      </c>
      <c r="D102" s="104">
        <f t="shared" si="170"/>
        <v>934.75800000000004</v>
      </c>
      <c r="E102" s="105">
        <f t="shared" si="137"/>
        <v>958.84400000000005</v>
      </c>
      <c r="F102" s="106">
        <f t="shared" si="138"/>
        <v>44218</v>
      </c>
      <c r="G102" s="107">
        <f t="shared" si="161"/>
        <v>2.5767096938458911E-2</v>
      </c>
      <c r="H102" s="108">
        <f t="shared" si="179"/>
        <v>44306</v>
      </c>
      <c r="I102" s="108">
        <f t="shared" si="162"/>
        <v>44277</v>
      </c>
      <c r="J102" s="109">
        <f t="shared" si="171"/>
        <v>20</v>
      </c>
      <c r="K102" s="109">
        <f t="shared" si="156"/>
        <v>20</v>
      </c>
      <c r="L102" s="8">
        <f t="shared" si="172"/>
        <v>1.02576709</v>
      </c>
      <c r="M102" s="110">
        <f t="shared" si="159"/>
        <v>1.00958108</v>
      </c>
      <c r="N102" s="110">
        <f t="shared" si="184"/>
        <v>1.0128420571758325</v>
      </c>
      <c r="O102" s="103">
        <f t="shared" si="141"/>
        <v>1.03894004</v>
      </c>
      <c r="P102" s="103">
        <f t="shared" si="163"/>
        <v>987.20580974999996</v>
      </c>
      <c r="Q102" s="11">
        <f t="shared" si="183"/>
        <v>3</v>
      </c>
      <c r="R102" s="30">
        <f t="shared" si="173"/>
        <v>2.1580688960283947E-2</v>
      </c>
      <c r="S102" s="8">
        <f t="shared" si="164"/>
        <v>21.304581519999999</v>
      </c>
      <c r="T102" s="113">
        <f t="shared" si="174"/>
        <v>0.16</v>
      </c>
      <c r="U102" s="111">
        <f t="shared" si="185"/>
        <v>20</v>
      </c>
      <c r="V102" s="111">
        <v>252</v>
      </c>
      <c r="W102" s="110">
        <f t="shared" si="165"/>
        <v>1.0118490149999999</v>
      </c>
      <c r="X102" s="103">
        <f t="shared" si="166"/>
        <v>11.69741644</v>
      </c>
      <c r="Y102" s="103">
        <f t="shared" si="167"/>
        <v>33.001997959999997</v>
      </c>
      <c r="Z102" s="114" t="str">
        <f t="shared" si="180"/>
        <v>A+J=</v>
      </c>
      <c r="AA102" s="108">
        <f t="shared" si="181"/>
        <v>44277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68"/>
        <v>46986</v>
      </c>
      <c r="AP102" s="160">
        <f>VLOOKUP($AO102,[1]Plan1!$CI$223:$CM$400,2)</f>
        <v>1146.575</v>
      </c>
      <c r="AQ102" s="145">
        <f t="shared" si="175"/>
        <v>46925</v>
      </c>
      <c r="AR102" s="146">
        <f>VLOOKUP($AO102,[1]Plan1!$CI$223:$CM$400,4)</f>
        <v>1146.575</v>
      </c>
      <c r="AS102" s="145">
        <f t="shared" si="176"/>
        <v>46955</v>
      </c>
      <c r="AT102" s="147">
        <f t="shared" si="177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2.75" x14ac:dyDescent="0.2">
      <c r="A103" s="102">
        <f t="shared" si="169"/>
        <v>44278</v>
      </c>
      <c r="B103" s="103">
        <f t="shared" si="160"/>
        <v>967.67644804999998</v>
      </c>
      <c r="C103" s="103">
        <f t="shared" si="178"/>
        <v>929.69872278000003</v>
      </c>
      <c r="D103" s="104">
        <f t="shared" si="170"/>
        <v>958.84400000000005</v>
      </c>
      <c r="E103" s="105">
        <f t="shared" si="137"/>
        <v>983.06299999999999</v>
      </c>
      <c r="F103" s="106">
        <f t="shared" si="138"/>
        <v>44249</v>
      </c>
      <c r="G103" s="107">
        <f t="shared" si="161"/>
        <v>2.525854049250964E-2</v>
      </c>
      <c r="H103" s="108">
        <f t="shared" si="179"/>
        <v>44306</v>
      </c>
      <c r="I103" s="108">
        <f t="shared" si="162"/>
        <v>44306</v>
      </c>
      <c r="J103" s="109">
        <f t="shared" si="171"/>
        <v>20</v>
      </c>
      <c r="K103" s="109">
        <f t="shared" si="156"/>
        <v>1</v>
      </c>
      <c r="L103" s="8">
        <f t="shared" si="172"/>
        <v>1.0012480100000001</v>
      </c>
      <c r="M103" s="110">
        <f t="shared" si="159"/>
        <v>1.02576709</v>
      </c>
      <c r="N103" s="110">
        <f t="shared" si="184"/>
        <v>1.0389400496188674</v>
      </c>
      <c r="O103" s="103">
        <f t="shared" si="141"/>
        <v>1.04023665</v>
      </c>
      <c r="P103" s="103">
        <f t="shared" si="163"/>
        <v>967.10668489</v>
      </c>
      <c r="Q103" s="11">
        <f t="shared" si="183"/>
        <v>0</v>
      </c>
      <c r="R103" s="30">
        <f t="shared" si="173"/>
        <v>0</v>
      </c>
      <c r="S103" s="8">
        <f t="shared" si="164"/>
        <v>0</v>
      </c>
      <c r="T103" s="113">
        <f t="shared" si="174"/>
        <v>0.16</v>
      </c>
      <c r="U103" s="111">
        <f t="shared" si="185"/>
        <v>1</v>
      </c>
      <c r="V103" s="111">
        <v>252</v>
      </c>
      <c r="W103" s="110">
        <f t="shared" si="165"/>
        <v>1.0005891419999999</v>
      </c>
      <c r="X103" s="103">
        <f t="shared" si="166"/>
        <v>0.56976316000000005</v>
      </c>
      <c r="Y103" s="103">
        <f t="shared" si="167"/>
        <v>0</v>
      </c>
      <c r="Z103" s="114" t="str">
        <f t="shared" si="180"/>
        <v>A+J=</v>
      </c>
      <c r="AA103" s="108">
        <f t="shared" si="181"/>
        <v>44306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68"/>
        <v>47016</v>
      </c>
      <c r="AP103" s="160">
        <f>VLOOKUP($AO103,[1]Plan1!$CI$223:$CM$400,2)</f>
        <v>1146.575</v>
      </c>
      <c r="AQ103" s="145">
        <f t="shared" si="175"/>
        <v>46954</v>
      </c>
      <c r="AR103" s="146">
        <f>VLOOKUP($AO103,[1]Plan1!$CI$223:$CM$400,4)</f>
        <v>1146.575</v>
      </c>
      <c r="AS103" s="145">
        <f t="shared" si="176"/>
        <v>46985</v>
      </c>
      <c r="AT103" s="147">
        <f t="shared" si="177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2.75" x14ac:dyDescent="0.2">
      <c r="A104" s="102">
        <f t="shared" si="169"/>
        <v>44279</v>
      </c>
      <c r="B104" s="103">
        <f t="shared" si="160"/>
        <v>969.45494048</v>
      </c>
      <c r="C104" s="103">
        <f t="shared" si="178"/>
        <v>929.69872278000003</v>
      </c>
      <c r="D104" s="104">
        <f t="shared" si="170"/>
        <v>958.84400000000005</v>
      </c>
      <c r="E104" s="105">
        <f t="shared" ref="E104:E167" si="186">IF($K104=1,VLOOKUP($A103,$AO$10:$AS$165,4),E103)</f>
        <v>983.06299999999999</v>
      </c>
      <c r="F104" s="106">
        <f t="shared" ref="F104:F167" si="187">IF($K104=1,VLOOKUP($A103,$AO$10:$AS$165,5),F103)</f>
        <v>44249</v>
      </c>
      <c r="G104" s="107">
        <f t="shared" si="161"/>
        <v>2.525854049250964E-2</v>
      </c>
      <c r="H104" s="108">
        <f t="shared" si="179"/>
        <v>44306</v>
      </c>
      <c r="I104" s="108">
        <f t="shared" si="162"/>
        <v>44306</v>
      </c>
      <c r="J104" s="109">
        <f t="shared" si="171"/>
        <v>20</v>
      </c>
      <c r="K104" s="109">
        <f t="shared" si="156"/>
        <v>2</v>
      </c>
      <c r="L104" s="8">
        <f t="shared" si="172"/>
        <v>1.0024975899999999</v>
      </c>
      <c r="M104" s="110">
        <f t="shared" si="159"/>
        <v>1.02576709</v>
      </c>
      <c r="N104" s="110">
        <f t="shared" si="184"/>
        <v>1.0389400496188674</v>
      </c>
      <c r="O104" s="103">
        <f t="shared" si="141"/>
        <v>1.0415348900000001</v>
      </c>
      <c r="P104" s="103">
        <f t="shared" si="163"/>
        <v>968.31365696</v>
      </c>
      <c r="Q104" s="11">
        <f t="shared" si="183"/>
        <v>0</v>
      </c>
      <c r="R104" s="30">
        <f t="shared" si="173"/>
        <v>0</v>
      </c>
      <c r="S104" s="8">
        <f t="shared" si="164"/>
        <v>0</v>
      </c>
      <c r="T104" s="113">
        <f t="shared" si="174"/>
        <v>0.16</v>
      </c>
      <c r="U104" s="111">
        <f t="shared" si="185"/>
        <v>2</v>
      </c>
      <c r="V104" s="111">
        <v>252</v>
      </c>
      <c r="W104" s="110">
        <f t="shared" si="165"/>
        <v>1.0011786300000001</v>
      </c>
      <c r="X104" s="103">
        <f t="shared" si="166"/>
        <v>1.14128352</v>
      </c>
      <c r="Y104" s="103">
        <f t="shared" si="167"/>
        <v>0</v>
      </c>
      <c r="Z104" s="114" t="str">
        <f t="shared" si="180"/>
        <v>A+J=</v>
      </c>
      <c r="AA104" s="108">
        <f t="shared" si="181"/>
        <v>44306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68"/>
        <v>47046</v>
      </c>
      <c r="AP104" s="160">
        <f>VLOOKUP($AO104,[1]Plan1!$CI$223:$CM$400,2)</f>
        <v>1146.575</v>
      </c>
      <c r="AQ104" s="145">
        <f t="shared" si="175"/>
        <v>46985</v>
      </c>
      <c r="AR104" s="146">
        <f>VLOOKUP($AO104,[1]Plan1!$CI$223:$CM$400,4)</f>
        <v>1146.575</v>
      </c>
      <c r="AS104" s="145">
        <f t="shared" si="176"/>
        <v>47016</v>
      </c>
      <c r="AT104" s="147">
        <f t="shared" si="177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2.75" x14ac:dyDescent="0.2">
      <c r="A105" s="102">
        <f t="shared" si="169"/>
        <v>44280</v>
      </c>
      <c r="B105" s="103">
        <f t="shared" si="160"/>
        <v>971.23670304000007</v>
      </c>
      <c r="C105" s="103">
        <f t="shared" si="178"/>
        <v>929.69872278000003</v>
      </c>
      <c r="D105" s="104">
        <f t="shared" si="170"/>
        <v>958.84400000000005</v>
      </c>
      <c r="E105" s="105">
        <f t="shared" si="186"/>
        <v>983.06299999999999</v>
      </c>
      <c r="F105" s="106">
        <f t="shared" si="187"/>
        <v>44249</v>
      </c>
      <c r="G105" s="107">
        <f t="shared" si="161"/>
        <v>2.525854049250964E-2</v>
      </c>
      <c r="H105" s="108">
        <f t="shared" si="179"/>
        <v>44306</v>
      </c>
      <c r="I105" s="108">
        <f t="shared" si="162"/>
        <v>44306</v>
      </c>
      <c r="J105" s="109">
        <f t="shared" si="171"/>
        <v>20</v>
      </c>
      <c r="K105" s="109">
        <f t="shared" si="156"/>
        <v>3</v>
      </c>
      <c r="L105" s="8">
        <f t="shared" si="172"/>
        <v>1.0037487300000001</v>
      </c>
      <c r="M105" s="110">
        <f t="shared" si="159"/>
        <v>1.02576709</v>
      </c>
      <c r="N105" s="110">
        <f t="shared" si="184"/>
        <v>1.0389400496188674</v>
      </c>
      <c r="O105" s="103">
        <f t="shared" ref="O105:O168" si="188">TRUNC(TRUNC((L105*N105),15),8)</f>
        <v>1.0428347499999999</v>
      </c>
      <c r="P105" s="103">
        <f t="shared" si="163"/>
        <v>969.52213514000005</v>
      </c>
      <c r="Q105" s="11">
        <f t="shared" si="183"/>
        <v>0</v>
      </c>
      <c r="R105" s="30">
        <f t="shared" si="173"/>
        <v>0</v>
      </c>
      <c r="S105" s="8">
        <f t="shared" si="164"/>
        <v>0</v>
      </c>
      <c r="T105" s="113">
        <f t="shared" si="174"/>
        <v>0.16</v>
      </c>
      <c r="U105" s="111">
        <f t="shared" si="185"/>
        <v>3</v>
      </c>
      <c r="V105" s="111">
        <v>252</v>
      </c>
      <c r="W105" s="110">
        <f t="shared" si="165"/>
        <v>1.001768467</v>
      </c>
      <c r="X105" s="103">
        <f t="shared" si="166"/>
        <v>1.7145679</v>
      </c>
      <c r="Y105" s="103">
        <f t="shared" si="167"/>
        <v>0</v>
      </c>
      <c r="Z105" s="114" t="str">
        <f t="shared" si="180"/>
        <v>A+J=</v>
      </c>
      <c r="AA105" s="108">
        <f t="shared" si="181"/>
        <v>44306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68"/>
        <v>47078</v>
      </c>
      <c r="AP105" s="160">
        <f>VLOOKUP($AO105,[1]Plan1!$CI$223:$CM$400,2)</f>
        <v>1146.575</v>
      </c>
      <c r="AQ105" s="145">
        <f t="shared" si="175"/>
        <v>47017</v>
      </c>
      <c r="AR105" s="146">
        <f>VLOOKUP($AO105,[1]Plan1!$CI$223:$CM$400,4)</f>
        <v>1146.575</v>
      </c>
      <c r="AS105" s="145">
        <f t="shared" si="176"/>
        <v>47047</v>
      </c>
      <c r="AT105" s="147">
        <f t="shared" si="177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2.75" x14ac:dyDescent="0.2">
      <c r="A106" s="102">
        <f t="shared" si="169"/>
        <v>44281</v>
      </c>
      <c r="B106" s="103">
        <f t="shared" si="160"/>
        <v>973.02172743000006</v>
      </c>
      <c r="C106" s="103">
        <f t="shared" si="178"/>
        <v>929.69872278000003</v>
      </c>
      <c r="D106" s="104">
        <f t="shared" si="170"/>
        <v>958.84400000000005</v>
      </c>
      <c r="E106" s="105">
        <f t="shared" si="186"/>
        <v>983.06299999999999</v>
      </c>
      <c r="F106" s="106">
        <f t="shared" si="187"/>
        <v>44249</v>
      </c>
      <c r="G106" s="107">
        <f t="shared" si="161"/>
        <v>2.525854049250964E-2</v>
      </c>
      <c r="H106" s="108">
        <f t="shared" si="179"/>
        <v>44306</v>
      </c>
      <c r="I106" s="108">
        <f t="shared" si="162"/>
        <v>44306</v>
      </c>
      <c r="J106" s="109">
        <f t="shared" si="171"/>
        <v>20</v>
      </c>
      <c r="K106" s="109">
        <f t="shared" si="156"/>
        <v>4</v>
      </c>
      <c r="L106" s="8">
        <f t="shared" si="172"/>
        <v>1.0050014199999999</v>
      </c>
      <c r="M106" s="110">
        <f t="shared" ref="M106:M169" si="189">IF(I106&gt;I105,L105,M105)</f>
        <v>1.02576709</v>
      </c>
      <c r="N106" s="110">
        <f t="shared" si="184"/>
        <v>1.0389400496188674</v>
      </c>
      <c r="O106" s="103">
        <f t="shared" si="188"/>
        <v>1.0441362199999999</v>
      </c>
      <c r="P106" s="103">
        <f t="shared" si="163"/>
        <v>970.73211014000003</v>
      </c>
      <c r="Q106" s="11">
        <f t="shared" si="183"/>
        <v>0</v>
      </c>
      <c r="R106" s="30">
        <f t="shared" si="173"/>
        <v>0</v>
      </c>
      <c r="S106" s="8">
        <f t="shared" si="164"/>
        <v>0</v>
      </c>
      <c r="T106" s="113">
        <f t="shared" si="174"/>
        <v>0.16</v>
      </c>
      <c r="U106" s="111">
        <f t="shared" si="185"/>
        <v>4</v>
      </c>
      <c r="V106" s="111">
        <v>252</v>
      </c>
      <c r="W106" s="110">
        <f t="shared" si="165"/>
        <v>1.0023586499999999</v>
      </c>
      <c r="X106" s="103">
        <f t="shared" si="166"/>
        <v>2.2896172899999998</v>
      </c>
      <c r="Y106" s="103">
        <f t="shared" si="167"/>
        <v>0</v>
      </c>
      <c r="Z106" s="114" t="str">
        <f t="shared" si="180"/>
        <v>A+J=</v>
      </c>
      <c r="AA106" s="108">
        <f t="shared" si="181"/>
        <v>44306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90">AJ267</f>
        <v>47107</v>
      </c>
      <c r="AP106" s="160">
        <f>VLOOKUP($AO106,[1]Plan1!$CI$223:$CM$400,2)</f>
        <v>1146.575</v>
      </c>
      <c r="AQ106" s="145">
        <f t="shared" si="175"/>
        <v>47046</v>
      </c>
      <c r="AR106" s="146">
        <f>VLOOKUP($AO106,[1]Plan1!$CI$223:$CM$400,4)</f>
        <v>1146.575</v>
      </c>
      <c r="AS106" s="145">
        <f t="shared" si="176"/>
        <v>47077</v>
      </c>
      <c r="AT106" s="147">
        <f t="shared" si="177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2.75" x14ac:dyDescent="0.2">
      <c r="A107" s="102">
        <f t="shared" si="169"/>
        <v>44282</v>
      </c>
      <c r="B107" s="103">
        <f t="shared" si="160"/>
        <v>974.81003911000005</v>
      </c>
      <c r="C107" s="103">
        <f t="shared" si="178"/>
        <v>929.69872278000003</v>
      </c>
      <c r="D107" s="104">
        <f t="shared" si="170"/>
        <v>958.84400000000005</v>
      </c>
      <c r="E107" s="105">
        <f t="shared" si="186"/>
        <v>983.06299999999999</v>
      </c>
      <c r="F107" s="106">
        <f t="shared" si="187"/>
        <v>44249</v>
      </c>
      <c r="G107" s="107">
        <f t="shared" si="161"/>
        <v>2.525854049250964E-2</v>
      </c>
      <c r="H107" s="108">
        <f t="shared" si="179"/>
        <v>44306</v>
      </c>
      <c r="I107" s="108">
        <f t="shared" si="162"/>
        <v>44306</v>
      </c>
      <c r="J107" s="109">
        <f t="shared" si="171"/>
        <v>20</v>
      </c>
      <c r="K107" s="109">
        <f t="shared" si="156"/>
        <v>5</v>
      </c>
      <c r="L107" s="8">
        <f t="shared" si="172"/>
        <v>1.00625568</v>
      </c>
      <c r="M107" s="110">
        <f t="shared" si="189"/>
        <v>1.02576709</v>
      </c>
      <c r="N107" s="110">
        <f t="shared" si="184"/>
        <v>1.0389400496188674</v>
      </c>
      <c r="O107" s="103">
        <f t="shared" si="188"/>
        <v>1.0454393200000001</v>
      </c>
      <c r="P107" s="103">
        <f t="shared" si="163"/>
        <v>971.94360054000003</v>
      </c>
      <c r="Q107" s="11">
        <f t="shared" si="183"/>
        <v>0</v>
      </c>
      <c r="R107" s="30">
        <f t="shared" si="173"/>
        <v>0</v>
      </c>
      <c r="S107" s="8">
        <f t="shared" si="164"/>
        <v>0</v>
      </c>
      <c r="T107" s="113">
        <f t="shared" si="174"/>
        <v>0.16</v>
      </c>
      <c r="U107" s="111">
        <f t="shared" si="185"/>
        <v>5</v>
      </c>
      <c r="V107" s="111">
        <v>252</v>
      </c>
      <c r="W107" s="110">
        <f t="shared" si="165"/>
        <v>1.0029491820000001</v>
      </c>
      <c r="X107" s="103">
        <f t="shared" si="166"/>
        <v>2.8664385700000001</v>
      </c>
      <c r="Y107" s="103">
        <f t="shared" si="167"/>
        <v>0</v>
      </c>
      <c r="Z107" s="114" t="str">
        <f t="shared" si="180"/>
        <v>A+J=</v>
      </c>
      <c r="AA107" s="108">
        <f t="shared" si="181"/>
        <v>44306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90"/>
        <v>47140</v>
      </c>
      <c r="AP107" s="160">
        <f>VLOOKUP($AO107,[1]Plan1!$CI$223:$CM$400,2)</f>
        <v>1146.575</v>
      </c>
      <c r="AQ107" s="145">
        <f t="shared" si="175"/>
        <v>47079</v>
      </c>
      <c r="AR107" s="146">
        <f>VLOOKUP($AO107,[1]Plan1!$CI$223:$CM$400,4)</f>
        <v>1146.575</v>
      </c>
      <c r="AS107" s="145">
        <f t="shared" si="176"/>
        <v>47109</v>
      </c>
      <c r="AT107" s="147">
        <f t="shared" si="177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2">
        <f t="shared" si="169"/>
        <v>44283</v>
      </c>
      <c r="B108" s="103">
        <f t="shared" si="160"/>
        <v>974.81003911000005</v>
      </c>
      <c r="C108" s="103">
        <f t="shared" si="178"/>
        <v>929.69872278000003</v>
      </c>
      <c r="D108" s="104">
        <f t="shared" si="170"/>
        <v>958.84400000000005</v>
      </c>
      <c r="E108" s="105">
        <f t="shared" si="186"/>
        <v>983.06299999999999</v>
      </c>
      <c r="F108" s="106">
        <f t="shared" si="187"/>
        <v>44249</v>
      </c>
      <c r="G108" s="107">
        <f t="shared" si="161"/>
        <v>2.525854049250964E-2</v>
      </c>
      <c r="H108" s="108">
        <f t="shared" si="179"/>
        <v>44306</v>
      </c>
      <c r="I108" s="108">
        <f t="shared" si="162"/>
        <v>44306</v>
      </c>
      <c r="J108" s="109">
        <f t="shared" si="171"/>
        <v>20</v>
      </c>
      <c r="K108" s="109">
        <f t="shared" ref="K108:K171" si="191">(J108-(NETWORKDAYS(A108,I108,AD$171:AD$502)-1))</f>
        <v>5</v>
      </c>
      <c r="L108" s="8">
        <f t="shared" si="172"/>
        <v>1.00625568</v>
      </c>
      <c r="M108" s="110">
        <f t="shared" si="189"/>
        <v>1.02576709</v>
      </c>
      <c r="N108" s="110">
        <f t="shared" si="184"/>
        <v>1.0389400496188674</v>
      </c>
      <c r="O108" s="103">
        <f t="shared" si="188"/>
        <v>1.0454393200000001</v>
      </c>
      <c r="P108" s="103">
        <f t="shared" si="163"/>
        <v>971.94360054000003</v>
      </c>
      <c r="Q108" s="11">
        <f t="shared" si="183"/>
        <v>0</v>
      </c>
      <c r="R108" s="30">
        <f t="shared" si="173"/>
        <v>0</v>
      </c>
      <c r="S108" s="8">
        <f t="shared" si="164"/>
        <v>0</v>
      </c>
      <c r="T108" s="113">
        <f t="shared" si="174"/>
        <v>0.16</v>
      </c>
      <c r="U108" s="111">
        <f t="shared" si="185"/>
        <v>5</v>
      </c>
      <c r="V108" s="111">
        <v>252</v>
      </c>
      <c r="W108" s="110">
        <f t="shared" si="165"/>
        <v>1.0029491820000001</v>
      </c>
      <c r="X108" s="103">
        <f t="shared" si="166"/>
        <v>2.8664385700000001</v>
      </c>
      <c r="Y108" s="103">
        <f t="shared" si="167"/>
        <v>0</v>
      </c>
      <c r="Z108" s="114" t="str">
        <f t="shared" si="180"/>
        <v>A+J=</v>
      </c>
      <c r="AA108" s="108">
        <f t="shared" si="181"/>
        <v>44306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90"/>
        <v>47169</v>
      </c>
      <c r="AP108" s="160">
        <f>VLOOKUP($AO108,[1]Plan1!$CI$223:$CM$400,2)</f>
        <v>1146.575</v>
      </c>
      <c r="AQ108" s="145">
        <f t="shared" si="175"/>
        <v>47107</v>
      </c>
      <c r="AR108" s="146">
        <f>VLOOKUP($AO108,[1]Plan1!$CI$223:$CM$400,4)</f>
        <v>1146.575</v>
      </c>
      <c r="AS108" s="145">
        <f t="shared" si="176"/>
        <v>47138</v>
      </c>
      <c r="AT108" s="147">
        <f t="shared" si="177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2">
        <f t="shared" si="169"/>
        <v>44284</v>
      </c>
      <c r="B109" s="103">
        <f t="shared" si="160"/>
        <v>974.81003911000005</v>
      </c>
      <c r="C109" s="103">
        <f t="shared" si="178"/>
        <v>929.69872278000003</v>
      </c>
      <c r="D109" s="104">
        <f t="shared" si="170"/>
        <v>958.84400000000005</v>
      </c>
      <c r="E109" s="105">
        <f t="shared" si="186"/>
        <v>983.06299999999999</v>
      </c>
      <c r="F109" s="106">
        <f t="shared" si="187"/>
        <v>44249</v>
      </c>
      <c r="G109" s="107">
        <f t="shared" si="161"/>
        <v>2.525854049250964E-2</v>
      </c>
      <c r="H109" s="108">
        <f t="shared" si="179"/>
        <v>44306</v>
      </c>
      <c r="I109" s="108">
        <f t="shared" si="162"/>
        <v>44306</v>
      </c>
      <c r="J109" s="109">
        <f t="shared" si="171"/>
        <v>20</v>
      </c>
      <c r="K109" s="109">
        <f t="shared" si="191"/>
        <v>5</v>
      </c>
      <c r="L109" s="8">
        <f t="shared" si="172"/>
        <v>1.00625568</v>
      </c>
      <c r="M109" s="110">
        <f t="shared" si="189"/>
        <v>1.02576709</v>
      </c>
      <c r="N109" s="110">
        <f t="shared" si="184"/>
        <v>1.0389400496188674</v>
      </c>
      <c r="O109" s="103">
        <f t="shared" si="188"/>
        <v>1.0454393200000001</v>
      </c>
      <c r="P109" s="103">
        <f t="shared" si="163"/>
        <v>971.94360054000003</v>
      </c>
      <c r="Q109" s="11">
        <f t="shared" si="183"/>
        <v>0</v>
      </c>
      <c r="R109" s="30">
        <f t="shared" si="173"/>
        <v>0</v>
      </c>
      <c r="S109" s="8">
        <f t="shared" si="164"/>
        <v>0</v>
      </c>
      <c r="T109" s="113">
        <f t="shared" si="174"/>
        <v>0.16</v>
      </c>
      <c r="U109" s="111">
        <f t="shared" si="185"/>
        <v>5</v>
      </c>
      <c r="V109" s="111">
        <v>252</v>
      </c>
      <c r="W109" s="110">
        <f t="shared" si="165"/>
        <v>1.0029491820000001</v>
      </c>
      <c r="X109" s="103">
        <f t="shared" si="166"/>
        <v>2.8664385700000001</v>
      </c>
      <c r="Y109" s="103">
        <f t="shared" si="167"/>
        <v>0</v>
      </c>
      <c r="Z109" s="114" t="str">
        <f t="shared" si="180"/>
        <v>A+J=</v>
      </c>
      <c r="AA109" s="108">
        <f t="shared" si="181"/>
        <v>44306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90"/>
        <v>47197</v>
      </c>
      <c r="AP109" s="160">
        <f>VLOOKUP($AO109,[1]Plan1!$CI$223:$CM$400,2)</f>
        <v>1146.575</v>
      </c>
      <c r="AQ109" s="145">
        <f t="shared" si="175"/>
        <v>47138</v>
      </c>
      <c r="AR109" s="146">
        <f>VLOOKUP($AO109,[1]Plan1!$CI$223:$CM$400,4)</f>
        <v>1146.575</v>
      </c>
      <c r="AS109" s="145">
        <f t="shared" si="176"/>
        <v>47169</v>
      </c>
      <c r="AT109" s="147">
        <f t="shared" si="177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2">
        <f t="shared" si="169"/>
        <v>44285</v>
      </c>
      <c r="B110" s="103">
        <f t="shared" si="160"/>
        <v>976.60164009999994</v>
      </c>
      <c r="C110" s="103">
        <f t="shared" si="178"/>
        <v>929.69872278000003</v>
      </c>
      <c r="D110" s="104">
        <f t="shared" si="170"/>
        <v>958.84400000000005</v>
      </c>
      <c r="E110" s="105">
        <f t="shared" si="186"/>
        <v>983.06299999999999</v>
      </c>
      <c r="F110" s="106">
        <f t="shared" si="187"/>
        <v>44249</v>
      </c>
      <c r="G110" s="107">
        <f t="shared" si="161"/>
        <v>2.525854049250964E-2</v>
      </c>
      <c r="H110" s="108">
        <f t="shared" si="179"/>
        <v>44306</v>
      </c>
      <c r="I110" s="108">
        <f t="shared" si="162"/>
        <v>44306</v>
      </c>
      <c r="J110" s="109">
        <f t="shared" si="171"/>
        <v>20</v>
      </c>
      <c r="K110" s="109">
        <f t="shared" si="191"/>
        <v>6</v>
      </c>
      <c r="L110" s="8">
        <f t="shared" si="172"/>
        <v>1.0075115100000001</v>
      </c>
      <c r="M110" s="110">
        <f t="shared" si="189"/>
        <v>1.02576709</v>
      </c>
      <c r="N110" s="110">
        <f t="shared" si="184"/>
        <v>1.0389400496188674</v>
      </c>
      <c r="O110" s="103">
        <f t="shared" si="188"/>
        <v>1.04674405</v>
      </c>
      <c r="P110" s="103">
        <f t="shared" si="163"/>
        <v>973.15660635999996</v>
      </c>
      <c r="Q110" s="11">
        <f t="shared" si="183"/>
        <v>0</v>
      </c>
      <c r="R110" s="30">
        <f t="shared" si="173"/>
        <v>0</v>
      </c>
      <c r="S110" s="8">
        <f t="shared" si="164"/>
        <v>0</v>
      </c>
      <c r="T110" s="113">
        <f t="shared" si="174"/>
        <v>0.16</v>
      </c>
      <c r="U110" s="111">
        <f t="shared" si="185"/>
        <v>6</v>
      </c>
      <c r="V110" s="111">
        <v>252</v>
      </c>
      <c r="W110" s="110">
        <f t="shared" si="165"/>
        <v>1.003540061</v>
      </c>
      <c r="X110" s="103">
        <f t="shared" si="166"/>
        <v>3.44503374</v>
      </c>
      <c r="Y110" s="103">
        <f t="shared" si="167"/>
        <v>0</v>
      </c>
      <c r="Z110" s="114" t="str">
        <f t="shared" si="180"/>
        <v>A+J=</v>
      </c>
      <c r="AA110" s="108">
        <f t="shared" si="181"/>
        <v>44306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90"/>
        <v>47228</v>
      </c>
      <c r="AP110" s="160">
        <f>VLOOKUP($AO110,[1]Plan1!$CI$223:$CM$400,2)</f>
        <v>1146.575</v>
      </c>
      <c r="AQ110" s="145">
        <f t="shared" si="175"/>
        <v>47169</v>
      </c>
      <c r="AR110" s="146">
        <f>VLOOKUP($AO110,[1]Plan1!$CI$223:$CM$400,4)</f>
        <v>1146.575</v>
      </c>
      <c r="AS110" s="145">
        <f t="shared" si="176"/>
        <v>47197</v>
      </c>
      <c r="AT110" s="147">
        <f t="shared" si="177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2">
        <f t="shared" si="169"/>
        <v>44286</v>
      </c>
      <c r="B111" s="103">
        <f t="shared" si="160"/>
        <v>978.39653532</v>
      </c>
      <c r="C111" s="103">
        <f t="shared" si="178"/>
        <v>929.69872278000003</v>
      </c>
      <c r="D111" s="104">
        <f t="shared" si="170"/>
        <v>958.84400000000005</v>
      </c>
      <c r="E111" s="105">
        <f t="shared" si="186"/>
        <v>983.06299999999999</v>
      </c>
      <c r="F111" s="106">
        <f t="shared" si="187"/>
        <v>44249</v>
      </c>
      <c r="G111" s="107">
        <f t="shared" si="161"/>
        <v>2.525854049250964E-2</v>
      </c>
      <c r="H111" s="108">
        <f t="shared" si="179"/>
        <v>44306</v>
      </c>
      <c r="I111" s="108">
        <f t="shared" si="162"/>
        <v>44306</v>
      </c>
      <c r="J111" s="109">
        <f t="shared" si="171"/>
        <v>20</v>
      </c>
      <c r="K111" s="109">
        <f t="shared" si="191"/>
        <v>7</v>
      </c>
      <c r="L111" s="8">
        <f t="shared" si="172"/>
        <v>1.0087689</v>
      </c>
      <c r="M111" s="110">
        <f t="shared" si="189"/>
        <v>1.02576709</v>
      </c>
      <c r="N111" s="110">
        <f t="shared" si="184"/>
        <v>1.0389400496188674</v>
      </c>
      <c r="O111" s="103">
        <f t="shared" si="188"/>
        <v>1.0480504100000001</v>
      </c>
      <c r="P111" s="103">
        <f t="shared" si="163"/>
        <v>974.37112758000001</v>
      </c>
      <c r="Q111" s="11">
        <f t="shared" si="183"/>
        <v>0</v>
      </c>
      <c r="R111" s="30">
        <f t="shared" si="173"/>
        <v>0</v>
      </c>
      <c r="S111" s="8">
        <f t="shared" si="164"/>
        <v>0</v>
      </c>
      <c r="T111" s="113">
        <f t="shared" si="174"/>
        <v>0.16</v>
      </c>
      <c r="U111" s="111">
        <f t="shared" si="185"/>
        <v>7</v>
      </c>
      <c r="V111" s="111">
        <v>252</v>
      </c>
      <c r="W111" s="110">
        <f t="shared" si="165"/>
        <v>1.004131288</v>
      </c>
      <c r="X111" s="103">
        <f t="shared" si="166"/>
        <v>4.0254077400000003</v>
      </c>
      <c r="Y111" s="103">
        <f t="shared" si="167"/>
        <v>0</v>
      </c>
      <c r="Z111" s="114" t="str">
        <f t="shared" si="180"/>
        <v>A+J=</v>
      </c>
      <c r="AA111" s="108">
        <f t="shared" si="181"/>
        <v>44306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90"/>
        <v>47259</v>
      </c>
      <c r="AP111" s="160">
        <f>VLOOKUP($AO111,[1]Plan1!$CI$223:$CM$400,2)</f>
        <v>1146.575</v>
      </c>
      <c r="AQ111" s="145">
        <f t="shared" si="175"/>
        <v>47198</v>
      </c>
      <c r="AR111" s="146">
        <f>VLOOKUP($AO111,[1]Plan1!$CI$223:$CM$400,4)</f>
        <v>1146.575</v>
      </c>
      <c r="AS111" s="145">
        <f t="shared" si="176"/>
        <v>47229</v>
      </c>
      <c r="AT111" s="147">
        <f t="shared" si="177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2">
        <f t="shared" si="169"/>
        <v>44287</v>
      </c>
      <c r="B112" s="103">
        <f t="shared" si="160"/>
        <v>980.19472969999993</v>
      </c>
      <c r="C112" s="103">
        <f t="shared" si="178"/>
        <v>929.69872278000003</v>
      </c>
      <c r="D112" s="104">
        <f t="shared" si="170"/>
        <v>958.84400000000005</v>
      </c>
      <c r="E112" s="105">
        <f t="shared" si="186"/>
        <v>983.06299999999999</v>
      </c>
      <c r="F112" s="106">
        <f t="shared" si="187"/>
        <v>44249</v>
      </c>
      <c r="G112" s="107">
        <f t="shared" si="161"/>
        <v>2.525854049250964E-2</v>
      </c>
      <c r="H112" s="108">
        <f t="shared" si="179"/>
        <v>44306</v>
      </c>
      <c r="I112" s="108">
        <f t="shared" si="162"/>
        <v>44306</v>
      </c>
      <c r="J112" s="109">
        <f t="shared" si="171"/>
        <v>20</v>
      </c>
      <c r="K112" s="109">
        <f t="shared" si="191"/>
        <v>8</v>
      </c>
      <c r="L112" s="8">
        <f t="shared" si="172"/>
        <v>1.01002787</v>
      </c>
      <c r="M112" s="110">
        <f t="shared" si="189"/>
        <v>1.02576709</v>
      </c>
      <c r="N112" s="110">
        <f t="shared" si="184"/>
        <v>1.0389400496188674</v>
      </c>
      <c r="O112" s="103">
        <f t="shared" si="188"/>
        <v>1.0493584</v>
      </c>
      <c r="P112" s="103">
        <f t="shared" si="163"/>
        <v>975.58716420999997</v>
      </c>
      <c r="Q112" s="11">
        <f t="shared" si="183"/>
        <v>0</v>
      </c>
      <c r="R112" s="30">
        <f t="shared" si="173"/>
        <v>0</v>
      </c>
      <c r="S112" s="8">
        <f t="shared" si="164"/>
        <v>0</v>
      </c>
      <c r="T112" s="113">
        <f t="shared" si="174"/>
        <v>0.16</v>
      </c>
      <c r="U112" s="111">
        <f t="shared" si="185"/>
        <v>8</v>
      </c>
      <c r="V112" s="111">
        <v>252</v>
      </c>
      <c r="W112" s="110">
        <f t="shared" si="165"/>
        <v>1.0047228640000001</v>
      </c>
      <c r="X112" s="103">
        <f t="shared" si="166"/>
        <v>4.6075654899999998</v>
      </c>
      <c r="Y112" s="103">
        <f t="shared" si="167"/>
        <v>0</v>
      </c>
      <c r="Z112" s="114" t="str">
        <f t="shared" si="180"/>
        <v>A+J=</v>
      </c>
      <c r="AA112" s="108">
        <f t="shared" si="181"/>
        <v>44306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90"/>
        <v>47289</v>
      </c>
      <c r="AP112" s="160">
        <f>VLOOKUP($AO112,[1]Plan1!$CI$223:$CM$400,2)</f>
        <v>1146.575</v>
      </c>
      <c r="AQ112" s="145">
        <f t="shared" si="175"/>
        <v>47228</v>
      </c>
      <c r="AR112" s="146">
        <f>VLOOKUP($AO112,[1]Plan1!$CI$223:$CM$400,4)</f>
        <v>1146.575</v>
      </c>
      <c r="AS112" s="145">
        <f t="shared" si="176"/>
        <v>47258</v>
      </c>
      <c r="AT112" s="147">
        <f t="shared" si="177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2">
        <f t="shared" si="169"/>
        <v>44288</v>
      </c>
      <c r="B113" s="103">
        <f t="shared" si="160"/>
        <v>981.99622622999993</v>
      </c>
      <c r="C113" s="103">
        <f t="shared" si="178"/>
        <v>929.69872278000003</v>
      </c>
      <c r="D113" s="104">
        <f t="shared" si="170"/>
        <v>958.84400000000005</v>
      </c>
      <c r="E113" s="105">
        <f t="shared" si="186"/>
        <v>983.06299999999999</v>
      </c>
      <c r="F113" s="106">
        <f t="shared" si="187"/>
        <v>44249</v>
      </c>
      <c r="G113" s="107">
        <f t="shared" si="161"/>
        <v>2.525854049250964E-2</v>
      </c>
      <c r="H113" s="108">
        <f t="shared" si="179"/>
        <v>44306</v>
      </c>
      <c r="I113" s="108">
        <f t="shared" si="162"/>
        <v>44306</v>
      </c>
      <c r="J113" s="109">
        <f t="shared" si="171"/>
        <v>20</v>
      </c>
      <c r="K113" s="109">
        <f t="shared" si="191"/>
        <v>9</v>
      </c>
      <c r="L113" s="8">
        <f t="shared" si="172"/>
        <v>1.0112884</v>
      </c>
      <c r="M113" s="110">
        <f t="shared" si="189"/>
        <v>1.02576709</v>
      </c>
      <c r="N113" s="110">
        <f t="shared" si="184"/>
        <v>1.0389400496188674</v>
      </c>
      <c r="O113" s="103">
        <f t="shared" si="188"/>
        <v>1.05066802</v>
      </c>
      <c r="P113" s="103">
        <f t="shared" si="163"/>
        <v>976.80471624999996</v>
      </c>
      <c r="Q113" s="11">
        <f t="shared" si="183"/>
        <v>0</v>
      </c>
      <c r="R113" s="30">
        <f t="shared" si="173"/>
        <v>0</v>
      </c>
      <c r="S113" s="8">
        <f t="shared" si="164"/>
        <v>0</v>
      </c>
      <c r="T113" s="113">
        <f t="shared" si="174"/>
        <v>0.16</v>
      </c>
      <c r="U113" s="111">
        <f t="shared" si="185"/>
        <v>9</v>
      </c>
      <c r="V113" s="111">
        <v>252</v>
      </c>
      <c r="W113" s="110">
        <f t="shared" si="165"/>
        <v>1.005314788</v>
      </c>
      <c r="X113" s="103">
        <f t="shared" si="166"/>
        <v>5.1915099800000002</v>
      </c>
      <c r="Y113" s="103">
        <f t="shared" si="167"/>
        <v>0</v>
      </c>
      <c r="Z113" s="114" t="str">
        <f t="shared" si="180"/>
        <v>A+J=</v>
      </c>
      <c r="AA113" s="108">
        <f t="shared" si="181"/>
        <v>44306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90"/>
        <v>47319</v>
      </c>
      <c r="AP113" s="160">
        <f>VLOOKUP($AO113,[1]Plan1!$CI$223:$CM$400,2)</f>
        <v>1146.575</v>
      </c>
      <c r="AQ113" s="145">
        <f t="shared" si="175"/>
        <v>47258</v>
      </c>
      <c r="AR113" s="146">
        <f>VLOOKUP($AO113,[1]Plan1!$CI$223:$CM$400,4)</f>
        <v>1146.575</v>
      </c>
      <c r="AS113" s="145">
        <f t="shared" si="176"/>
        <v>47289</v>
      </c>
      <c r="AT113" s="147">
        <f t="shared" si="177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2.75" x14ac:dyDescent="0.2">
      <c r="A114" s="102">
        <f t="shared" si="169"/>
        <v>44289</v>
      </c>
      <c r="B114" s="103">
        <f t="shared" si="160"/>
        <v>981.99622622999993</v>
      </c>
      <c r="C114" s="103">
        <f t="shared" si="178"/>
        <v>929.69872278000003</v>
      </c>
      <c r="D114" s="104">
        <f t="shared" si="170"/>
        <v>958.84400000000005</v>
      </c>
      <c r="E114" s="105">
        <f t="shared" si="186"/>
        <v>983.06299999999999</v>
      </c>
      <c r="F114" s="106">
        <f t="shared" si="187"/>
        <v>44249</v>
      </c>
      <c r="G114" s="107">
        <f t="shared" si="161"/>
        <v>2.525854049250964E-2</v>
      </c>
      <c r="H114" s="108">
        <f t="shared" si="179"/>
        <v>44306</v>
      </c>
      <c r="I114" s="108">
        <f t="shared" si="162"/>
        <v>44306</v>
      </c>
      <c r="J114" s="109">
        <f t="shared" si="171"/>
        <v>20</v>
      </c>
      <c r="K114" s="109">
        <f t="shared" si="191"/>
        <v>9</v>
      </c>
      <c r="L114" s="8">
        <f t="shared" si="172"/>
        <v>1.0112884</v>
      </c>
      <c r="M114" s="110">
        <f t="shared" si="189"/>
        <v>1.02576709</v>
      </c>
      <c r="N114" s="110">
        <f t="shared" si="184"/>
        <v>1.0389400496188674</v>
      </c>
      <c r="O114" s="103">
        <f t="shared" si="188"/>
        <v>1.05066802</v>
      </c>
      <c r="P114" s="103">
        <f t="shared" si="163"/>
        <v>976.80471624999996</v>
      </c>
      <c r="Q114" s="11">
        <f t="shared" si="183"/>
        <v>0</v>
      </c>
      <c r="R114" s="30">
        <f t="shared" si="173"/>
        <v>0</v>
      </c>
      <c r="S114" s="8">
        <f t="shared" si="164"/>
        <v>0</v>
      </c>
      <c r="T114" s="113">
        <f t="shared" si="174"/>
        <v>0.16</v>
      </c>
      <c r="U114" s="111">
        <f t="shared" si="185"/>
        <v>9</v>
      </c>
      <c r="V114" s="111">
        <v>252</v>
      </c>
      <c r="W114" s="110">
        <f t="shared" si="165"/>
        <v>1.005314788</v>
      </c>
      <c r="X114" s="103">
        <f t="shared" si="166"/>
        <v>5.1915099800000002</v>
      </c>
      <c r="Y114" s="103">
        <f t="shared" si="167"/>
        <v>0</v>
      </c>
      <c r="Z114" s="114" t="str">
        <f t="shared" si="180"/>
        <v>A+J=</v>
      </c>
      <c r="AA114" s="108">
        <f t="shared" si="181"/>
        <v>44306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90"/>
        <v>47350</v>
      </c>
      <c r="AP114" s="160">
        <f>VLOOKUP($AO114,[1]Plan1!$CI$223:$CM$400,2)</f>
        <v>1146.575</v>
      </c>
      <c r="AQ114" s="145">
        <f t="shared" si="175"/>
        <v>47289</v>
      </c>
      <c r="AR114" s="146">
        <f>VLOOKUP($AO114,[1]Plan1!$CI$223:$CM$400,4)</f>
        <v>1146.575</v>
      </c>
      <c r="AS114" s="145">
        <f t="shared" si="176"/>
        <v>47319</v>
      </c>
      <c r="AT114" s="147">
        <f t="shared" si="177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2.75" x14ac:dyDescent="0.2">
      <c r="A115" s="102">
        <f t="shared" si="169"/>
        <v>44290</v>
      </c>
      <c r="B115" s="103">
        <f t="shared" si="160"/>
        <v>981.99622622999993</v>
      </c>
      <c r="C115" s="103">
        <f t="shared" si="178"/>
        <v>929.69872278000003</v>
      </c>
      <c r="D115" s="104">
        <f t="shared" si="170"/>
        <v>958.84400000000005</v>
      </c>
      <c r="E115" s="105">
        <f t="shared" si="186"/>
        <v>983.06299999999999</v>
      </c>
      <c r="F115" s="106">
        <f t="shared" si="187"/>
        <v>44249</v>
      </c>
      <c r="G115" s="107">
        <f t="shared" si="161"/>
        <v>2.525854049250964E-2</v>
      </c>
      <c r="H115" s="108">
        <f t="shared" si="179"/>
        <v>44306</v>
      </c>
      <c r="I115" s="108">
        <f t="shared" si="162"/>
        <v>44306</v>
      </c>
      <c r="J115" s="109">
        <f t="shared" si="171"/>
        <v>20</v>
      </c>
      <c r="K115" s="109">
        <f t="shared" si="191"/>
        <v>9</v>
      </c>
      <c r="L115" s="8">
        <f t="shared" si="172"/>
        <v>1.0112884</v>
      </c>
      <c r="M115" s="110">
        <f t="shared" si="189"/>
        <v>1.02576709</v>
      </c>
      <c r="N115" s="110">
        <f t="shared" si="184"/>
        <v>1.0389400496188674</v>
      </c>
      <c r="O115" s="103">
        <f t="shared" si="188"/>
        <v>1.05066802</v>
      </c>
      <c r="P115" s="103">
        <f t="shared" si="163"/>
        <v>976.80471624999996</v>
      </c>
      <c r="Q115" s="11">
        <f t="shared" si="183"/>
        <v>0</v>
      </c>
      <c r="R115" s="30">
        <f t="shared" si="173"/>
        <v>0</v>
      </c>
      <c r="S115" s="8">
        <f t="shared" si="164"/>
        <v>0</v>
      </c>
      <c r="T115" s="113">
        <f t="shared" si="174"/>
        <v>0.16</v>
      </c>
      <c r="U115" s="111">
        <f t="shared" si="185"/>
        <v>9</v>
      </c>
      <c r="V115" s="111">
        <v>252</v>
      </c>
      <c r="W115" s="110">
        <f t="shared" si="165"/>
        <v>1.005314788</v>
      </c>
      <c r="X115" s="103">
        <f t="shared" si="166"/>
        <v>5.1915099800000002</v>
      </c>
      <c r="Y115" s="103">
        <f t="shared" si="167"/>
        <v>0</v>
      </c>
      <c r="Z115" s="114" t="str">
        <f t="shared" si="180"/>
        <v>A+J=</v>
      </c>
      <c r="AA115" s="108">
        <f t="shared" si="181"/>
        <v>44306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90"/>
        <v>47381</v>
      </c>
      <c r="AP115" s="160">
        <f>VLOOKUP($AO115,[1]Plan1!$CI$223:$CM$400,2)</f>
        <v>1146.575</v>
      </c>
      <c r="AQ115" s="145">
        <f t="shared" si="175"/>
        <v>47319</v>
      </c>
      <c r="AR115" s="146">
        <f>VLOOKUP($AO115,[1]Plan1!$CI$223:$CM$400,4)</f>
        <v>1146.575</v>
      </c>
      <c r="AS115" s="145">
        <f t="shared" si="176"/>
        <v>47350</v>
      </c>
      <c r="AT115" s="147">
        <f t="shared" si="177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2">
        <f t="shared" si="169"/>
        <v>44291</v>
      </c>
      <c r="B116" s="103">
        <f t="shared" si="160"/>
        <v>981.99622622999993</v>
      </c>
      <c r="C116" s="103">
        <f t="shared" si="178"/>
        <v>929.69872278000003</v>
      </c>
      <c r="D116" s="104">
        <f t="shared" si="170"/>
        <v>958.84400000000005</v>
      </c>
      <c r="E116" s="105">
        <f t="shared" si="186"/>
        <v>983.06299999999999</v>
      </c>
      <c r="F116" s="106">
        <f t="shared" si="187"/>
        <v>44249</v>
      </c>
      <c r="G116" s="107">
        <f t="shared" si="161"/>
        <v>2.525854049250964E-2</v>
      </c>
      <c r="H116" s="108">
        <f t="shared" si="179"/>
        <v>44306</v>
      </c>
      <c r="I116" s="108">
        <f t="shared" si="162"/>
        <v>44306</v>
      </c>
      <c r="J116" s="109">
        <f t="shared" si="171"/>
        <v>20</v>
      </c>
      <c r="K116" s="109">
        <f t="shared" si="191"/>
        <v>9</v>
      </c>
      <c r="L116" s="8">
        <f t="shared" si="172"/>
        <v>1.0112884</v>
      </c>
      <c r="M116" s="110">
        <f t="shared" si="189"/>
        <v>1.02576709</v>
      </c>
      <c r="N116" s="110">
        <f t="shared" si="184"/>
        <v>1.0389400496188674</v>
      </c>
      <c r="O116" s="103">
        <f t="shared" si="188"/>
        <v>1.05066802</v>
      </c>
      <c r="P116" s="103">
        <f t="shared" si="163"/>
        <v>976.80471624999996</v>
      </c>
      <c r="Q116" s="11">
        <f t="shared" si="183"/>
        <v>0</v>
      </c>
      <c r="R116" s="30">
        <f t="shared" si="173"/>
        <v>0</v>
      </c>
      <c r="S116" s="8">
        <f t="shared" si="164"/>
        <v>0</v>
      </c>
      <c r="T116" s="113">
        <f t="shared" si="174"/>
        <v>0.16</v>
      </c>
      <c r="U116" s="111">
        <f t="shared" si="185"/>
        <v>9</v>
      </c>
      <c r="V116" s="111">
        <v>252</v>
      </c>
      <c r="W116" s="110">
        <f t="shared" si="165"/>
        <v>1.005314788</v>
      </c>
      <c r="X116" s="103">
        <f t="shared" si="166"/>
        <v>5.1915099800000002</v>
      </c>
      <c r="Y116" s="103">
        <f t="shared" si="167"/>
        <v>0</v>
      </c>
      <c r="Z116" s="114" t="str">
        <f t="shared" si="180"/>
        <v>A+J=</v>
      </c>
      <c r="AA116" s="108">
        <f t="shared" si="181"/>
        <v>44306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90"/>
        <v>47413</v>
      </c>
      <c r="AP116" s="160">
        <f>VLOOKUP($AO116,[1]Plan1!$CI$223:$CM$400,2)</f>
        <v>1146.575</v>
      </c>
      <c r="AQ116" s="145">
        <f t="shared" si="175"/>
        <v>47352</v>
      </c>
      <c r="AR116" s="146">
        <f>VLOOKUP($AO116,[1]Plan1!$CI$223:$CM$400,4)</f>
        <v>1146.575</v>
      </c>
      <c r="AS116" s="145">
        <f t="shared" si="176"/>
        <v>47383</v>
      </c>
      <c r="AT116" s="147">
        <f t="shared" si="177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2">
        <f t="shared" si="169"/>
        <v>44292</v>
      </c>
      <c r="B117" s="103">
        <f t="shared" si="160"/>
        <v>983.80102984999996</v>
      </c>
      <c r="C117" s="103">
        <f t="shared" si="178"/>
        <v>929.69872278000003</v>
      </c>
      <c r="D117" s="104">
        <f t="shared" si="170"/>
        <v>958.84400000000005</v>
      </c>
      <c r="E117" s="105">
        <f t="shared" si="186"/>
        <v>983.06299999999999</v>
      </c>
      <c r="F117" s="106">
        <f t="shared" si="187"/>
        <v>44249</v>
      </c>
      <c r="G117" s="107">
        <f t="shared" si="161"/>
        <v>2.525854049250964E-2</v>
      </c>
      <c r="H117" s="108">
        <f t="shared" si="179"/>
        <v>44306</v>
      </c>
      <c r="I117" s="108">
        <f t="shared" si="162"/>
        <v>44306</v>
      </c>
      <c r="J117" s="109">
        <f t="shared" si="171"/>
        <v>20</v>
      </c>
      <c r="K117" s="109">
        <f t="shared" si="191"/>
        <v>10</v>
      </c>
      <c r="L117" s="8">
        <f t="shared" si="172"/>
        <v>1.0125505100000001</v>
      </c>
      <c r="M117" s="110">
        <f t="shared" si="189"/>
        <v>1.02576709</v>
      </c>
      <c r="N117" s="110">
        <f t="shared" si="184"/>
        <v>1.0389400496188674</v>
      </c>
      <c r="O117" s="103">
        <f t="shared" si="188"/>
        <v>1.0519792699999999</v>
      </c>
      <c r="P117" s="103">
        <f t="shared" si="163"/>
        <v>978.02378370999998</v>
      </c>
      <c r="Q117" s="11">
        <f t="shared" si="183"/>
        <v>0</v>
      </c>
      <c r="R117" s="30">
        <f t="shared" si="173"/>
        <v>0</v>
      </c>
      <c r="S117" s="8">
        <f t="shared" si="164"/>
        <v>0</v>
      </c>
      <c r="T117" s="113">
        <f t="shared" si="174"/>
        <v>0.16</v>
      </c>
      <c r="U117" s="111">
        <f t="shared" si="185"/>
        <v>10</v>
      </c>
      <c r="V117" s="111">
        <v>252</v>
      </c>
      <c r="W117" s="110">
        <f t="shared" si="165"/>
        <v>1.005907061</v>
      </c>
      <c r="X117" s="103">
        <f t="shared" si="166"/>
        <v>5.7772461399999999</v>
      </c>
      <c r="Y117" s="103">
        <f t="shared" si="167"/>
        <v>0</v>
      </c>
      <c r="Z117" s="114" t="str">
        <f t="shared" si="180"/>
        <v>A+J=</v>
      </c>
      <c r="AA117" s="108">
        <f t="shared" si="181"/>
        <v>44306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90"/>
        <v>47443</v>
      </c>
      <c r="AP117" s="160">
        <f>VLOOKUP($AO117,[1]Plan1!$CI$223:$CM$400,2)</f>
        <v>1146.575</v>
      </c>
      <c r="AQ117" s="145">
        <f t="shared" si="175"/>
        <v>47382</v>
      </c>
      <c r="AR117" s="146">
        <f>VLOOKUP($AO117,[1]Plan1!$CI$223:$CM$400,4)</f>
        <v>1146.575</v>
      </c>
      <c r="AS117" s="145">
        <f t="shared" si="176"/>
        <v>47412</v>
      </c>
      <c r="AT117" s="147">
        <f t="shared" si="177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2">
        <f t="shared" si="169"/>
        <v>44293</v>
      </c>
      <c r="B118" s="103">
        <f t="shared" si="160"/>
        <v>985.60915388000001</v>
      </c>
      <c r="C118" s="103">
        <f t="shared" si="178"/>
        <v>929.69872278000003</v>
      </c>
      <c r="D118" s="104">
        <f t="shared" si="170"/>
        <v>958.84400000000005</v>
      </c>
      <c r="E118" s="105">
        <f t="shared" si="186"/>
        <v>983.06299999999999</v>
      </c>
      <c r="F118" s="106">
        <f t="shared" si="187"/>
        <v>44249</v>
      </c>
      <c r="G118" s="107">
        <f t="shared" si="161"/>
        <v>2.525854049250964E-2</v>
      </c>
      <c r="H118" s="108">
        <f t="shared" si="179"/>
        <v>44306</v>
      </c>
      <c r="I118" s="108">
        <f t="shared" si="162"/>
        <v>44306</v>
      </c>
      <c r="J118" s="109">
        <f t="shared" si="171"/>
        <v>20</v>
      </c>
      <c r="K118" s="109">
        <f t="shared" si="191"/>
        <v>11</v>
      </c>
      <c r="L118" s="8">
        <f t="shared" si="172"/>
        <v>1.0138141899999999</v>
      </c>
      <c r="M118" s="110">
        <f t="shared" si="189"/>
        <v>1.02576709</v>
      </c>
      <c r="N118" s="110">
        <f t="shared" si="184"/>
        <v>1.0389400496188674</v>
      </c>
      <c r="O118" s="103">
        <f t="shared" si="188"/>
        <v>1.05329216</v>
      </c>
      <c r="P118" s="103">
        <f t="shared" si="163"/>
        <v>979.24437585999999</v>
      </c>
      <c r="Q118" s="11">
        <f t="shared" si="183"/>
        <v>0</v>
      </c>
      <c r="R118" s="30">
        <f t="shared" si="173"/>
        <v>0</v>
      </c>
      <c r="S118" s="8">
        <f t="shared" si="164"/>
        <v>0</v>
      </c>
      <c r="T118" s="113">
        <f t="shared" si="174"/>
        <v>0.16</v>
      </c>
      <c r="U118" s="111">
        <f t="shared" si="185"/>
        <v>11</v>
      </c>
      <c r="V118" s="111">
        <v>252</v>
      </c>
      <c r="W118" s="110">
        <f t="shared" si="165"/>
        <v>1.0064996829999999</v>
      </c>
      <c r="X118" s="103">
        <f t="shared" si="166"/>
        <v>6.3647780200000001</v>
      </c>
      <c r="Y118" s="103">
        <f t="shared" si="167"/>
        <v>0</v>
      </c>
      <c r="Z118" s="114" t="str">
        <f t="shared" si="180"/>
        <v>A+J=</v>
      </c>
      <c r="AA118" s="108">
        <f t="shared" si="181"/>
        <v>44306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90"/>
        <v>47472</v>
      </c>
      <c r="AP118" s="160">
        <f>VLOOKUP($AO118,[1]Plan1!$CI$223:$CM$400,2)</f>
        <v>1146.575</v>
      </c>
      <c r="AQ118" s="145">
        <f t="shared" si="175"/>
        <v>47411</v>
      </c>
      <c r="AR118" s="146">
        <f>VLOOKUP($AO118,[1]Plan1!$CI$223:$CM$400,4)</f>
        <v>1146.575</v>
      </c>
      <c r="AS118" s="145">
        <f t="shared" si="176"/>
        <v>47442</v>
      </c>
      <c r="AT118" s="147">
        <f t="shared" si="177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2">
        <f t="shared" si="169"/>
        <v>44294</v>
      </c>
      <c r="B119" s="103">
        <f t="shared" si="160"/>
        <v>987.42060231000005</v>
      </c>
      <c r="C119" s="103">
        <f t="shared" si="178"/>
        <v>929.69872278000003</v>
      </c>
      <c r="D119" s="104">
        <f t="shared" si="170"/>
        <v>958.84400000000005</v>
      </c>
      <c r="E119" s="105">
        <f t="shared" si="186"/>
        <v>983.06299999999999</v>
      </c>
      <c r="F119" s="106">
        <f t="shared" si="187"/>
        <v>44249</v>
      </c>
      <c r="G119" s="107">
        <f t="shared" si="161"/>
        <v>2.525854049250964E-2</v>
      </c>
      <c r="H119" s="108">
        <f t="shared" si="179"/>
        <v>44306</v>
      </c>
      <c r="I119" s="108">
        <f t="shared" si="162"/>
        <v>44306</v>
      </c>
      <c r="J119" s="109">
        <f t="shared" si="171"/>
        <v>20</v>
      </c>
      <c r="K119" s="109">
        <f t="shared" si="191"/>
        <v>12</v>
      </c>
      <c r="L119" s="8">
        <f t="shared" si="172"/>
        <v>1.01507945</v>
      </c>
      <c r="M119" s="110">
        <f t="shared" si="189"/>
        <v>1.02576709</v>
      </c>
      <c r="N119" s="110">
        <f t="shared" si="184"/>
        <v>1.0389400496188674</v>
      </c>
      <c r="O119" s="103">
        <f t="shared" si="188"/>
        <v>1.05460669</v>
      </c>
      <c r="P119" s="103">
        <f t="shared" si="163"/>
        <v>980.46649272000002</v>
      </c>
      <c r="Q119" s="11">
        <f t="shared" si="183"/>
        <v>0</v>
      </c>
      <c r="R119" s="30">
        <f t="shared" si="173"/>
        <v>0</v>
      </c>
      <c r="S119" s="8">
        <f t="shared" si="164"/>
        <v>0</v>
      </c>
      <c r="T119" s="113">
        <f t="shared" si="174"/>
        <v>0.16</v>
      </c>
      <c r="U119" s="111">
        <f t="shared" si="185"/>
        <v>12</v>
      </c>
      <c r="V119" s="111">
        <v>252</v>
      </c>
      <c r="W119" s="110">
        <f t="shared" si="165"/>
        <v>1.007092654</v>
      </c>
      <c r="X119" s="103">
        <f t="shared" si="166"/>
        <v>6.9541095899999998</v>
      </c>
      <c r="Y119" s="103">
        <f t="shared" si="167"/>
        <v>0</v>
      </c>
      <c r="Z119" s="114" t="str">
        <f t="shared" si="180"/>
        <v>A+J=</v>
      </c>
      <c r="AA119" s="108">
        <f t="shared" si="181"/>
        <v>44306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90"/>
        <v>47504</v>
      </c>
      <c r="AP119" s="160">
        <f>VLOOKUP($AO119,[1]Plan1!$CI$223:$CM$400,2)</f>
        <v>1146.575</v>
      </c>
      <c r="AQ119" s="145">
        <f t="shared" si="175"/>
        <v>47443</v>
      </c>
      <c r="AR119" s="146">
        <f>VLOOKUP($AO119,[1]Plan1!$CI$223:$CM$400,4)</f>
        <v>1146.575</v>
      </c>
      <c r="AS119" s="145">
        <f t="shared" si="176"/>
        <v>47473</v>
      </c>
      <c r="AT119" s="147">
        <f t="shared" si="177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2">
        <f t="shared" si="169"/>
        <v>44295</v>
      </c>
      <c r="B120" s="103">
        <f t="shared" si="160"/>
        <v>989.23537912999996</v>
      </c>
      <c r="C120" s="103">
        <f t="shared" si="178"/>
        <v>929.69872278000003</v>
      </c>
      <c r="D120" s="104">
        <f t="shared" si="170"/>
        <v>958.84400000000005</v>
      </c>
      <c r="E120" s="105">
        <f t="shared" si="186"/>
        <v>983.06299999999999</v>
      </c>
      <c r="F120" s="106">
        <f t="shared" si="187"/>
        <v>44249</v>
      </c>
      <c r="G120" s="107">
        <f t="shared" si="161"/>
        <v>2.525854049250964E-2</v>
      </c>
      <c r="H120" s="108">
        <f t="shared" si="179"/>
        <v>44306</v>
      </c>
      <c r="I120" s="108">
        <f t="shared" si="162"/>
        <v>44306</v>
      </c>
      <c r="J120" s="109">
        <f t="shared" si="171"/>
        <v>20</v>
      </c>
      <c r="K120" s="109">
        <f t="shared" si="191"/>
        <v>13</v>
      </c>
      <c r="L120" s="8">
        <f t="shared" si="172"/>
        <v>1.01634629</v>
      </c>
      <c r="M120" s="110">
        <f t="shared" si="189"/>
        <v>1.02576709</v>
      </c>
      <c r="N120" s="110">
        <f t="shared" si="184"/>
        <v>1.0389400496188674</v>
      </c>
      <c r="O120" s="103">
        <f t="shared" si="188"/>
        <v>1.0559228599999999</v>
      </c>
      <c r="P120" s="103">
        <f t="shared" si="163"/>
        <v>981.69013428999995</v>
      </c>
      <c r="Q120" s="11">
        <f t="shared" si="183"/>
        <v>0</v>
      </c>
      <c r="R120" s="30">
        <f t="shared" si="173"/>
        <v>0</v>
      </c>
      <c r="S120" s="8">
        <f t="shared" si="164"/>
        <v>0</v>
      </c>
      <c r="T120" s="113">
        <f t="shared" si="174"/>
        <v>0.16</v>
      </c>
      <c r="U120" s="111">
        <f t="shared" si="185"/>
        <v>13</v>
      </c>
      <c r="V120" s="111">
        <v>252</v>
      </c>
      <c r="W120" s="110">
        <f t="shared" si="165"/>
        <v>1.0076859739999999</v>
      </c>
      <c r="X120" s="103">
        <f t="shared" si="166"/>
        <v>7.5452448399999996</v>
      </c>
      <c r="Y120" s="103">
        <f t="shared" si="167"/>
        <v>0</v>
      </c>
      <c r="Z120" s="114" t="str">
        <f t="shared" si="180"/>
        <v>A+J=</v>
      </c>
      <c r="AA120" s="108">
        <f t="shared" si="181"/>
        <v>44306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90"/>
        <v>0</v>
      </c>
      <c r="AP120" s="160" t="e">
        <f>VLOOKUP($AO120,[1]Plan1!$CI$223:$CM$400,2)</f>
        <v>#N/A</v>
      </c>
      <c r="AQ120" s="145" t="e">
        <f t="shared" si="175"/>
        <v>#NUM!</v>
      </c>
      <c r="AR120" s="146" t="e">
        <f>VLOOKUP($AO120,[1]Plan1!$CI$223:$CM$400,4)</f>
        <v>#N/A</v>
      </c>
      <c r="AS120" s="145" t="e">
        <f t="shared" si="176"/>
        <v>#NUM!</v>
      </c>
      <c r="AT120" s="147" t="e">
        <f t="shared" si="177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2">
        <f t="shared" si="169"/>
        <v>44296</v>
      </c>
      <c r="B121" s="103">
        <f t="shared" si="160"/>
        <v>991.05348933999994</v>
      </c>
      <c r="C121" s="103">
        <f t="shared" si="178"/>
        <v>929.69872278000003</v>
      </c>
      <c r="D121" s="104">
        <f t="shared" si="170"/>
        <v>958.84400000000005</v>
      </c>
      <c r="E121" s="105">
        <f t="shared" si="186"/>
        <v>983.06299999999999</v>
      </c>
      <c r="F121" s="106">
        <f t="shared" si="187"/>
        <v>44249</v>
      </c>
      <c r="G121" s="107">
        <f t="shared" si="161"/>
        <v>2.525854049250964E-2</v>
      </c>
      <c r="H121" s="108">
        <f t="shared" si="179"/>
        <v>44306</v>
      </c>
      <c r="I121" s="108">
        <f t="shared" si="162"/>
        <v>44306</v>
      </c>
      <c r="J121" s="109">
        <f t="shared" si="171"/>
        <v>20</v>
      </c>
      <c r="K121" s="109">
        <f t="shared" si="191"/>
        <v>14</v>
      </c>
      <c r="L121" s="8">
        <f t="shared" si="172"/>
        <v>1.0176147099999999</v>
      </c>
      <c r="M121" s="110">
        <f t="shared" si="189"/>
        <v>1.02576709</v>
      </c>
      <c r="N121" s="110">
        <f t="shared" si="184"/>
        <v>1.0389400496188674</v>
      </c>
      <c r="O121" s="103">
        <f t="shared" si="188"/>
        <v>1.0572406700000001</v>
      </c>
      <c r="P121" s="103">
        <f t="shared" si="163"/>
        <v>982.91530057</v>
      </c>
      <c r="Q121" s="11">
        <f t="shared" si="183"/>
        <v>0</v>
      </c>
      <c r="R121" s="30">
        <f t="shared" si="173"/>
        <v>0</v>
      </c>
      <c r="S121" s="8">
        <f t="shared" si="164"/>
        <v>0</v>
      </c>
      <c r="T121" s="113">
        <f t="shared" si="174"/>
        <v>0.16</v>
      </c>
      <c r="U121" s="111">
        <f t="shared" si="185"/>
        <v>14</v>
      </c>
      <c r="V121" s="111">
        <v>252</v>
      </c>
      <c r="W121" s="110">
        <f t="shared" si="165"/>
        <v>1.0082796439999999</v>
      </c>
      <c r="X121" s="103">
        <f t="shared" si="166"/>
        <v>8.1381887699999993</v>
      </c>
      <c r="Y121" s="103">
        <f t="shared" si="167"/>
        <v>0</v>
      </c>
      <c r="Z121" s="114" t="str">
        <f t="shared" si="180"/>
        <v>A+J=</v>
      </c>
      <c r="AA121" s="108">
        <f t="shared" si="181"/>
        <v>44306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69"/>
        <v>44297</v>
      </c>
      <c r="B122" s="103">
        <f t="shared" si="160"/>
        <v>991.05348933999994</v>
      </c>
      <c r="C122" s="103">
        <f t="shared" si="178"/>
        <v>929.69872278000003</v>
      </c>
      <c r="D122" s="104">
        <f t="shared" si="170"/>
        <v>958.84400000000005</v>
      </c>
      <c r="E122" s="105">
        <f t="shared" si="186"/>
        <v>983.06299999999999</v>
      </c>
      <c r="F122" s="106">
        <f t="shared" si="187"/>
        <v>44249</v>
      </c>
      <c r="G122" s="107">
        <f t="shared" si="161"/>
        <v>2.525854049250964E-2</v>
      </c>
      <c r="H122" s="108">
        <f t="shared" si="179"/>
        <v>44306</v>
      </c>
      <c r="I122" s="108">
        <f t="shared" si="162"/>
        <v>44306</v>
      </c>
      <c r="J122" s="109">
        <f t="shared" si="171"/>
        <v>20</v>
      </c>
      <c r="K122" s="109">
        <f t="shared" si="191"/>
        <v>14</v>
      </c>
      <c r="L122" s="8">
        <f t="shared" si="172"/>
        <v>1.0176147099999999</v>
      </c>
      <c r="M122" s="110">
        <f t="shared" si="189"/>
        <v>1.02576709</v>
      </c>
      <c r="N122" s="110">
        <f t="shared" si="184"/>
        <v>1.0389400496188674</v>
      </c>
      <c r="O122" s="103">
        <f t="shared" si="188"/>
        <v>1.0572406700000001</v>
      </c>
      <c r="P122" s="103">
        <f t="shared" si="163"/>
        <v>982.91530057</v>
      </c>
      <c r="Q122" s="11">
        <f t="shared" si="183"/>
        <v>0</v>
      </c>
      <c r="R122" s="30">
        <f t="shared" si="173"/>
        <v>0</v>
      </c>
      <c r="S122" s="8">
        <f t="shared" si="164"/>
        <v>0</v>
      </c>
      <c r="T122" s="113">
        <f t="shared" si="174"/>
        <v>0.16</v>
      </c>
      <c r="U122" s="111">
        <f t="shared" si="185"/>
        <v>14</v>
      </c>
      <c r="V122" s="111">
        <v>252</v>
      </c>
      <c r="W122" s="110">
        <f t="shared" si="165"/>
        <v>1.0082796439999999</v>
      </c>
      <c r="X122" s="103">
        <f t="shared" si="166"/>
        <v>8.1381887699999993</v>
      </c>
      <c r="Y122" s="103">
        <f t="shared" si="167"/>
        <v>0</v>
      </c>
      <c r="Z122" s="114" t="str">
        <f t="shared" si="180"/>
        <v>A+J=</v>
      </c>
      <c r="AA122" s="108">
        <f t="shared" si="181"/>
        <v>44306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69"/>
        <v>44298</v>
      </c>
      <c r="B123" s="103">
        <f t="shared" si="160"/>
        <v>991.05348933999994</v>
      </c>
      <c r="C123" s="103">
        <f t="shared" si="178"/>
        <v>929.69872278000003</v>
      </c>
      <c r="D123" s="104">
        <f t="shared" si="170"/>
        <v>958.84400000000005</v>
      </c>
      <c r="E123" s="105">
        <f t="shared" si="186"/>
        <v>983.06299999999999</v>
      </c>
      <c r="F123" s="106">
        <f t="shared" si="187"/>
        <v>44249</v>
      </c>
      <c r="G123" s="107">
        <f t="shared" si="161"/>
        <v>2.525854049250964E-2</v>
      </c>
      <c r="H123" s="108">
        <f t="shared" si="179"/>
        <v>44306</v>
      </c>
      <c r="I123" s="108">
        <f t="shared" si="162"/>
        <v>44306</v>
      </c>
      <c r="J123" s="109">
        <f t="shared" si="171"/>
        <v>20</v>
      </c>
      <c r="K123" s="109">
        <f t="shared" si="191"/>
        <v>14</v>
      </c>
      <c r="L123" s="8">
        <f t="shared" si="172"/>
        <v>1.0176147099999999</v>
      </c>
      <c r="M123" s="110">
        <f t="shared" si="189"/>
        <v>1.02576709</v>
      </c>
      <c r="N123" s="110">
        <f t="shared" si="184"/>
        <v>1.0389400496188674</v>
      </c>
      <c r="O123" s="103">
        <f t="shared" si="188"/>
        <v>1.0572406700000001</v>
      </c>
      <c r="P123" s="103">
        <f t="shared" si="163"/>
        <v>982.91530057</v>
      </c>
      <c r="Q123" s="11">
        <f t="shared" si="183"/>
        <v>0</v>
      </c>
      <c r="R123" s="30">
        <f t="shared" si="173"/>
        <v>0</v>
      </c>
      <c r="S123" s="8">
        <f t="shared" si="164"/>
        <v>0</v>
      </c>
      <c r="T123" s="113">
        <f t="shared" si="174"/>
        <v>0.16</v>
      </c>
      <c r="U123" s="111">
        <f t="shared" si="185"/>
        <v>14</v>
      </c>
      <c r="V123" s="111">
        <v>252</v>
      </c>
      <c r="W123" s="110">
        <f t="shared" si="165"/>
        <v>1.0082796439999999</v>
      </c>
      <c r="X123" s="103">
        <f t="shared" si="166"/>
        <v>8.1381887699999993</v>
      </c>
      <c r="Y123" s="103">
        <f t="shared" si="167"/>
        <v>0</v>
      </c>
      <c r="Z123" s="114" t="str">
        <f t="shared" si="180"/>
        <v>A+J=</v>
      </c>
      <c r="AA123" s="108">
        <f t="shared" si="181"/>
        <v>44306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69"/>
        <v>44299</v>
      </c>
      <c r="B124" s="103">
        <f t="shared" si="160"/>
        <v>992.87494628000002</v>
      </c>
      <c r="C124" s="103">
        <f t="shared" si="178"/>
        <v>929.69872278000003</v>
      </c>
      <c r="D124" s="104">
        <f t="shared" si="170"/>
        <v>958.84400000000005</v>
      </c>
      <c r="E124" s="105">
        <f t="shared" si="186"/>
        <v>983.06299999999999</v>
      </c>
      <c r="F124" s="106">
        <f t="shared" si="187"/>
        <v>44249</v>
      </c>
      <c r="G124" s="107">
        <f t="shared" si="161"/>
        <v>2.525854049250964E-2</v>
      </c>
      <c r="H124" s="108">
        <f t="shared" si="179"/>
        <v>44306</v>
      </c>
      <c r="I124" s="108">
        <f t="shared" si="162"/>
        <v>44306</v>
      </c>
      <c r="J124" s="109">
        <f t="shared" si="171"/>
        <v>20</v>
      </c>
      <c r="K124" s="109">
        <f t="shared" si="191"/>
        <v>15</v>
      </c>
      <c r="L124" s="8">
        <f t="shared" si="172"/>
        <v>1.01888471</v>
      </c>
      <c r="M124" s="110">
        <f t="shared" si="189"/>
        <v>1.02576709</v>
      </c>
      <c r="N124" s="110">
        <f t="shared" si="184"/>
        <v>1.0389400496188674</v>
      </c>
      <c r="O124" s="103">
        <f t="shared" si="188"/>
        <v>1.05856013</v>
      </c>
      <c r="P124" s="103">
        <f t="shared" si="163"/>
        <v>984.14200084000004</v>
      </c>
      <c r="Q124" s="11">
        <f t="shared" si="183"/>
        <v>0</v>
      </c>
      <c r="R124" s="30">
        <f t="shared" si="173"/>
        <v>0</v>
      </c>
      <c r="S124" s="8">
        <f t="shared" si="164"/>
        <v>0</v>
      </c>
      <c r="T124" s="113">
        <f t="shared" si="174"/>
        <v>0.16</v>
      </c>
      <c r="U124" s="111">
        <f t="shared" si="185"/>
        <v>15</v>
      </c>
      <c r="V124" s="111">
        <v>252</v>
      </c>
      <c r="W124" s="110">
        <f t="shared" si="165"/>
        <v>1.008873664</v>
      </c>
      <c r="X124" s="103">
        <f t="shared" si="166"/>
        <v>8.7329454399999999</v>
      </c>
      <c r="Y124" s="103">
        <f t="shared" si="167"/>
        <v>0</v>
      </c>
      <c r="Z124" s="114" t="str">
        <f t="shared" si="180"/>
        <v>A+J=</v>
      </c>
      <c r="AA124" s="108">
        <f t="shared" si="181"/>
        <v>44306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69"/>
        <v>44300</v>
      </c>
      <c r="B125" s="103">
        <f t="shared" si="160"/>
        <v>994.69974362999994</v>
      </c>
      <c r="C125" s="103">
        <f t="shared" si="178"/>
        <v>929.69872278000003</v>
      </c>
      <c r="D125" s="104">
        <f t="shared" si="170"/>
        <v>958.84400000000005</v>
      </c>
      <c r="E125" s="105">
        <f t="shared" si="186"/>
        <v>983.06299999999999</v>
      </c>
      <c r="F125" s="106">
        <f t="shared" si="187"/>
        <v>44249</v>
      </c>
      <c r="G125" s="107">
        <f t="shared" si="161"/>
        <v>2.525854049250964E-2</v>
      </c>
      <c r="H125" s="108">
        <f t="shared" si="179"/>
        <v>44306</v>
      </c>
      <c r="I125" s="108">
        <f t="shared" si="162"/>
        <v>44306</v>
      </c>
      <c r="J125" s="109">
        <f t="shared" si="171"/>
        <v>20</v>
      </c>
      <c r="K125" s="109">
        <f t="shared" si="191"/>
        <v>16</v>
      </c>
      <c r="L125" s="8">
        <f t="shared" si="172"/>
        <v>1.0201563</v>
      </c>
      <c r="M125" s="110">
        <f t="shared" si="189"/>
        <v>1.02576709</v>
      </c>
      <c r="N125" s="110">
        <f t="shared" si="184"/>
        <v>1.0389400496188674</v>
      </c>
      <c r="O125" s="103">
        <f t="shared" si="188"/>
        <v>1.05988123</v>
      </c>
      <c r="P125" s="103">
        <f t="shared" si="163"/>
        <v>985.37022581999997</v>
      </c>
      <c r="Q125" s="11">
        <f t="shared" si="183"/>
        <v>0</v>
      </c>
      <c r="R125" s="30">
        <f t="shared" si="173"/>
        <v>0</v>
      </c>
      <c r="S125" s="8">
        <f t="shared" si="164"/>
        <v>0</v>
      </c>
      <c r="T125" s="113">
        <f t="shared" si="174"/>
        <v>0.16</v>
      </c>
      <c r="U125" s="111">
        <f t="shared" si="185"/>
        <v>16</v>
      </c>
      <c r="V125" s="111">
        <v>252</v>
      </c>
      <c r="W125" s="110">
        <f t="shared" si="165"/>
        <v>1.0094680330000001</v>
      </c>
      <c r="X125" s="103">
        <f t="shared" si="166"/>
        <v>9.3295178100000005</v>
      </c>
      <c r="Y125" s="103">
        <f t="shared" si="167"/>
        <v>0</v>
      </c>
      <c r="Z125" s="114" t="str">
        <f t="shared" si="180"/>
        <v>A+J=</v>
      </c>
      <c r="AA125" s="108">
        <f t="shared" si="181"/>
        <v>44306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69"/>
        <v>44301</v>
      </c>
      <c r="B126" s="103">
        <f t="shared" si="160"/>
        <v>996.52789675999998</v>
      </c>
      <c r="C126" s="103">
        <f t="shared" si="178"/>
        <v>929.69872278000003</v>
      </c>
      <c r="D126" s="104">
        <f t="shared" si="170"/>
        <v>958.84400000000005</v>
      </c>
      <c r="E126" s="105">
        <f t="shared" si="186"/>
        <v>983.06299999999999</v>
      </c>
      <c r="F126" s="106">
        <f t="shared" si="187"/>
        <v>44249</v>
      </c>
      <c r="G126" s="107">
        <f t="shared" si="161"/>
        <v>2.525854049250964E-2</v>
      </c>
      <c r="H126" s="108">
        <f t="shared" si="179"/>
        <v>44306</v>
      </c>
      <c r="I126" s="108">
        <f t="shared" si="162"/>
        <v>44306</v>
      </c>
      <c r="J126" s="109">
        <f t="shared" si="171"/>
        <v>20</v>
      </c>
      <c r="K126" s="109">
        <f t="shared" si="191"/>
        <v>17</v>
      </c>
      <c r="L126" s="8">
        <f t="shared" si="172"/>
        <v>1.02142947</v>
      </c>
      <c r="M126" s="110">
        <f t="shared" si="189"/>
        <v>1.02576709</v>
      </c>
      <c r="N126" s="110">
        <f t="shared" si="184"/>
        <v>1.0389400496188674</v>
      </c>
      <c r="O126" s="103">
        <f t="shared" si="188"/>
        <v>1.0612039799999999</v>
      </c>
      <c r="P126" s="103">
        <f t="shared" si="163"/>
        <v>986.59998481000002</v>
      </c>
      <c r="Q126" s="11">
        <f t="shared" si="183"/>
        <v>0</v>
      </c>
      <c r="R126" s="30">
        <f t="shared" si="173"/>
        <v>0</v>
      </c>
      <c r="S126" s="8">
        <f t="shared" si="164"/>
        <v>0</v>
      </c>
      <c r="T126" s="113">
        <f t="shared" si="174"/>
        <v>0.16</v>
      </c>
      <c r="U126" s="111">
        <f t="shared" si="185"/>
        <v>17</v>
      </c>
      <c r="V126" s="111">
        <v>252</v>
      </c>
      <c r="W126" s="110">
        <f t="shared" si="165"/>
        <v>1.0100627529999999</v>
      </c>
      <c r="X126" s="103">
        <f t="shared" si="166"/>
        <v>9.9279119500000004</v>
      </c>
      <c r="Y126" s="103">
        <f t="shared" si="167"/>
        <v>0</v>
      </c>
      <c r="Z126" s="114" t="str">
        <f t="shared" si="180"/>
        <v>A+J=</v>
      </c>
      <c r="AA126" s="108">
        <f t="shared" si="181"/>
        <v>44306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69"/>
        <v>44302</v>
      </c>
      <c r="B127" s="103">
        <f t="shared" si="160"/>
        <v>998.35940870999991</v>
      </c>
      <c r="C127" s="103">
        <f t="shared" si="178"/>
        <v>929.69872278000003</v>
      </c>
      <c r="D127" s="104">
        <f t="shared" si="170"/>
        <v>958.84400000000005</v>
      </c>
      <c r="E127" s="105">
        <f t="shared" si="186"/>
        <v>983.06299999999999</v>
      </c>
      <c r="F127" s="106">
        <f t="shared" si="187"/>
        <v>44249</v>
      </c>
      <c r="G127" s="107">
        <f t="shared" si="161"/>
        <v>2.525854049250964E-2</v>
      </c>
      <c r="H127" s="108">
        <f t="shared" si="179"/>
        <v>44306</v>
      </c>
      <c r="I127" s="108">
        <f t="shared" si="162"/>
        <v>44306</v>
      </c>
      <c r="J127" s="109">
        <f t="shared" si="171"/>
        <v>20</v>
      </c>
      <c r="K127" s="109">
        <f t="shared" si="191"/>
        <v>18</v>
      </c>
      <c r="L127" s="8">
        <f t="shared" si="172"/>
        <v>1.02270423</v>
      </c>
      <c r="M127" s="110">
        <f t="shared" si="189"/>
        <v>1.02576709</v>
      </c>
      <c r="N127" s="110">
        <f t="shared" si="184"/>
        <v>1.0389400496188674</v>
      </c>
      <c r="O127" s="103">
        <f t="shared" si="188"/>
        <v>1.0625283800000001</v>
      </c>
      <c r="P127" s="103">
        <f t="shared" si="163"/>
        <v>987.83127779999995</v>
      </c>
      <c r="Q127" s="11">
        <f t="shared" si="183"/>
        <v>0</v>
      </c>
      <c r="R127" s="30">
        <f t="shared" si="173"/>
        <v>0</v>
      </c>
      <c r="S127" s="8">
        <f t="shared" si="164"/>
        <v>0</v>
      </c>
      <c r="T127" s="113">
        <f t="shared" si="174"/>
        <v>0.16</v>
      </c>
      <c r="U127" s="111">
        <f t="shared" si="185"/>
        <v>18</v>
      </c>
      <c r="V127" s="111">
        <v>252</v>
      </c>
      <c r="W127" s="110">
        <f t="shared" si="165"/>
        <v>1.0106578230000001</v>
      </c>
      <c r="X127" s="103">
        <f t="shared" si="166"/>
        <v>10.52813091</v>
      </c>
      <c r="Y127" s="103">
        <f t="shared" si="167"/>
        <v>0</v>
      </c>
      <c r="Z127" s="114" t="str">
        <f t="shared" si="180"/>
        <v>A+J=</v>
      </c>
      <c r="AA127" s="108">
        <f t="shared" si="181"/>
        <v>44306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69"/>
        <v>44303</v>
      </c>
      <c r="B128" s="103">
        <f t="shared" si="160"/>
        <v>1000.1942938899999</v>
      </c>
      <c r="C128" s="103">
        <f t="shared" si="178"/>
        <v>929.69872278000003</v>
      </c>
      <c r="D128" s="104">
        <f t="shared" si="170"/>
        <v>958.84400000000005</v>
      </c>
      <c r="E128" s="105">
        <f t="shared" si="186"/>
        <v>983.06299999999999</v>
      </c>
      <c r="F128" s="106">
        <f t="shared" si="187"/>
        <v>44249</v>
      </c>
      <c r="G128" s="107">
        <f t="shared" si="161"/>
        <v>2.525854049250964E-2</v>
      </c>
      <c r="H128" s="108">
        <f t="shared" si="179"/>
        <v>44306</v>
      </c>
      <c r="I128" s="108">
        <f t="shared" si="162"/>
        <v>44306</v>
      </c>
      <c r="J128" s="109">
        <f t="shared" si="171"/>
        <v>20</v>
      </c>
      <c r="K128" s="109">
        <f t="shared" si="191"/>
        <v>19</v>
      </c>
      <c r="L128" s="8">
        <f t="shared" si="172"/>
        <v>1.0239805900000001</v>
      </c>
      <c r="M128" s="110">
        <f t="shared" si="189"/>
        <v>1.02576709</v>
      </c>
      <c r="N128" s="110">
        <f t="shared" si="184"/>
        <v>1.0389400496188674</v>
      </c>
      <c r="O128" s="103">
        <f t="shared" si="188"/>
        <v>1.0638544400000001</v>
      </c>
      <c r="P128" s="103">
        <f t="shared" si="163"/>
        <v>989.06411408999998</v>
      </c>
      <c r="Q128" s="11">
        <f t="shared" si="183"/>
        <v>0</v>
      </c>
      <c r="R128" s="30">
        <f t="shared" si="173"/>
        <v>0</v>
      </c>
      <c r="S128" s="8">
        <f t="shared" si="164"/>
        <v>0</v>
      </c>
      <c r="T128" s="113">
        <f t="shared" si="174"/>
        <v>0.16</v>
      </c>
      <c r="U128" s="111">
        <f t="shared" si="185"/>
        <v>19</v>
      </c>
      <c r="V128" s="111">
        <v>252</v>
      </c>
      <c r="W128" s="110">
        <f t="shared" si="165"/>
        <v>1.0112532439999999</v>
      </c>
      <c r="X128" s="103">
        <f t="shared" si="166"/>
        <v>11.130179800000001</v>
      </c>
      <c r="Y128" s="103">
        <f t="shared" si="167"/>
        <v>0</v>
      </c>
      <c r="Z128" s="114" t="str">
        <f t="shared" si="180"/>
        <v>A+J=</v>
      </c>
      <c r="AA128" s="108">
        <f t="shared" si="181"/>
        <v>44306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69"/>
        <v>44304</v>
      </c>
      <c r="B129" s="103">
        <f t="shared" si="160"/>
        <v>1000.1942938899999</v>
      </c>
      <c r="C129" s="103">
        <f t="shared" si="178"/>
        <v>929.69872278000003</v>
      </c>
      <c r="D129" s="104">
        <f t="shared" si="170"/>
        <v>958.84400000000005</v>
      </c>
      <c r="E129" s="105">
        <f t="shared" si="186"/>
        <v>983.06299999999999</v>
      </c>
      <c r="F129" s="106">
        <f t="shared" si="187"/>
        <v>44249</v>
      </c>
      <c r="G129" s="107">
        <f t="shared" si="161"/>
        <v>2.525854049250964E-2</v>
      </c>
      <c r="H129" s="108">
        <f t="shared" si="179"/>
        <v>44306</v>
      </c>
      <c r="I129" s="108">
        <f t="shared" si="162"/>
        <v>44306</v>
      </c>
      <c r="J129" s="109">
        <f t="shared" si="171"/>
        <v>20</v>
      </c>
      <c r="K129" s="109">
        <f t="shared" si="191"/>
        <v>19</v>
      </c>
      <c r="L129" s="8">
        <f t="shared" si="172"/>
        <v>1.0239805900000001</v>
      </c>
      <c r="M129" s="110">
        <f t="shared" si="189"/>
        <v>1.02576709</v>
      </c>
      <c r="N129" s="110">
        <f t="shared" si="184"/>
        <v>1.0389400496188674</v>
      </c>
      <c r="O129" s="103">
        <f t="shared" si="188"/>
        <v>1.0638544400000001</v>
      </c>
      <c r="P129" s="103">
        <f t="shared" si="163"/>
        <v>989.06411408999998</v>
      </c>
      <c r="Q129" s="11">
        <f t="shared" si="183"/>
        <v>0</v>
      </c>
      <c r="R129" s="30">
        <f t="shared" si="173"/>
        <v>0</v>
      </c>
      <c r="S129" s="8">
        <f t="shared" si="164"/>
        <v>0</v>
      </c>
      <c r="T129" s="113">
        <f t="shared" si="174"/>
        <v>0.16</v>
      </c>
      <c r="U129" s="111">
        <f t="shared" si="185"/>
        <v>19</v>
      </c>
      <c r="V129" s="111">
        <v>252</v>
      </c>
      <c r="W129" s="110">
        <f t="shared" si="165"/>
        <v>1.0112532439999999</v>
      </c>
      <c r="X129" s="103">
        <f t="shared" si="166"/>
        <v>11.130179800000001</v>
      </c>
      <c r="Y129" s="103">
        <f t="shared" si="167"/>
        <v>0</v>
      </c>
      <c r="Z129" s="114" t="str">
        <f t="shared" si="180"/>
        <v>A+J=</v>
      </c>
      <c r="AA129" s="108">
        <f t="shared" si="181"/>
        <v>44306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69"/>
        <v>44305</v>
      </c>
      <c r="B130" s="103">
        <f t="shared" si="160"/>
        <v>1000.1942938899999</v>
      </c>
      <c r="C130" s="103">
        <f t="shared" si="178"/>
        <v>929.69872278000003</v>
      </c>
      <c r="D130" s="104">
        <f t="shared" si="170"/>
        <v>958.84400000000005</v>
      </c>
      <c r="E130" s="105">
        <f t="shared" si="186"/>
        <v>983.06299999999999</v>
      </c>
      <c r="F130" s="106">
        <f t="shared" si="187"/>
        <v>44249</v>
      </c>
      <c r="G130" s="107">
        <f t="shared" si="161"/>
        <v>2.525854049250964E-2</v>
      </c>
      <c r="H130" s="108">
        <f t="shared" si="179"/>
        <v>44306</v>
      </c>
      <c r="I130" s="108">
        <f t="shared" si="162"/>
        <v>44306</v>
      </c>
      <c r="J130" s="109">
        <f t="shared" si="171"/>
        <v>20</v>
      </c>
      <c r="K130" s="109">
        <f t="shared" si="191"/>
        <v>19</v>
      </c>
      <c r="L130" s="8">
        <f t="shared" si="172"/>
        <v>1.0239805900000001</v>
      </c>
      <c r="M130" s="110">
        <f t="shared" si="189"/>
        <v>1.02576709</v>
      </c>
      <c r="N130" s="110">
        <f t="shared" si="184"/>
        <v>1.0389400496188674</v>
      </c>
      <c r="O130" s="103">
        <f t="shared" si="188"/>
        <v>1.0638544400000001</v>
      </c>
      <c r="P130" s="103">
        <f t="shared" si="163"/>
        <v>989.06411408999998</v>
      </c>
      <c r="Q130" s="11">
        <f t="shared" si="183"/>
        <v>0</v>
      </c>
      <c r="R130" s="30">
        <f t="shared" si="173"/>
        <v>0</v>
      </c>
      <c r="S130" s="8">
        <f t="shared" si="164"/>
        <v>0</v>
      </c>
      <c r="T130" s="113">
        <f t="shared" si="174"/>
        <v>0.16</v>
      </c>
      <c r="U130" s="111">
        <f t="shared" si="185"/>
        <v>19</v>
      </c>
      <c r="V130" s="111">
        <v>252</v>
      </c>
      <c r="W130" s="110">
        <f t="shared" si="165"/>
        <v>1.0112532439999999</v>
      </c>
      <c r="X130" s="103">
        <f t="shared" si="166"/>
        <v>11.130179800000001</v>
      </c>
      <c r="Y130" s="103">
        <f t="shared" si="167"/>
        <v>0</v>
      </c>
      <c r="Z130" s="114" t="str">
        <f t="shared" si="180"/>
        <v>A+J=</v>
      </c>
      <c r="AA130" s="108">
        <f t="shared" si="181"/>
        <v>44306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69"/>
        <v>44306</v>
      </c>
      <c r="B131" s="103">
        <f t="shared" si="160"/>
        <v>1002.03254597</v>
      </c>
      <c r="C131" s="103">
        <f t="shared" si="178"/>
        <v>929.69872278000003</v>
      </c>
      <c r="D131" s="104">
        <f t="shared" si="170"/>
        <v>958.84400000000005</v>
      </c>
      <c r="E131" s="105">
        <f t="shared" si="186"/>
        <v>983.06299999999999</v>
      </c>
      <c r="F131" s="106">
        <f t="shared" si="187"/>
        <v>44249</v>
      </c>
      <c r="G131" s="107">
        <f t="shared" si="161"/>
        <v>2.525854049250964E-2</v>
      </c>
      <c r="H131" s="108">
        <f t="shared" si="179"/>
        <v>44336</v>
      </c>
      <c r="I131" s="108">
        <f t="shared" si="162"/>
        <v>44306</v>
      </c>
      <c r="J131" s="109">
        <f t="shared" si="171"/>
        <v>20</v>
      </c>
      <c r="K131" s="109">
        <f t="shared" si="191"/>
        <v>20</v>
      </c>
      <c r="L131" s="8">
        <f t="shared" si="172"/>
        <v>1.0252585400000001</v>
      </c>
      <c r="M131" s="110">
        <f t="shared" si="189"/>
        <v>1.02576709</v>
      </c>
      <c r="N131" s="110">
        <f t="shared" si="184"/>
        <v>1.0389400496188674</v>
      </c>
      <c r="O131" s="103">
        <f t="shared" si="188"/>
        <v>1.06518215</v>
      </c>
      <c r="P131" s="103">
        <f t="shared" si="163"/>
        <v>990.29848437999999</v>
      </c>
      <c r="Q131" s="11">
        <f t="shared" si="183"/>
        <v>4</v>
      </c>
      <c r="R131" s="30">
        <f t="shared" si="173"/>
        <v>2.4185466450546967E-2</v>
      </c>
      <c r="S131" s="8">
        <f t="shared" si="164"/>
        <v>23.95083077</v>
      </c>
      <c r="T131" s="113">
        <f t="shared" si="174"/>
        <v>0.16</v>
      </c>
      <c r="U131" s="111">
        <f t="shared" si="185"/>
        <v>20</v>
      </c>
      <c r="V131" s="111">
        <v>252</v>
      </c>
      <c r="W131" s="110">
        <f t="shared" si="165"/>
        <v>1.0118490149999999</v>
      </c>
      <c r="X131" s="103">
        <f t="shared" si="166"/>
        <v>11.73406159</v>
      </c>
      <c r="Y131" s="103">
        <f t="shared" si="167"/>
        <v>35.684892359999999</v>
      </c>
      <c r="Z131" s="114" t="str">
        <f t="shared" si="180"/>
        <v>A+J=</v>
      </c>
      <c r="AA131" s="108">
        <f t="shared" si="181"/>
        <v>44306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69"/>
        <v>44307</v>
      </c>
      <c r="B132" s="103">
        <f t="shared" si="160"/>
        <v>968.25127746999999</v>
      </c>
      <c r="C132" s="103">
        <f t="shared" si="178"/>
        <v>907.21352551999996</v>
      </c>
      <c r="D132" s="104">
        <f t="shared" si="170"/>
        <v>983.06299999999999</v>
      </c>
      <c r="E132" s="105">
        <f t="shared" si="186"/>
        <v>1011.948</v>
      </c>
      <c r="F132" s="106">
        <f t="shared" si="187"/>
        <v>44275</v>
      </c>
      <c r="G132" s="107">
        <f t="shared" si="161"/>
        <v>2.9382654010984055E-2</v>
      </c>
      <c r="H132" s="108">
        <f t="shared" si="179"/>
        <v>44336</v>
      </c>
      <c r="I132" s="108">
        <f t="shared" si="162"/>
        <v>44336</v>
      </c>
      <c r="J132" s="109">
        <f t="shared" si="171"/>
        <v>21</v>
      </c>
      <c r="K132" s="109">
        <f t="shared" si="191"/>
        <v>1</v>
      </c>
      <c r="L132" s="8">
        <f t="shared" si="172"/>
        <v>1.00137996</v>
      </c>
      <c r="M132" s="110">
        <f t="shared" si="189"/>
        <v>1.0252585400000001</v>
      </c>
      <c r="N132" s="110">
        <f t="shared" si="184"/>
        <v>1.0651821584197676</v>
      </c>
      <c r="O132" s="103">
        <f t="shared" si="188"/>
        <v>1.06665206</v>
      </c>
      <c r="P132" s="103">
        <f t="shared" si="163"/>
        <v>967.68117585000005</v>
      </c>
      <c r="Q132" s="11">
        <f t="shared" si="183"/>
        <v>0</v>
      </c>
      <c r="R132" s="30">
        <f t="shared" si="173"/>
        <v>0</v>
      </c>
      <c r="S132" s="8">
        <f t="shared" si="164"/>
        <v>0</v>
      </c>
      <c r="T132" s="113">
        <f t="shared" si="174"/>
        <v>0.16</v>
      </c>
      <c r="U132" s="111">
        <f t="shared" si="185"/>
        <v>1</v>
      </c>
      <c r="V132" s="111">
        <v>252</v>
      </c>
      <c r="W132" s="110">
        <f t="shared" si="165"/>
        <v>1.0005891419999999</v>
      </c>
      <c r="X132" s="103">
        <f t="shared" si="166"/>
        <v>0.57010161999999998</v>
      </c>
      <c r="Y132" s="103">
        <f t="shared" si="167"/>
        <v>0</v>
      </c>
      <c r="Z132" s="114" t="str">
        <f t="shared" si="180"/>
        <v>A+J=</v>
      </c>
      <c r="AA132" s="108">
        <f t="shared" si="181"/>
        <v>44336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69"/>
        <v>44308</v>
      </c>
      <c r="B133" s="103">
        <f t="shared" si="160"/>
        <v>968.25127746999999</v>
      </c>
      <c r="C133" s="103">
        <f t="shared" si="178"/>
        <v>907.21352551999996</v>
      </c>
      <c r="D133" s="104">
        <f t="shared" si="170"/>
        <v>983.06299999999999</v>
      </c>
      <c r="E133" s="105">
        <f t="shared" si="186"/>
        <v>1011.948</v>
      </c>
      <c r="F133" s="106">
        <f t="shared" si="187"/>
        <v>44275</v>
      </c>
      <c r="G133" s="107">
        <f t="shared" si="161"/>
        <v>2.9382654010984055E-2</v>
      </c>
      <c r="H133" s="108">
        <f t="shared" si="179"/>
        <v>44336</v>
      </c>
      <c r="I133" s="108">
        <f t="shared" si="162"/>
        <v>44336</v>
      </c>
      <c r="J133" s="109">
        <f t="shared" si="171"/>
        <v>21</v>
      </c>
      <c r="K133" s="109">
        <f t="shared" si="191"/>
        <v>1</v>
      </c>
      <c r="L133" s="8">
        <f t="shared" si="172"/>
        <v>1.00137996</v>
      </c>
      <c r="M133" s="110">
        <f t="shared" si="189"/>
        <v>1.0252585400000001</v>
      </c>
      <c r="N133" s="110">
        <f t="shared" si="184"/>
        <v>1.0651821584197676</v>
      </c>
      <c r="O133" s="103">
        <f t="shared" si="188"/>
        <v>1.06665206</v>
      </c>
      <c r="P133" s="103">
        <f t="shared" si="163"/>
        <v>967.68117585000005</v>
      </c>
      <c r="Q133" s="11">
        <f t="shared" si="183"/>
        <v>0</v>
      </c>
      <c r="R133" s="30">
        <f t="shared" si="173"/>
        <v>0</v>
      </c>
      <c r="S133" s="8">
        <f t="shared" si="164"/>
        <v>0</v>
      </c>
      <c r="T133" s="113">
        <f t="shared" si="174"/>
        <v>0.16</v>
      </c>
      <c r="U133" s="111">
        <f t="shared" si="185"/>
        <v>1</v>
      </c>
      <c r="V133" s="111">
        <v>252</v>
      </c>
      <c r="W133" s="110">
        <f t="shared" si="165"/>
        <v>1.0005891419999999</v>
      </c>
      <c r="X133" s="103">
        <f t="shared" si="166"/>
        <v>0.57010161999999998</v>
      </c>
      <c r="Y133" s="103">
        <f t="shared" si="167"/>
        <v>0</v>
      </c>
      <c r="Z133" s="114" t="str">
        <f t="shared" si="180"/>
        <v>A+J=</v>
      </c>
      <c r="AA133" s="108">
        <f t="shared" si="181"/>
        <v>44336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69"/>
        <v>44309</v>
      </c>
      <c r="B134" s="103">
        <f t="shared" si="160"/>
        <v>970.15866076999998</v>
      </c>
      <c r="C134" s="103">
        <f t="shared" si="178"/>
        <v>907.21352551999996</v>
      </c>
      <c r="D134" s="104">
        <f t="shared" si="170"/>
        <v>983.06299999999999</v>
      </c>
      <c r="E134" s="105">
        <f t="shared" si="186"/>
        <v>1011.948</v>
      </c>
      <c r="F134" s="106">
        <f t="shared" si="187"/>
        <v>44275</v>
      </c>
      <c r="G134" s="107">
        <f t="shared" si="161"/>
        <v>2.9382654010984055E-2</v>
      </c>
      <c r="H134" s="108">
        <f t="shared" si="179"/>
        <v>44336</v>
      </c>
      <c r="I134" s="108">
        <f t="shared" si="162"/>
        <v>44336</v>
      </c>
      <c r="J134" s="109">
        <f t="shared" si="171"/>
        <v>21</v>
      </c>
      <c r="K134" s="109">
        <f t="shared" si="191"/>
        <v>2</v>
      </c>
      <c r="L134" s="8">
        <f t="shared" si="172"/>
        <v>1.0027618300000001</v>
      </c>
      <c r="M134" s="110">
        <f t="shared" si="189"/>
        <v>1.0252585400000001</v>
      </c>
      <c r="N134" s="110">
        <f t="shared" si="184"/>
        <v>1.0651821584197676</v>
      </c>
      <c r="O134" s="103">
        <f t="shared" si="188"/>
        <v>1.06812401</v>
      </c>
      <c r="P134" s="103">
        <f t="shared" si="163"/>
        <v>969.01654880000001</v>
      </c>
      <c r="Q134" s="11">
        <f t="shared" si="183"/>
        <v>0</v>
      </c>
      <c r="R134" s="30">
        <f t="shared" si="173"/>
        <v>0</v>
      </c>
      <c r="S134" s="8">
        <f t="shared" si="164"/>
        <v>0</v>
      </c>
      <c r="T134" s="113">
        <f t="shared" si="174"/>
        <v>0.16</v>
      </c>
      <c r="U134" s="111">
        <f t="shared" si="185"/>
        <v>2</v>
      </c>
      <c r="V134" s="111">
        <v>252</v>
      </c>
      <c r="W134" s="110">
        <f t="shared" si="165"/>
        <v>1.0011786300000001</v>
      </c>
      <c r="X134" s="103">
        <f t="shared" si="166"/>
        <v>1.14211197</v>
      </c>
      <c r="Y134" s="103">
        <f t="shared" si="167"/>
        <v>0</v>
      </c>
      <c r="Z134" s="114" t="str">
        <f t="shared" si="180"/>
        <v>A+J=</v>
      </c>
      <c r="AA134" s="108">
        <f t="shared" si="181"/>
        <v>44336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69"/>
        <v>44310</v>
      </c>
      <c r="B135" s="103">
        <f t="shared" si="160"/>
        <v>972.06978382</v>
      </c>
      <c r="C135" s="103">
        <f t="shared" si="178"/>
        <v>907.21352551999996</v>
      </c>
      <c r="D135" s="104">
        <f t="shared" si="170"/>
        <v>983.06299999999999</v>
      </c>
      <c r="E135" s="105">
        <f t="shared" si="186"/>
        <v>1011.948</v>
      </c>
      <c r="F135" s="106">
        <f t="shared" si="187"/>
        <v>44275</v>
      </c>
      <c r="G135" s="107">
        <f t="shared" si="161"/>
        <v>2.9382654010984055E-2</v>
      </c>
      <c r="H135" s="108">
        <f t="shared" si="179"/>
        <v>44336</v>
      </c>
      <c r="I135" s="108">
        <f t="shared" si="162"/>
        <v>44336</v>
      </c>
      <c r="J135" s="109">
        <f t="shared" si="171"/>
        <v>21</v>
      </c>
      <c r="K135" s="109">
        <f t="shared" si="191"/>
        <v>3</v>
      </c>
      <c r="L135" s="8">
        <f t="shared" si="172"/>
        <v>1.0041456</v>
      </c>
      <c r="M135" s="110">
        <f t="shared" si="189"/>
        <v>1.0252585400000001</v>
      </c>
      <c r="N135" s="110">
        <f t="shared" si="184"/>
        <v>1.0651821584197676</v>
      </c>
      <c r="O135" s="103">
        <f t="shared" si="188"/>
        <v>1.06959797</v>
      </c>
      <c r="P135" s="103">
        <f t="shared" si="163"/>
        <v>970.35374524999997</v>
      </c>
      <c r="Q135" s="11">
        <f t="shared" si="183"/>
        <v>0</v>
      </c>
      <c r="R135" s="30">
        <f t="shared" si="173"/>
        <v>0</v>
      </c>
      <c r="S135" s="8">
        <f t="shared" si="164"/>
        <v>0</v>
      </c>
      <c r="T135" s="113">
        <f t="shared" si="174"/>
        <v>0.16</v>
      </c>
      <c r="U135" s="111">
        <f t="shared" si="185"/>
        <v>3</v>
      </c>
      <c r="V135" s="111">
        <v>252</v>
      </c>
      <c r="W135" s="110">
        <f t="shared" si="165"/>
        <v>1.001768467</v>
      </c>
      <c r="X135" s="103">
        <f t="shared" si="166"/>
        <v>1.71603857</v>
      </c>
      <c r="Y135" s="103">
        <f t="shared" si="167"/>
        <v>0</v>
      </c>
      <c r="Z135" s="114" t="str">
        <f t="shared" si="180"/>
        <v>A+J=</v>
      </c>
      <c r="AA135" s="108">
        <f t="shared" si="181"/>
        <v>44336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69"/>
        <v>44311</v>
      </c>
      <c r="B136" s="103">
        <f t="shared" si="160"/>
        <v>972.06978382</v>
      </c>
      <c r="C136" s="103">
        <f t="shared" si="178"/>
        <v>907.21352551999996</v>
      </c>
      <c r="D136" s="104">
        <f t="shared" si="170"/>
        <v>983.06299999999999</v>
      </c>
      <c r="E136" s="105">
        <f t="shared" si="186"/>
        <v>1011.948</v>
      </c>
      <c r="F136" s="106">
        <f t="shared" si="187"/>
        <v>44275</v>
      </c>
      <c r="G136" s="107">
        <f t="shared" si="161"/>
        <v>2.9382654010984055E-2</v>
      </c>
      <c r="H136" s="108">
        <f t="shared" si="179"/>
        <v>44336</v>
      </c>
      <c r="I136" s="108">
        <f t="shared" si="162"/>
        <v>44336</v>
      </c>
      <c r="J136" s="109">
        <f t="shared" si="171"/>
        <v>21</v>
      </c>
      <c r="K136" s="109">
        <f t="shared" si="191"/>
        <v>3</v>
      </c>
      <c r="L136" s="8">
        <f t="shared" si="172"/>
        <v>1.0041456</v>
      </c>
      <c r="M136" s="110">
        <f t="shared" si="189"/>
        <v>1.0252585400000001</v>
      </c>
      <c r="N136" s="110">
        <f t="shared" si="184"/>
        <v>1.0651821584197676</v>
      </c>
      <c r="O136" s="103">
        <f t="shared" si="188"/>
        <v>1.06959797</v>
      </c>
      <c r="P136" s="103">
        <f t="shared" si="163"/>
        <v>970.35374524999997</v>
      </c>
      <c r="Q136" s="11">
        <f t="shared" si="183"/>
        <v>0</v>
      </c>
      <c r="R136" s="30">
        <f t="shared" si="173"/>
        <v>0</v>
      </c>
      <c r="S136" s="8">
        <f t="shared" si="164"/>
        <v>0</v>
      </c>
      <c r="T136" s="113">
        <f t="shared" si="174"/>
        <v>0.16</v>
      </c>
      <c r="U136" s="111">
        <f t="shared" si="185"/>
        <v>3</v>
      </c>
      <c r="V136" s="111">
        <v>252</v>
      </c>
      <c r="W136" s="110">
        <f t="shared" si="165"/>
        <v>1.001768467</v>
      </c>
      <c r="X136" s="103">
        <f t="shared" si="166"/>
        <v>1.71603857</v>
      </c>
      <c r="Y136" s="103">
        <f t="shared" si="167"/>
        <v>0</v>
      </c>
      <c r="Z136" s="114" t="str">
        <f t="shared" si="180"/>
        <v>A+J=</v>
      </c>
      <c r="AA136" s="108">
        <f t="shared" si="181"/>
        <v>44336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69"/>
        <v>44312</v>
      </c>
      <c r="B137" s="103">
        <f t="shared" si="160"/>
        <v>972.06978382</v>
      </c>
      <c r="C137" s="103">
        <f t="shared" si="178"/>
        <v>907.21352551999996</v>
      </c>
      <c r="D137" s="104">
        <f t="shared" si="170"/>
        <v>983.06299999999999</v>
      </c>
      <c r="E137" s="105">
        <f t="shared" si="186"/>
        <v>1011.948</v>
      </c>
      <c r="F137" s="106">
        <f t="shared" si="187"/>
        <v>44275</v>
      </c>
      <c r="G137" s="107">
        <f t="shared" si="161"/>
        <v>2.9382654010984055E-2</v>
      </c>
      <c r="H137" s="108">
        <f t="shared" si="179"/>
        <v>44336</v>
      </c>
      <c r="I137" s="108">
        <f t="shared" si="162"/>
        <v>44336</v>
      </c>
      <c r="J137" s="109">
        <f t="shared" si="171"/>
        <v>21</v>
      </c>
      <c r="K137" s="109">
        <f t="shared" si="191"/>
        <v>3</v>
      </c>
      <c r="L137" s="8">
        <f t="shared" si="172"/>
        <v>1.0041456</v>
      </c>
      <c r="M137" s="110">
        <f t="shared" si="189"/>
        <v>1.0252585400000001</v>
      </c>
      <c r="N137" s="110">
        <f t="shared" si="184"/>
        <v>1.0651821584197676</v>
      </c>
      <c r="O137" s="103">
        <f t="shared" si="188"/>
        <v>1.06959797</v>
      </c>
      <c r="P137" s="103">
        <f t="shared" si="163"/>
        <v>970.35374524999997</v>
      </c>
      <c r="Q137" s="11">
        <f t="shared" si="183"/>
        <v>0</v>
      </c>
      <c r="R137" s="30">
        <f t="shared" si="173"/>
        <v>0</v>
      </c>
      <c r="S137" s="8">
        <f t="shared" si="164"/>
        <v>0</v>
      </c>
      <c r="T137" s="113">
        <f t="shared" si="174"/>
        <v>0.16</v>
      </c>
      <c r="U137" s="111">
        <f t="shared" si="185"/>
        <v>3</v>
      </c>
      <c r="V137" s="111">
        <v>252</v>
      </c>
      <c r="W137" s="110">
        <f t="shared" si="165"/>
        <v>1.001768467</v>
      </c>
      <c r="X137" s="103">
        <f t="shared" si="166"/>
        <v>1.71603857</v>
      </c>
      <c r="Y137" s="103">
        <f t="shared" si="167"/>
        <v>0</v>
      </c>
      <c r="Z137" s="114" t="str">
        <f t="shared" si="180"/>
        <v>A+J=</v>
      </c>
      <c r="AA137" s="108">
        <f t="shared" si="181"/>
        <v>44336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69"/>
        <v>44313</v>
      </c>
      <c r="B138" s="103">
        <f t="shared" ref="B138:B201" si="192">(P138+X138)</f>
        <v>973.9846847</v>
      </c>
      <c r="C138" s="103">
        <f t="shared" si="178"/>
        <v>907.21352551999996</v>
      </c>
      <c r="D138" s="104">
        <f t="shared" si="170"/>
        <v>983.06299999999999</v>
      </c>
      <c r="E138" s="105">
        <f t="shared" si="186"/>
        <v>1011.948</v>
      </c>
      <c r="F138" s="106">
        <f t="shared" si="187"/>
        <v>44275</v>
      </c>
      <c r="G138" s="107">
        <f t="shared" ref="G138:G201" si="193">(E138/D138)-1</f>
        <v>2.9382654010984055E-2</v>
      </c>
      <c r="H138" s="108">
        <f t="shared" si="179"/>
        <v>44336</v>
      </c>
      <c r="I138" s="108">
        <f t="shared" ref="I138:I201" si="194">IF(A138&gt;I137,H138,I137)</f>
        <v>44336</v>
      </c>
      <c r="J138" s="109">
        <f t="shared" si="171"/>
        <v>21</v>
      </c>
      <c r="K138" s="109">
        <f t="shared" si="191"/>
        <v>4</v>
      </c>
      <c r="L138" s="8">
        <f t="shared" si="172"/>
        <v>1.00553129</v>
      </c>
      <c r="M138" s="110">
        <f t="shared" si="189"/>
        <v>1.0252585400000001</v>
      </c>
      <c r="N138" s="110">
        <f t="shared" si="184"/>
        <v>1.0651821584197676</v>
      </c>
      <c r="O138" s="103">
        <f t="shared" si="188"/>
        <v>1.07107398</v>
      </c>
      <c r="P138" s="103">
        <f t="shared" ref="P138:P201" si="195">TRUNC(C138*O138,8)</f>
        <v>971.69280147999996</v>
      </c>
      <c r="Q138" s="11">
        <f t="shared" si="183"/>
        <v>0</v>
      </c>
      <c r="R138" s="30">
        <f t="shared" si="173"/>
        <v>0</v>
      </c>
      <c r="S138" s="8">
        <f t="shared" ref="S138:S201" si="196">IF(R138&gt;0,TRUNC(R138*P138,8),0)</f>
        <v>0</v>
      </c>
      <c r="T138" s="113">
        <f t="shared" si="174"/>
        <v>0.16</v>
      </c>
      <c r="U138" s="111">
        <f t="shared" si="185"/>
        <v>4</v>
      </c>
      <c r="V138" s="111">
        <v>252</v>
      </c>
      <c r="W138" s="110">
        <f t="shared" ref="W138:W201" si="197">ROUND((1+T138)^TRUNC((U138/V138),9),9)</f>
        <v>1.0023586499999999</v>
      </c>
      <c r="X138" s="103">
        <f t="shared" ref="X138:X201" si="198">TRUNC((P138*(W138-1)),8)</f>
        <v>2.2918832199999999</v>
      </c>
      <c r="Y138" s="103">
        <f t="shared" ref="Y138:Y201" si="199">IF(Q138&gt;0,S138+X138,0)</f>
        <v>0</v>
      </c>
      <c r="Z138" s="114" t="str">
        <f t="shared" si="180"/>
        <v>A+J=</v>
      </c>
      <c r="AA138" s="108">
        <f t="shared" si="181"/>
        <v>44336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200">(A138+1)</f>
        <v>44314</v>
      </c>
      <c r="B139" s="103">
        <f t="shared" si="192"/>
        <v>975.90335283000002</v>
      </c>
      <c r="C139" s="103">
        <f t="shared" si="178"/>
        <v>907.21352551999996</v>
      </c>
      <c r="D139" s="104">
        <f t="shared" ref="D139:D202" si="201">IF(E139=E138,D138,E138)</f>
        <v>983.06299999999999</v>
      </c>
      <c r="E139" s="105">
        <f t="shared" si="186"/>
        <v>1011.948</v>
      </c>
      <c r="F139" s="106">
        <f t="shared" si="187"/>
        <v>44275</v>
      </c>
      <c r="G139" s="107">
        <f t="shared" si="193"/>
        <v>2.9382654010984055E-2</v>
      </c>
      <c r="H139" s="108">
        <f t="shared" si="179"/>
        <v>44336</v>
      </c>
      <c r="I139" s="108">
        <f t="shared" si="194"/>
        <v>44336</v>
      </c>
      <c r="J139" s="109">
        <f t="shared" ref="J139:J202" si="202">IF(I139=I138,J138,NETWORKDAYS(I138,I139,$AD$171:$AD$502)-1)</f>
        <v>21</v>
      </c>
      <c r="K139" s="109">
        <f t="shared" si="191"/>
        <v>5</v>
      </c>
      <c r="L139" s="8">
        <f t="shared" ref="L139:L202" si="203">IF(E139&lt;D139,1,TRUNC((E139/D139)^TRUNC((K139/J139),9),8))</f>
        <v>1.00691888</v>
      </c>
      <c r="M139" s="110">
        <f t="shared" si="189"/>
        <v>1.0252585400000001</v>
      </c>
      <c r="N139" s="110">
        <f t="shared" si="184"/>
        <v>1.0651821584197676</v>
      </c>
      <c r="O139" s="103">
        <f t="shared" si="188"/>
        <v>1.0725520200000001</v>
      </c>
      <c r="P139" s="103">
        <f t="shared" si="195"/>
        <v>973.03369936000001</v>
      </c>
      <c r="Q139" s="11">
        <f t="shared" si="183"/>
        <v>0</v>
      </c>
      <c r="R139" s="30">
        <f t="shared" ref="R139:R202" si="204">IF(Q139&gt;0,VLOOKUP($A139,$AD$10:$AI$165,6),0)</f>
        <v>0</v>
      </c>
      <c r="S139" s="8">
        <f t="shared" si="196"/>
        <v>0</v>
      </c>
      <c r="T139" s="113">
        <f t="shared" ref="T139:T202" si="205">(T138)</f>
        <v>0.16</v>
      </c>
      <c r="U139" s="111">
        <f t="shared" si="185"/>
        <v>5</v>
      </c>
      <c r="V139" s="111">
        <v>252</v>
      </c>
      <c r="W139" s="110">
        <f t="shared" si="197"/>
        <v>1.0029491820000001</v>
      </c>
      <c r="X139" s="103">
        <f t="shared" si="198"/>
        <v>2.8696534699999998</v>
      </c>
      <c r="Y139" s="103">
        <f t="shared" si="199"/>
        <v>0</v>
      </c>
      <c r="Z139" s="114" t="str">
        <f t="shared" si="180"/>
        <v>A+J=</v>
      </c>
      <c r="AA139" s="108">
        <f t="shared" si="181"/>
        <v>44336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200"/>
        <v>44315</v>
      </c>
      <c r="B140" s="103">
        <f t="shared" si="192"/>
        <v>977.82580001999997</v>
      </c>
      <c r="C140" s="103">
        <f t="shared" ref="C140:C203" si="206">TRUNC(IF(Q139&gt;0,VLOOKUP(A139,$AD$12:$AE$165,2),C139),8)</f>
        <v>907.21352551999996</v>
      </c>
      <c r="D140" s="104">
        <f t="shared" si="201"/>
        <v>983.06299999999999</v>
      </c>
      <c r="E140" s="105">
        <f t="shared" si="186"/>
        <v>1011.948</v>
      </c>
      <c r="F140" s="106">
        <f t="shared" si="187"/>
        <v>44275</v>
      </c>
      <c r="G140" s="107">
        <f t="shared" si="193"/>
        <v>2.9382654010984055E-2</v>
      </c>
      <c r="H140" s="108">
        <f t="shared" ref="H140:H203" si="207">IF(DAY(A140)=H$9,VLOOKUP(A140,AH$118:AN$450,4),H139)</f>
        <v>44336</v>
      </c>
      <c r="I140" s="108">
        <f t="shared" si="194"/>
        <v>44336</v>
      </c>
      <c r="J140" s="109">
        <f t="shared" si="202"/>
        <v>21</v>
      </c>
      <c r="K140" s="109">
        <f t="shared" si="191"/>
        <v>6</v>
      </c>
      <c r="L140" s="8">
        <f t="shared" si="203"/>
        <v>1.0083083900000001</v>
      </c>
      <c r="M140" s="110">
        <f t="shared" si="189"/>
        <v>1.0252585400000001</v>
      </c>
      <c r="N140" s="110">
        <f t="shared" si="184"/>
        <v>1.0651821584197676</v>
      </c>
      <c r="O140" s="103">
        <f t="shared" si="188"/>
        <v>1.0740320999999999</v>
      </c>
      <c r="P140" s="103">
        <f t="shared" si="195"/>
        <v>974.37644795999995</v>
      </c>
      <c r="Q140" s="11">
        <f t="shared" si="183"/>
        <v>0</v>
      </c>
      <c r="R140" s="30">
        <f t="shared" si="204"/>
        <v>0</v>
      </c>
      <c r="S140" s="8">
        <f t="shared" si="196"/>
        <v>0</v>
      </c>
      <c r="T140" s="113">
        <f t="shared" si="205"/>
        <v>0.16</v>
      </c>
      <c r="U140" s="111">
        <f t="shared" si="185"/>
        <v>6</v>
      </c>
      <c r="V140" s="111">
        <v>252</v>
      </c>
      <c r="W140" s="110">
        <f t="shared" si="197"/>
        <v>1.003540061</v>
      </c>
      <c r="X140" s="103">
        <f t="shared" si="198"/>
        <v>3.4493520599999998</v>
      </c>
      <c r="Y140" s="103">
        <f t="shared" si="199"/>
        <v>0</v>
      </c>
      <c r="Z140" s="114" t="str">
        <f t="shared" ref="Z140:Z203" si="208">IF($Q139&gt;0,VLOOKUP($A139,$AD$10:$AM$165,9),Z139)</f>
        <v>A+J=</v>
      </c>
      <c r="AA140" s="108">
        <f t="shared" ref="AA140:AA203" si="209">IF($Q139&gt;0,VLOOKUP($A139,$AD$10:$AM$165,10),AA139)</f>
        <v>44336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200"/>
        <v>44316</v>
      </c>
      <c r="B141" s="103">
        <f t="shared" si="192"/>
        <v>979.75204102999999</v>
      </c>
      <c r="C141" s="103">
        <f t="shared" si="206"/>
        <v>907.21352551999996</v>
      </c>
      <c r="D141" s="104">
        <f t="shared" si="201"/>
        <v>983.06299999999999</v>
      </c>
      <c r="E141" s="105">
        <f t="shared" si="186"/>
        <v>1011.948</v>
      </c>
      <c r="F141" s="106">
        <f t="shared" si="187"/>
        <v>44275</v>
      </c>
      <c r="G141" s="107">
        <f t="shared" si="193"/>
        <v>2.9382654010984055E-2</v>
      </c>
      <c r="H141" s="108">
        <f t="shared" si="207"/>
        <v>44336</v>
      </c>
      <c r="I141" s="108">
        <f t="shared" si="194"/>
        <v>44336</v>
      </c>
      <c r="J141" s="109">
        <f t="shared" si="202"/>
        <v>21</v>
      </c>
      <c r="K141" s="109">
        <f t="shared" si="191"/>
        <v>7</v>
      </c>
      <c r="L141" s="8">
        <f t="shared" si="203"/>
        <v>1.00969982</v>
      </c>
      <c r="M141" s="110">
        <f t="shared" si="189"/>
        <v>1.0252585400000001</v>
      </c>
      <c r="N141" s="110">
        <f t="shared" si="184"/>
        <v>1.0651821584197676</v>
      </c>
      <c r="O141" s="103">
        <f t="shared" si="188"/>
        <v>1.07551423</v>
      </c>
      <c r="P141" s="103">
        <f t="shared" si="195"/>
        <v>975.72105634000002</v>
      </c>
      <c r="Q141" s="11">
        <f t="shared" ref="Q141:Q204" si="210">IF(VLOOKUP(A141,AD$10:AK$165,8)=VLOOKUP(A140,AD$10:AK$165,8),0,VLOOKUP(A141,AD$10:AK$165,8))</f>
        <v>0</v>
      </c>
      <c r="R141" s="30">
        <f t="shared" si="204"/>
        <v>0</v>
      </c>
      <c r="S141" s="8">
        <f t="shared" si="196"/>
        <v>0</v>
      </c>
      <c r="T141" s="113">
        <f t="shared" si="205"/>
        <v>0.16</v>
      </c>
      <c r="U141" s="111">
        <f t="shared" si="185"/>
        <v>7</v>
      </c>
      <c r="V141" s="111">
        <v>252</v>
      </c>
      <c r="W141" s="110">
        <f t="shared" si="197"/>
        <v>1.004131288</v>
      </c>
      <c r="X141" s="103">
        <f t="shared" si="198"/>
        <v>4.0309846900000004</v>
      </c>
      <c r="Y141" s="103">
        <f t="shared" si="199"/>
        <v>0</v>
      </c>
      <c r="Z141" s="114" t="str">
        <f t="shared" si="208"/>
        <v>A+J=</v>
      </c>
      <c r="AA141" s="108">
        <f t="shared" si="209"/>
        <v>44336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200"/>
        <v>44317</v>
      </c>
      <c r="B142" s="103">
        <f t="shared" si="192"/>
        <v>981.68207242999995</v>
      </c>
      <c r="C142" s="103">
        <f t="shared" si="206"/>
        <v>907.21352551999996</v>
      </c>
      <c r="D142" s="104">
        <f t="shared" si="201"/>
        <v>983.06299999999999</v>
      </c>
      <c r="E142" s="105">
        <f t="shared" si="186"/>
        <v>1011.948</v>
      </c>
      <c r="F142" s="106">
        <f t="shared" si="187"/>
        <v>44275</v>
      </c>
      <c r="G142" s="107">
        <f t="shared" si="193"/>
        <v>2.9382654010984055E-2</v>
      </c>
      <c r="H142" s="108">
        <f t="shared" si="207"/>
        <v>44336</v>
      </c>
      <c r="I142" s="108">
        <f t="shared" si="194"/>
        <v>44336</v>
      </c>
      <c r="J142" s="109">
        <f t="shared" si="202"/>
        <v>21</v>
      </c>
      <c r="K142" s="109">
        <f t="shared" si="191"/>
        <v>8</v>
      </c>
      <c r="L142" s="8">
        <f t="shared" si="203"/>
        <v>1.0110931700000001</v>
      </c>
      <c r="M142" s="110">
        <f t="shared" si="189"/>
        <v>1.0252585400000001</v>
      </c>
      <c r="N142" s="110">
        <f t="shared" si="184"/>
        <v>1.0651821584197676</v>
      </c>
      <c r="O142" s="103">
        <f t="shared" si="188"/>
        <v>1.0769983999999999</v>
      </c>
      <c r="P142" s="103">
        <f t="shared" si="195"/>
        <v>977.06751543999997</v>
      </c>
      <c r="Q142" s="11">
        <f t="shared" si="210"/>
        <v>0</v>
      </c>
      <c r="R142" s="30">
        <f t="shared" si="204"/>
        <v>0</v>
      </c>
      <c r="S142" s="8">
        <f t="shared" si="196"/>
        <v>0</v>
      </c>
      <c r="T142" s="113">
        <f t="shared" si="205"/>
        <v>0.16</v>
      </c>
      <c r="U142" s="111">
        <f t="shared" si="185"/>
        <v>8</v>
      </c>
      <c r="V142" s="111">
        <v>252</v>
      </c>
      <c r="W142" s="110">
        <f t="shared" si="197"/>
        <v>1.0047228640000001</v>
      </c>
      <c r="X142" s="103">
        <f t="shared" si="198"/>
        <v>4.6145569899999996</v>
      </c>
      <c r="Y142" s="103">
        <f t="shared" si="199"/>
        <v>0</v>
      </c>
      <c r="Z142" s="114" t="str">
        <f t="shared" si="208"/>
        <v>A+J=</v>
      </c>
      <c r="AA142" s="108">
        <f t="shared" si="209"/>
        <v>44336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200"/>
        <v>44318</v>
      </c>
      <c r="B143" s="103">
        <f t="shared" si="192"/>
        <v>981.68207242999995</v>
      </c>
      <c r="C143" s="103">
        <f t="shared" si="206"/>
        <v>907.21352551999996</v>
      </c>
      <c r="D143" s="104">
        <f t="shared" si="201"/>
        <v>983.06299999999999</v>
      </c>
      <c r="E143" s="105">
        <f t="shared" si="186"/>
        <v>1011.948</v>
      </c>
      <c r="F143" s="106">
        <f t="shared" si="187"/>
        <v>44275</v>
      </c>
      <c r="G143" s="107">
        <f t="shared" si="193"/>
        <v>2.9382654010984055E-2</v>
      </c>
      <c r="H143" s="108">
        <f t="shared" si="207"/>
        <v>44336</v>
      </c>
      <c r="I143" s="108">
        <f t="shared" si="194"/>
        <v>44336</v>
      </c>
      <c r="J143" s="109">
        <f t="shared" si="202"/>
        <v>21</v>
      </c>
      <c r="K143" s="109">
        <f t="shared" si="191"/>
        <v>8</v>
      </c>
      <c r="L143" s="8">
        <f t="shared" si="203"/>
        <v>1.0110931700000001</v>
      </c>
      <c r="M143" s="110">
        <f t="shared" si="189"/>
        <v>1.0252585400000001</v>
      </c>
      <c r="N143" s="110">
        <f t="shared" si="184"/>
        <v>1.0651821584197676</v>
      </c>
      <c r="O143" s="103">
        <f t="shared" si="188"/>
        <v>1.0769983999999999</v>
      </c>
      <c r="P143" s="103">
        <f t="shared" si="195"/>
        <v>977.06751543999997</v>
      </c>
      <c r="Q143" s="11">
        <f t="shared" si="210"/>
        <v>0</v>
      </c>
      <c r="R143" s="30">
        <f t="shared" si="204"/>
        <v>0</v>
      </c>
      <c r="S143" s="8">
        <f t="shared" si="196"/>
        <v>0</v>
      </c>
      <c r="T143" s="113">
        <f t="shared" si="205"/>
        <v>0.16</v>
      </c>
      <c r="U143" s="111">
        <f t="shared" si="185"/>
        <v>8</v>
      </c>
      <c r="V143" s="111">
        <v>252</v>
      </c>
      <c r="W143" s="110">
        <f t="shared" si="197"/>
        <v>1.0047228640000001</v>
      </c>
      <c r="X143" s="103">
        <f t="shared" si="198"/>
        <v>4.6145569899999996</v>
      </c>
      <c r="Y143" s="103">
        <f t="shared" si="199"/>
        <v>0</v>
      </c>
      <c r="Z143" s="114" t="str">
        <f t="shared" si="208"/>
        <v>A+J=</v>
      </c>
      <c r="AA143" s="108">
        <f t="shared" si="209"/>
        <v>44336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200"/>
        <v>44319</v>
      </c>
      <c r="B144" s="103">
        <f t="shared" si="192"/>
        <v>981.68207242999995</v>
      </c>
      <c r="C144" s="103">
        <f t="shared" si="206"/>
        <v>907.21352551999996</v>
      </c>
      <c r="D144" s="104">
        <f t="shared" si="201"/>
        <v>983.06299999999999</v>
      </c>
      <c r="E144" s="105">
        <f t="shared" si="186"/>
        <v>1011.948</v>
      </c>
      <c r="F144" s="106">
        <f t="shared" si="187"/>
        <v>44275</v>
      </c>
      <c r="G144" s="107">
        <f t="shared" si="193"/>
        <v>2.9382654010984055E-2</v>
      </c>
      <c r="H144" s="108">
        <f t="shared" si="207"/>
        <v>44336</v>
      </c>
      <c r="I144" s="108">
        <f t="shared" si="194"/>
        <v>44336</v>
      </c>
      <c r="J144" s="109">
        <f t="shared" si="202"/>
        <v>21</v>
      </c>
      <c r="K144" s="109">
        <f t="shared" si="191"/>
        <v>8</v>
      </c>
      <c r="L144" s="8">
        <f t="shared" si="203"/>
        <v>1.0110931700000001</v>
      </c>
      <c r="M144" s="110">
        <f t="shared" si="189"/>
        <v>1.0252585400000001</v>
      </c>
      <c r="N144" s="110">
        <f t="shared" si="184"/>
        <v>1.0651821584197676</v>
      </c>
      <c r="O144" s="103">
        <f t="shared" si="188"/>
        <v>1.0769983999999999</v>
      </c>
      <c r="P144" s="103">
        <f t="shared" si="195"/>
        <v>977.06751543999997</v>
      </c>
      <c r="Q144" s="11">
        <f t="shared" si="210"/>
        <v>0</v>
      </c>
      <c r="R144" s="30">
        <f t="shared" si="204"/>
        <v>0</v>
      </c>
      <c r="S144" s="8">
        <f t="shared" si="196"/>
        <v>0</v>
      </c>
      <c r="T144" s="113">
        <f t="shared" si="205"/>
        <v>0.16</v>
      </c>
      <c r="U144" s="111">
        <f t="shared" si="185"/>
        <v>8</v>
      </c>
      <c r="V144" s="111">
        <v>252</v>
      </c>
      <c r="W144" s="110">
        <f t="shared" si="197"/>
        <v>1.0047228640000001</v>
      </c>
      <c r="X144" s="103">
        <f t="shared" si="198"/>
        <v>4.6145569899999996</v>
      </c>
      <c r="Y144" s="103">
        <f t="shared" si="199"/>
        <v>0</v>
      </c>
      <c r="Z144" s="114" t="str">
        <f t="shared" si="208"/>
        <v>A+J=</v>
      </c>
      <c r="AA144" s="108">
        <f t="shared" si="209"/>
        <v>44336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200"/>
        <v>44320</v>
      </c>
      <c r="B145" s="103">
        <f t="shared" si="192"/>
        <v>983.61590705000003</v>
      </c>
      <c r="C145" s="103">
        <f t="shared" si="206"/>
        <v>907.21352551999996</v>
      </c>
      <c r="D145" s="104">
        <f t="shared" si="201"/>
        <v>983.06299999999999</v>
      </c>
      <c r="E145" s="105">
        <f t="shared" si="186"/>
        <v>1011.948</v>
      </c>
      <c r="F145" s="106">
        <f t="shared" si="187"/>
        <v>44275</v>
      </c>
      <c r="G145" s="107">
        <f t="shared" si="193"/>
        <v>2.9382654010984055E-2</v>
      </c>
      <c r="H145" s="108">
        <f t="shared" si="207"/>
        <v>44336</v>
      </c>
      <c r="I145" s="108">
        <f t="shared" si="194"/>
        <v>44336</v>
      </c>
      <c r="J145" s="109">
        <f t="shared" si="202"/>
        <v>21</v>
      </c>
      <c r="K145" s="109">
        <f t="shared" si="191"/>
        <v>9</v>
      </c>
      <c r="L145" s="8">
        <f t="shared" si="203"/>
        <v>1.01248844</v>
      </c>
      <c r="M145" s="110">
        <f t="shared" si="189"/>
        <v>1.0252585400000001</v>
      </c>
      <c r="N145" s="110">
        <f t="shared" si="184"/>
        <v>1.0651821584197676</v>
      </c>
      <c r="O145" s="103">
        <f t="shared" si="188"/>
        <v>1.07848462</v>
      </c>
      <c r="P145" s="103">
        <f t="shared" si="195"/>
        <v>978.41583432000004</v>
      </c>
      <c r="Q145" s="11">
        <f t="shared" si="210"/>
        <v>0</v>
      </c>
      <c r="R145" s="30">
        <f t="shared" si="204"/>
        <v>0</v>
      </c>
      <c r="S145" s="8">
        <f t="shared" si="196"/>
        <v>0</v>
      </c>
      <c r="T145" s="113">
        <f t="shared" si="205"/>
        <v>0.16</v>
      </c>
      <c r="U145" s="111">
        <f t="shared" si="185"/>
        <v>9</v>
      </c>
      <c r="V145" s="111">
        <v>252</v>
      </c>
      <c r="W145" s="110">
        <f t="shared" si="197"/>
        <v>1.005314788</v>
      </c>
      <c r="X145" s="103">
        <f t="shared" si="198"/>
        <v>5.2000727299999996</v>
      </c>
      <c r="Y145" s="103">
        <f t="shared" si="199"/>
        <v>0</v>
      </c>
      <c r="Z145" s="114" t="str">
        <f t="shared" si="208"/>
        <v>A+J=</v>
      </c>
      <c r="AA145" s="108">
        <f t="shared" si="209"/>
        <v>44336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200"/>
        <v>44321</v>
      </c>
      <c r="B146" s="103">
        <f t="shared" si="192"/>
        <v>985.55355059999999</v>
      </c>
      <c r="C146" s="103">
        <f t="shared" si="206"/>
        <v>907.21352551999996</v>
      </c>
      <c r="D146" s="104">
        <f t="shared" si="201"/>
        <v>983.06299999999999</v>
      </c>
      <c r="E146" s="105">
        <f t="shared" si="186"/>
        <v>1011.948</v>
      </c>
      <c r="F146" s="106">
        <f t="shared" si="187"/>
        <v>44275</v>
      </c>
      <c r="G146" s="107">
        <f t="shared" si="193"/>
        <v>2.9382654010984055E-2</v>
      </c>
      <c r="H146" s="108">
        <f t="shared" si="207"/>
        <v>44336</v>
      </c>
      <c r="I146" s="108">
        <f t="shared" si="194"/>
        <v>44336</v>
      </c>
      <c r="J146" s="109">
        <f t="shared" si="202"/>
        <v>21</v>
      </c>
      <c r="K146" s="109">
        <f t="shared" si="191"/>
        <v>10</v>
      </c>
      <c r="L146" s="8">
        <f t="shared" si="203"/>
        <v>1.01388564</v>
      </c>
      <c r="M146" s="110">
        <f t="shared" si="189"/>
        <v>1.0252585400000001</v>
      </c>
      <c r="N146" s="110">
        <f t="shared" si="184"/>
        <v>1.0651821584197676</v>
      </c>
      <c r="O146" s="103">
        <f t="shared" si="188"/>
        <v>1.0799728900000001</v>
      </c>
      <c r="P146" s="103">
        <f t="shared" si="195"/>
        <v>979.76601300000004</v>
      </c>
      <c r="Q146" s="11">
        <f t="shared" si="210"/>
        <v>0</v>
      </c>
      <c r="R146" s="30">
        <f t="shared" si="204"/>
        <v>0</v>
      </c>
      <c r="S146" s="8">
        <f t="shared" si="196"/>
        <v>0</v>
      </c>
      <c r="T146" s="113">
        <f t="shared" si="205"/>
        <v>0.16</v>
      </c>
      <c r="U146" s="111">
        <f t="shared" si="185"/>
        <v>10</v>
      </c>
      <c r="V146" s="111">
        <v>252</v>
      </c>
      <c r="W146" s="110">
        <f t="shared" si="197"/>
        <v>1.005907061</v>
      </c>
      <c r="X146" s="103">
        <f t="shared" si="198"/>
        <v>5.7875376000000003</v>
      </c>
      <c r="Y146" s="103">
        <f t="shared" si="199"/>
        <v>0</v>
      </c>
      <c r="Z146" s="114" t="str">
        <f t="shared" si="208"/>
        <v>A+J=</v>
      </c>
      <c r="AA146" s="108">
        <f t="shared" si="209"/>
        <v>44336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200"/>
        <v>44322</v>
      </c>
      <c r="B147" s="103">
        <f t="shared" si="192"/>
        <v>987.4950169</v>
      </c>
      <c r="C147" s="103">
        <f t="shared" si="206"/>
        <v>907.21352551999996</v>
      </c>
      <c r="D147" s="104">
        <f t="shared" si="201"/>
        <v>983.06299999999999</v>
      </c>
      <c r="E147" s="105">
        <f t="shared" si="186"/>
        <v>1011.948</v>
      </c>
      <c r="F147" s="106">
        <f t="shared" si="187"/>
        <v>44275</v>
      </c>
      <c r="G147" s="107">
        <f t="shared" si="193"/>
        <v>2.9382654010984055E-2</v>
      </c>
      <c r="H147" s="108">
        <f t="shared" si="207"/>
        <v>44336</v>
      </c>
      <c r="I147" s="108">
        <f t="shared" si="194"/>
        <v>44336</v>
      </c>
      <c r="J147" s="109">
        <f t="shared" si="202"/>
        <v>21</v>
      </c>
      <c r="K147" s="109">
        <f t="shared" si="191"/>
        <v>11</v>
      </c>
      <c r="L147" s="8">
        <f t="shared" si="203"/>
        <v>1.0152847700000001</v>
      </c>
      <c r="M147" s="110">
        <f t="shared" si="189"/>
        <v>1.0252585400000001</v>
      </c>
      <c r="N147" s="110">
        <f t="shared" si="184"/>
        <v>1.0651821584197676</v>
      </c>
      <c r="O147" s="103">
        <f t="shared" si="188"/>
        <v>1.0814632200000001</v>
      </c>
      <c r="P147" s="103">
        <f t="shared" si="195"/>
        <v>981.11806052999998</v>
      </c>
      <c r="Q147" s="11">
        <f t="shared" si="210"/>
        <v>0</v>
      </c>
      <c r="R147" s="30">
        <f t="shared" si="204"/>
        <v>0</v>
      </c>
      <c r="S147" s="8">
        <f t="shared" si="196"/>
        <v>0</v>
      </c>
      <c r="T147" s="113">
        <f t="shared" si="205"/>
        <v>0.16</v>
      </c>
      <c r="U147" s="111">
        <f t="shared" si="185"/>
        <v>11</v>
      </c>
      <c r="V147" s="111">
        <v>252</v>
      </c>
      <c r="W147" s="110">
        <f t="shared" si="197"/>
        <v>1.0064996829999999</v>
      </c>
      <c r="X147" s="103">
        <f t="shared" si="198"/>
        <v>6.3769563700000003</v>
      </c>
      <c r="Y147" s="103">
        <f t="shared" si="199"/>
        <v>0</v>
      </c>
      <c r="Z147" s="114" t="str">
        <f t="shared" si="208"/>
        <v>A+J=</v>
      </c>
      <c r="AA147" s="108">
        <f t="shared" si="209"/>
        <v>44336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200"/>
        <v>44323</v>
      </c>
      <c r="B148" s="103">
        <f t="shared" si="192"/>
        <v>989.44029244000001</v>
      </c>
      <c r="C148" s="103">
        <f t="shared" si="206"/>
        <v>907.21352551999996</v>
      </c>
      <c r="D148" s="104">
        <f t="shared" si="201"/>
        <v>983.06299999999999</v>
      </c>
      <c r="E148" s="105">
        <f t="shared" si="186"/>
        <v>1011.948</v>
      </c>
      <c r="F148" s="106">
        <f t="shared" si="187"/>
        <v>44275</v>
      </c>
      <c r="G148" s="107">
        <f t="shared" si="193"/>
        <v>2.9382654010984055E-2</v>
      </c>
      <c r="H148" s="108">
        <f t="shared" si="207"/>
        <v>44336</v>
      </c>
      <c r="I148" s="108">
        <f t="shared" si="194"/>
        <v>44336</v>
      </c>
      <c r="J148" s="109">
        <f t="shared" si="202"/>
        <v>21</v>
      </c>
      <c r="K148" s="109">
        <f t="shared" si="191"/>
        <v>12</v>
      </c>
      <c r="L148" s="8">
        <f t="shared" si="203"/>
        <v>1.01668582</v>
      </c>
      <c r="M148" s="110">
        <f t="shared" si="189"/>
        <v>1.0252585400000001</v>
      </c>
      <c r="N148" s="110">
        <f t="shared" si="184"/>
        <v>1.0651821584197676</v>
      </c>
      <c r="O148" s="103">
        <f t="shared" si="188"/>
        <v>1.0829555900000001</v>
      </c>
      <c r="P148" s="103">
        <f t="shared" si="195"/>
        <v>982.47195878000002</v>
      </c>
      <c r="Q148" s="11">
        <f t="shared" si="210"/>
        <v>0</v>
      </c>
      <c r="R148" s="30">
        <f t="shared" si="204"/>
        <v>0</v>
      </c>
      <c r="S148" s="8">
        <f t="shared" si="196"/>
        <v>0</v>
      </c>
      <c r="T148" s="113">
        <f t="shared" si="205"/>
        <v>0.16</v>
      </c>
      <c r="U148" s="111">
        <f t="shared" si="185"/>
        <v>12</v>
      </c>
      <c r="V148" s="111">
        <v>252</v>
      </c>
      <c r="W148" s="110">
        <f t="shared" si="197"/>
        <v>1.007092654</v>
      </c>
      <c r="X148" s="103">
        <f t="shared" si="198"/>
        <v>6.9683336599999999</v>
      </c>
      <c r="Y148" s="103">
        <f t="shared" si="199"/>
        <v>0</v>
      </c>
      <c r="Z148" s="114" t="str">
        <f t="shared" si="208"/>
        <v>A+J=</v>
      </c>
      <c r="AA148" s="108">
        <f t="shared" si="209"/>
        <v>44336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200"/>
        <v>44324</v>
      </c>
      <c r="B149" s="103">
        <f t="shared" si="192"/>
        <v>991.38940935000005</v>
      </c>
      <c r="C149" s="103">
        <f t="shared" si="206"/>
        <v>907.21352551999996</v>
      </c>
      <c r="D149" s="104">
        <f t="shared" si="201"/>
        <v>983.06299999999999</v>
      </c>
      <c r="E149" s="105">
        <f t="shared" si="186"/>
        <v>1011.948</v>
      </c>
      <c r="F149" s="106">
        <f t="shared" si="187"/>
        <v>44275</v>
      </c>
      <c r="G149" s="107">
        <f t="shared" si="193"/>
        <v>2.9382654010984055E-2</v>
      </c>
      <c r="H149" s="108">
        <f t="shared" si="207"/>
        <v>44336</v>
      </c>
      <c r="I149" s="108">
        <f t="shared" si="194"/>
        <v>44336</v>
      </c>
      <c r="J149" s="109">
        <f t="shared" si="202"/>
        <v>21</v>
      </c>
      <c r="K149" s="109">
        <f t="shared" si="191"/>
        <v>13</v>
      </c>
      <c r="L149" s="8">
        <f t="shared" si="203"/>
        <v>1.0180888100000001</v>
      </c>
      <c r="M149" s="110">
        <f t="shared" si="189"/>
        <v>1.0252585400000001</v>
      </c>
      <c r="N149" s="110">
        <f t="shared" si="184"/>
        <v>1.0651821584197676</v>
      </c>
      <c r="O149" s="103">
        <f t="shared" si="188"/>
        <v>1.08445003</v>
      </c>
      <c r="P149" s="103">
        <f t="shared" si="195"/>
        <v>983.82773496000004</v>
      </c>
      <c r="Q149" s="11">
        <f t="shared" si="210"/>
        <v>0</v>
      </c>
      <c r="R149" s="30">
        <f t="shared" si="204"/>
        <v>0</v>
      </c>
      <c r="S149" s="8">
        <f t="shared" si="196"/>
        <v>0</v>
      </c>
      <c r="T149" s="113">
        <f t="shared" si="205"/>
        <v>0.16</v>
      </c>
      <c r="U149" s="111">
        <f t="shared" si="185"/>
        <v>13</v>
      </c>
      <c r="V149" s="111">
        <v>252</v>
      </c>
      <c r="W149" s="110">
        <f t="shared" si="197"/>
        <v>1.0076859739999999</v>
      </c>
      <c r="X149" s="103">
        <f t="shared" si="198"/>
        <v>7.5616743900000003</v>
      </c>
      <c r="Y149" s="103">
        <f t="shared" si="199"/>
        <v>0</v>
      </c>
      <c r="Z149" s="114" t="str">
        <f t="shared" si="208"/>
        <v>A+J=</v>
      </c>
      <c r="AA149" s="108">
        <f t="shared" si="209"/>
        <v>44336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200"/>
        <v>44325</v>
      </c>
      <c r="B150" s="103">
        <f t="shared" si="192"/>
        <v>991.38940935000005</v>
      </c>
      <c r="C150" s="103">
        <f t="shared" si="206"/>
        <v>907.21352551999996</v>
      </c>
      <c r="D150" s="104">
        <f t="shared" si="201"/>
        <v>983.06299999999999</v>
      </c>
      <c r="E150" s="105">
        <f t="shared" si="186"/>
        <v>1011.948</v>
      </c>
      <c r="F150" s="106">
        <f t="shared" si="187"/>
        <v>44275</v>
      </c>
      <c r="G150" s="107">
        <f t="shared" si="193"/>
        <v>2.9382654010984055E-2</v>
      </c>
      <c r="H150" s="108">
        <f t="shared" si="207"/>
        <v>44336</v>
      </c>
      <c r="I150" s="108">
        <f t="shared" si="194"/>
        <v>44336</v>
      </c>
      <c r="J150" s="109">
        <f t="shared" si="202"/>
        <v>21</v>
      </c>
      <c r="K150" s="109">
        <f t="shared" si="191"/>
        <v>13</v>
      </c>
      <c r="L150" s="8">
        <f t="shared" si="203"/>
        <v>1.0180888100000001</v>
      </c>
      <c r="M150" s="110">
        <f t="shared" si="189"/>
        <v>1.0252585400000001</v>
      </c>
      <c r="N150" s="110">
        <f t="shared" si="184"/>
        <v>1.0651821584197676</v>
      </c>
      <c r="O150" s="103">
        <f t="shared" si="188"/>
        <v>1.08445003</v>
      </c>
      <c r="P150" s="103">
        <f t="shared" si="195"/>
        <v>983.82773496000004</v>
      </c>
      <c r="Q150" s="11">
        <f t="shared" si="210"/>
        <v>0</v>
      </c>
      <c r="R150" s="30">
        <f t="shared" si="204"/>
        <v>0</v>
      </c>
      <c r="S150" s="8">
        <f t="shared" si="196"/>
        <v>0</v>
      </c>
      <c r="T150" s="113">
        <f t="shared" si="205"/>
        <v>0.16</v>
      </c>
      <c r="U150" s="111">
        <f t="shared" si="185"/>
        <v>13</v>
      </c>
      <c r="V150" s="111">
        <v>252</v>
      </c>
      <c r="W150" s="110">
        <f t="shared" si="197"/>
        <v>1.0076859739999999</v>
      </c>
      <c r="X150" s="103">
        <f t="shared" si="198"/>
        <v>7.5616743900000003</v>
      </c>
      <c r="Y150" s="103">
        <f t="shared" si="199"/>
        <v>0</v>
      </c>
      <c r="Z150" s="114" t="str">
        <f t="shared" si="208"/>
        <v>A+J=</v>
      </c>
      <c r="AA150" s="108">
        <f t="shared" si="209"/>
        <v>44336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200"/>
        <v>44326</v>
      </c>
      <c r="B151" s="103">
        <f t="shared" si="192"/>
        <v>991.38940935000005</v>
      </c>
      <c r="C151" s="103">
        <f t="shared" si="206"/>
        <v>907.21352551999996</v>
      </c>
      <c r="D151" s="104">
        <f t="shared" si="201"/>
        <v>983.06299999999999</v>
      </c>
      <c r="E151" s="105">
        <f t="shared" si="186"/>
        <v>1011.948</v>
      </c>
      <c r="F151" s="106">
        <f t="shared" si="187"/>
        <v>44275</v>
      </c>
      <c r="G151" s="107">
        <f t="shared" si="193"/>
        <v>2.9382654010984055E-2</v>
      </c>
      <c r="H151" s="108">
        <f t="shared" si="207"/>
        <v>44336</v>
      </c>
      <c r="I151" s="108">
        <f t="shared" si="194"/>
        <v>44336</v>
      </c>
      <c r="J151" s="109">
        <f t="shared" si="202"/>
        <v>21</v>
      </c>
      <c r="K151" s="109">
        <f t="shared" si="191"/>
        <v>13</v>
      </c>
      <c r="L151" s="8">
        <f t="shared" si="203"/>
        <v>1.0180888100000001</v>
      </c>
      <c r="M151" s="110">
        <f t="shared" si="189"/>
        <v>1.0252585400000001</v>
      </c>
      <c r="N151" s="110">
        <f t="shared" si="184"/>
        <v>1.0651821584197676</v>
      </c>
      <c r="O151" s="103">
        <f t="shared" si="188"/>
        <v>1.08445003</v>
      </c>
      <c r="P151" s="103">
        <f t="shared" si="195"/>
        <v>983.82773496000004</v>
      </c>
      <c r="Q151" s="11">
        <f t="shared" si="210"/>
        <v>0</v>
      </c>
      <c r="R151" s="30">
        <f t="shared" si="204"/>
        <v>0</v>
      </c>
      <c r="S151" s="8">
        <f t="shared" si="196"/>
        <v>0</v>
      </c>
      <c r="T151" s="113">
        <f t="shared" si="205"/>
        <v>0.16</v>
      </c>
      <c r="U151" s="111">
        <f t="shared" si="185"/>
        <v>13</v>
      </c>
      <c r="V151" s="111">
        <v>252</v>
      </c>
      <c r="W151" s="110">
        <f t="shared" si="197"/>
        <v>1.0076859739999999</v>
      </c>
      <c r="X151" s="103">
        <f t="shared" si="198"/>
        <v>7.5616743900000003</v>
      </c>
      <c r="Y151" s="103">
        <f t="shared" si="199"/>
        <v>0</v>
      </c>
      <c r="Z151" s="114" t="str">
        <f t="shared" si="208"/>
        <v>A+J=</v>
      </c>
      <c r="AA151" s="108">
        <f t="shared" si="209"/>
        <v>44336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200"/>
        <v>44327</v>
      </c>
      <c r="B152" s="103">
        <f t="shared" si="192"/>
        <v>993.34237336000001</v>
      </c>
      <c r="C152" s="103">
        <f t="shared" si="206"/>
        <v>907.21352551999996</v>
      </c>
      <c r="D152" s="104">
        <f t="shared" si="201"/>
        <v>983.06299999999999</v>
      </c>
      <c r="E152" s="105">
        <f t="shared" si="186"/>
        <v>1011.948</v>
      </c>
      <c r="F152" s="106">
        <f t="shared" si="187"/>
        <v>44275</v>
      </c>
      <c r="G152" s="107">
        <f t="shared" si="193"/>
        <v>2.9382654010984055E-2</v>
      </c>
      <c r="H152" s="108">
        <f t="shared" si="207"/>
        <v>44336</v>
      </c>
      <c r="I152" s="108">
        <f t="shared" si="194"/>
        <v>44336</v>
      </c>
      <c r="J152" s="109">
        <f t="shared" si="202"/>
        <v>21</v>
      </c>
      <c r="K152" s="109">
        <f t="shared" si="191"/>
        <v>14</v>
      </c>
      <c r="L152" s="8">
        <f t="shared" si="203"/>
        <v>1.0194937399999999</v>
      </c>
      <c r="M152" s="110">
        <f t="shared" si="189"/>
        <v>1.0252585400000001</v>
      </c>
      <c r="N152" s="110">
        <f t="shared" si="184"/>
        <v>1.0651821584197676</v>
      </c>
      <c r="O152" s="103">
        <f t="shared" si="188"/>
        <v>1.0859465399999999</v>
      </c>
      <c r="P152" s="103">
        <f t="shared" si="195"/>
        <v>985.18538907000004</v>
      </c>
      <c r="Q152" s="11">
        <f t="shared" si="210"/>
        <v>0</v>
      </c>
      <c r="R152" s="30">
        <f t="shared" si="204"/>
        <v>0</v>
      </c>
      <c r="S152" s="8">
        <f t="shared" si="196"/>
        <v>0</v>
      </c>
      <c r="T152" s="113">
        <f t="shared" si="205"/>
        <v>0.16</v>
      </c>
      <c r="U152" s="111">
        <f t="shared" si="185"/>
        <v>14</v>
      </c>
      <c r="V152" s="111">
        <v>252</v>
      </c>
      <c r="W152" s="110">
        <f t="shared" si="197"/>
        <v>1.0082796439999999</v>
      </c>
      <c r="X152" s="103">
        <f t="shared" si="198"/>
        <v>8.1569842900000005</v>
      </c>
      <c r="Y152" s="103">
        <f t="shared" si="199"/>
        <v>0</v>
      </c>
      <c r="Z152" s="114" t="str">
        <f t="shared" si="208"/>
        <v>A+J=</v>
      </c>
      <c r="AA152" s="108">
        <f t="shared" si="209"/>
        <v>44336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200"/>
        <v>44328</v>
      </c>
      <c r="B153" s="103">
        <f t="shared" si="192"/>
        <v>995.29917095999997</v>
      </c>
      <c r="C153" s="103">
        <f t="shared" si="206"/>
        <v>907.21352551999996</v>
      </c>
      <c r="D153" s="104">
        <f t="shared" si="201"/>
        <v>983.06299999999999</v>
      </c>
      <c r="E153" s="105">
        <f t="shared" si="186"/>
        <v>1011.948</v>
      </c>
      <c r="F153" s="106">
        <f t="shared" si="187"/>
        <v>44275</v>
      </c>
      <c r="G153" s="107">
        <f t="shared" si="193"/>
        <v>2.9382654010984055E-2</v>
      </c>
      <c r="H153" s="108">
        <f t="shared" si="207"/>
        <v>44336</v>
      </c>
      <c r="I153" s="108">
        <f t="shared" si="194"/>
        <v>44336</v>
      </c>
      <c r="J153" s="109">
        <f t="shared" si="202"/>
        <v>21</v>
      </c>
      <c r="K153" s="109">
        <f t="shared" si="191"/>
        <v>15</v>
      </c>
      <c r="L153" s="8">
        <f t="shared" si="203"/>
        <v>1.0209006</v>
      </c>
      <c r="M153" s="110">
        <f t="shared" si="189"/>
        <v>1.0252585400000001</v>
      </c>
      <c r="N153" s="110">
        <f t="shared" si="184"/>
        <v>1.0651821584197676</v>
      </c>
      <c r="O153" s="103">
        <f t="shared" si="188"/>
        <v>1.0874451000000001</v>
      </c>
      <c r="P153" s="103">
        <f t="shared" si="195"/>
        <v>986.54490297999996</v>
      </c>
      <c r="Q153" s="11">
        <f t="shared" si="210"/>
        <v>0</v>
      </c>
      <c r="R153" s="30">
        <f t="shared" si="204"/>
        <v>0</v>
      </c>
      <c r="S153" s="8">
        <f t="shared" si="196"/>
        <v>0</v>
      </c>
      <c r="T153" s="113">
        <f t="shared" si="205"/>
        <v>0.16</v>
      </c>
      <c r="U153" s="111">
        <f t="shared" si="185"/>
        <v>15</v>
      </c>
      <c r="V153" s="111">
        <v>252</v>
      </c>
      <c r="W153" s="110">
        <f t="shared" si="197"/>
        <v>1.008873664</v>
      </c>
      <c r="X153" s="103">
        <f t="shared" si="198"/>
        <v>8.7542679799999998</v>
      </c>
      <c r="Y153" s="103">
        <f t="shared" si="199"/>
        <v>0</v>
      </c>
      <c r="Z153" s="114" t="str">
        <f t="shared" si="208"/>
        <v>A+J=</v>
      </c>
      <c r="AA153" s="108">
        <f t="shared" si="209"/>
        <v>44336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200"/>
        <v>44329</v>
      </c>
      <c r="B154" s="103">
        <f t="shared" si="192"/>
        <v>997.25983336000002</v>
      </c>
      <c r="C154" s="103">
        <f t="shared" si="206"/>
        <v>907.21352551999996</v>
      </c>
      <c r="D154" s="104">
        <f t="shared" si="201"/>
        <v>983.06299999999999</v>
      </c>
      <c r="E154" s="105">
        <f t="shared" si="186"/>
        <v>1011.948</v>
      </c>
      <c r="F154" s="106">
        <f t="shared" si="187"/>
        <v>44275</v>
      </c>
      <c r="G154" s="107">
        <f t="shared" si="193"/>
        <v>2.9382654010984055E-2</v>
      </c>
      <c r="H154" s="108">
        <f t="shared" si="207"/>
        <v>44336</v>
      </c>
      <c r="I154" s="108">
        <f t="shared" si="194"/>
        <v>44336</v>
      </c>
      <c r="J154" s="109">
        <f t="shared" si="202"/>
        <v>21</v>
      </c>
      <c r="K154" s="109">
        <f t="shared" si="191"/>
        <v>16</v>
      </c>
      <c r="L154" s="8">
        <f t="shared" si="203"/>
        <v>1.0223094100000001</v>
      </c>
      <c r="M154" s="110">
        <f t="shared" si="189"/>
        <v>1.0252585400000001</v>
      </c>
      <c r="N154" s="110">
        <f t="shared" si="184"/>
        <v>1.0651821584197676</v>
      </c>
      <c r="O154" s="103">
        <f t="shared" si="188"/>
        <v>1.08894574</v>
      </c>
      <c r="P154" s="103">
        <f t="shared" si="195"/>
        <v>987.90630388</v>
      </c>
      <c r="Q154" s="11">
        <f t="shared" si="210"/>
        <v>0</v>
      </c>
      <c r="R154" s="30">
        <f t="shared" si="204"/>
        <v>0</v>
      </c>
      <c r="S154" s="8">
        <f t="shared" si="196"/>
        <v>0</v>
      </c>
      <c r="T154" s="113">
        <f t="shared" si="205"/>
        <v>0.16</v>
      </c>
      <c r="U154" s="111">
        <f t="shared" si="185"/>
        <v>16</v>
      </c>
      <c r="V154" s="111">
        <v>252</v>
      </c>
      <c r="W154" s="110">
        <f t="shared" si="197"/>
        <v>1.0094680330000001</v>
      </c>
      <c r="X154" s="103">
        <f t="shared" si="198"/>
        <v>9.3535294800000006</v>
      </c>
      <c r="Y154" s="103">
        <f t="shared" si="199"/>
        <v>0</v>
      </c>
      <c r="Z154" s="114" t="str">
        <f t="shared" si="208"/>
        <v>A+J=</v>
      </c>
      <c r="AA154" s="108">
        <f t="shared" si="209"/>
        <v>44336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200"/>
        <v>44330</v>
      </c>
      <c r="B155" s="103">
        <f t="shared" si="192"/>
        <v>999.22434901999998</v>
      </c>
      <c r="C155" s="103">
        <f t="shared" si="206"/>
        <v>907.21352551999996</v>
      </c>
      <c r="D155" s="104">
        <f t="shared" si="201"/>
        <v>983.06299999999999</v>
      </c>
      <c r="E155" s="105">
        <f t="shared" si="186"/>
        <v>1011.948</v>
      </c>
      <c r="F155" s="106">
        <f t="shared" si="187"/>
        <v>44275</v>
      </c>
      <c r="G155" s="107">
        <f t="shared" si="193"/>
        <v>2.9382654010984055E-2</v>
      </c>
      <c r="H155" s="108">
        <f t="shared" si="207"/>
        <v>44336</v>
      </c>
      <c r="I155" s="108">
        <f t="shared" si="194"/>
        <v>44336</v>
      </c>
      <c r="J155" s="109">
        <f t="shared" si="202"/>
        <v>21</v>
      </c>
      <c r="K155" s="109">
        <f t="shared" si="191"/>
        <v>17</v>
      </c>
      <c r="L155" s="8">
        <f t="shared" si="203"/>
        <v>1.0237201600000001</v>
      </c>
      <c r="M155" s="110">
        <f t="shared" si="189"/>
        <v>1.0252585400000001</v>
      </c>
      <c r="N155" s="110">
        <f t="shared" si="184"/>
        <v>1.0651821584197676</v>
      </c>
      <c r="O155" s="103">
        <f t="shared" si="188"/>
        <v>1.0904484400000001</v>
      </c>
      <c r="P155" s="103">
        <f t="shared" si="195"/>
        <v>989.26957364999998</v>
      </c>
      <c r="Q155" s="11">
        <f t="shared" si="210"/>
        <v>0</v>
      </c>
      <c r="R155" s="30">
        <f t="shared" si="204"/>
        <v>0</v>
      </c>
      <c r="S155" s="8">
        <f t="shared" si="196"/>
        <v>0</v>
      </c>
      <c r="T155" s="113">
        <f t="shared" si="205"/>
        <v>0.16</v>
      </c>
      <c r="U155" s="111">
        <f t="shared" si="185"/>
        <v>17</v>
      </c>
      <c r="V155" s="111">
        <v>252</v>
      </c>
      <c r="W155" s="110">
        <f t="shared" si="197"/>
        <v>1.0100627529999999</v>
      </c>
      <c r="X155" s="103">
        <f t="shared" si="198"/>
        <v>9.9547753700000001</v>
      </c>
      <c r="Y155" s="103">
        <f t="shared" si="199"/>
        <v>0</v>
      </c>
      <c r="Z155" s="114" t="str">
        <f t="shared" si="208"/>
        <v>A+J=</v>
      </c>
      <c r="AA155" s="108">
        <f t="shared" si="209"/>
        <v>44336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200"/>
        <v>44331</v>
      </c>
      <c r="B156" s="103">
        <f t="shared" si="192"/>
        <v>1001.19274002</v>
      </c>
      <c r="C156" s="103">
        <f t="shared" si="206"/>
        <v>907.21352551999996</v>
      </c>
      <c r="D156" s="104">
        <f t="shared" si="201"/>
        <v>983.06299999999999</v>
      </c>
      <c r="E156" s="105">
        <f t="shared" si="186"/>
        <v>1011.948</v>
      </c>
      <c r="F156" s="106">
        <f t="shared" si="187"/>
        <v>44275</v>
      </c>
      <c r="G156" s="107">
        <f t="shared" si="193"/>
        <v>2.9382654010984055E-2</v>
      </c>
      <c r="H156" s="108">
        <f t="shared" si="207"/>
        <v>44336</v>
      </c>
      <c r="I156" s="108">
        <f t="shared" si="194"/>
        <v>44336</v>
      </c>
      <c r="J156" s="109">
        <f t="shared" si="202"/>
        <v>21</v>
      </c>
      <c r="K156" s="109">
        <f t="shared" si="191"/>
        <v>18</v>
      </c>
      <c r="L156" s="8">
        <f t="shared" si="203"/>
        <v>1.0251328500000001</v>
      </c>
      <c r="M156" s="110">
        <f t="shared" si="189"/>
        <v>1.0252585400000001</v>
      </c>
      <c r="N156" s="110">
        <f t="shared" si="184"/>
        <v>1.0651821584197676</v>
      </c>
      <c r="O156" s="103">
        <f t="shared" si="188"/>
        <v>1.0919532199999999</v>
      </c>
      <c r="P156" s="103">
        <f t="shared" si="195"/>
        <v>990.63473040999997</v>
      </c>
      <c r="Q156" s="11">
        <f t="shared" si="210"/>
        <v>0</v>
      </c>
      <c r="R156" s="30">
        <f t="shared" si="204"/>
        <v>0</v>
      </c>
      <c r="S156" s="8">
        <f t="shared" si="196"/>
        <v>0</v>
      </c>
      <c r="T156" s="113">
        <f t="shared" si="205"/>
        <v>0.16</v>
      </c>
      <c r="U156" s="111">
        <f t="shared" si="185"/>
        <v>18</v>
      </c>
      <c r="V156" s="111">
        <v>252</v>
      </c>
      <c r="W156" s="110">
        <f t="shared" si="197"/>
        <v>1.0106578230000001</v>
      </c>
      <c r="X156" s="103">
        <f t="shared" si="198"/>
        <v>10.558009609999999</v>
      </c>
      <c r="Y156" s="103">
        <f t="shared" si="199"/>
        <v>0</v>
      </c>
      <c r="Z156" s="114" t="str">
        <f t="shared" si="208"/>
        <v>A+J=</v>
      </c>
      <c r="AA156" s="108">
        <f t="shared" si="209"/>
        <v>44336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200"/>
        <v>44332</v>
      </c>
      <c r="B157" s="103">
        <f t="shared" si="192"/>
        <v>1001.19274002</v>
      </c>
      <c r="C157" s="103">
        <f t="shared" si="206"/>
        <v>907.21352551999996</v>
      </c>
      <c r="D157" s="104">
        <f t="shared" si="201"/>
        <v>983.06299999999999</v>
      </c>
      <c r="E157" s="105">
        <f t="shared" si="186"/>
        <v>1011.948</v>
      </c>
      <c r="F157" s="106">
        <f t="shared" si="187"/>
        <v>44275</v>
      </c>
      <c r="G157" s="107">
        <f t="shared" si="193"/>
        <v>2.9382654010984055E-2</v>
      </c>
      <c r="H157" s="108">
        <f t="shared" si="207"/>
        <v>44336</v>
      </c>
      <c r="I157" s="108">
        <f t="shared" si="194"/>
        <v>44336</v>
      </c>
      <c r="J157" s="109">
        <f t="shared" si="202"/>
        <v>21</v>
      </c>
      <c r="K157" s="109">
        <f t="shared" si="191"/>
        <v>18</v>
      </c>
      <c r="L157" s="8">
        <f t="shared" si="203"/>
        <v>1.0251328500000001</v>
      </c>
      <c r="M157" s="110">
        <f t="shared" si="189"/>
        <v>1.0252585400000001</v>
      </c>
      <c r="N157" s="110">
        <f t="shared" si="184"/>
        <v>1.0651821584197676</v>
      </c>
      <c r="O157" s="103">
        <f t="shared" si="188"/>
        <v>1.0919532199999999</v>
      </c>
      <c r="P157" s="103">
        <f t="shared" si="195"/>
        <v>990.63473040999997</v>
      </c>
      <c r="Q157" s="11">
        <f t="shared" si="210"/>
        <v>0</v>
      </c>
      <c r="R157" s="30">
        <f t="shared" si="204"/>
        <v>0</v>
      </c>
      <c r="S157" s="8">
        <f t="shared" si="196"/>
        <v>0</v>
      </c>
      <c r="T157" s="113">
        <f t="shared" si="205"/>
        <v>0.16</v>
      </c>
      <c r="U157" s="111">
        <f t="shared" si="185"/>
        <v>18</v>
      </c>
      <c r="V157" s="111">
        <v>252</v>
      </c>
      <c r="W157" s="110">
        <f t="shared" si="197"/>
        <v>1.0106578230000001</v>
      </c>
      <c r="X157" s="103">
        <f t="shared" si="198"/>
        <v>10.558009609999999</v>
      </c>
      <c r="Y157" s="103">
        <f t="shared" si="199"/>
        <v>0</v>
      </c>
      <c r="Z157" s="114" t="str">
        <f t="shared" si="208"/>
        <v>A+J=</v>
      </c>
      <c r="AA157" s="108">
        <f t="shared" si="209"/>
        <v>44336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200"/>
        <v>44333</v>
      </c>
      <c r="B158" s="103">
        <f t="shared" si="192"/>
        <v>1001.19274002</v>
      </c>
      <c r="C158" s="103">
        <f t="shared" si="206"/>
        <v>907.21352551999996</v>
      </c>
      <c r="D158" s="104">
        <f t="shared" si="201"/>
        <v>983.06299999999999</v>
      </c>
      <c r="E158" s="105">
        <f t="shared" si="186"/>
        <v>1011.948</v>
      </c>
      <c r="F158" s="106">
        <f t="shared" si="187"/>
        <v>44275</v>
      </c>
      <c r="G158" s="107">
        <f t="shared" si="193"/>
        <v>2.9382654010984055E-2</v>
      </c>
      <c r="H158" s="108">
        <f t="shared" si="207"/>
        <v>44336</v>
      </c>
      <c r="I158" s="108">
        <f t="shared" si="194"/>
        <v>44336</v>
      </c>
      <c r="J158" s="109">
        <f t="shared" si="202"/>
        <v>21</v>
      </c>
      <c r="K158" s="109">
        <f t="shared" si="191"/>
        <v>18</v>
      </c>
      <c r="L158" s="8">
        <f t="shared" si="203"/>
        <v>1.0251328500000001</v>
      </c>
      <c r="M158" s="110">
        <f t="shared" si="189"/>
        <v>1.0252585400000001</v>
      </c>
      <c r="N158" s="110">
        <f t="shared" si="184"/>
        <v>1.0651821584197676</v>
      </c>
      <c r="O158" s="103">
        <f t="shared" si="188"/>
        <v>1.0919532199999999</v>
      </c>
      <c r="P158" s="103">
        <f t="shared" si="195"/>
        <v>990.63473040999997</v>
      </c>
      <c r="Q158" s="11">
        <f t="shared" si="210"/>
        <v>0</v>
      </c>
      <c r="R158" s="30">
        <f t="shared" si="204"/>
        <v>0</v>
      </c>
      <c r="S158" s="8">
        <f t="shared" si="196"/>
        <v>0</v>
      </c>
      <c r="T158" s="113">
        <f t="shared" si="205"/>
        <v>0.16</v>
      </c>
      <c r="U158" s="111">
        <f t="shared" si="185"/>
        <v>18</v>
      </c>
      <c r="V158" s="111">
        <v>252</v>
      </c>
      <c r="W158" s="110">
        <f t="shared" si="197"/>
        <v>1.0106578230000001</v>
      </c>
      <c r="X158" s="103">
        <f t="shared" si="198"/>
        <v>10.558009609999999</v>
      </c>
      <c r="Y158" s="103">
        <f t="shared" si="199"/>
        <v>0</v>
      </c>
      <c r="Z158" s="114" t="str">
        <f t="shared" si="208"/>
        <v>A+J=</v>
      </c>
      <c r="AA158" s="108">
        <f t="shared" si="209"/>
        <v>44336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200"/>
        <v>44334</v>
      </c>
      <c r="B159" s="103">
        <f t="shared" si="192"/>
        <v>1003.1650122</v>
      </c>
      <c r="C159" s="103">
        <f t="shared" si="206"/>
        <v>907.21352551999996</v>
      </c>
      <c r="D159" s="104">
        <f t="shared" si="201"/>
        <v>983.06299999999999</v>
      </c>
      <c r="E159" s="105">
        <f t="shared" si="186"/>
        <v>1011.948</v>
      </c>
      <c r="F159" s="106">
        <f t="shared" si="187"/>
        <v>44275</v>
      </c>
      <c r="G159" s="107">
        <f t="shared" si="193"/>
        <v>2.9382654010984055E-2</v>
      </c>
      <c r="H159" s="108">
        <f t="shared" si="207"/>
        <v>44336</v>
      </c>
      <c r="I159" s="108">
        <f t="shared" si="194"/>
        <v>44336</v>
      </c>
      <c r="J159" s="109">
        <f t="shared" si="202"/>
        <v>21</v>
      </c>
      <c r="K159" s="109">
        <f t="shared" si="191"/>
        <v>19</v>
      </c>
      <c r="L159" s="8">
        <f t="shared" si="203"/>
        <v>1.0265474999999999</v>
      </c>
      <c r="M159" s="110">
        <f t="shared" si="189"/>
        <v>1.0252585400000001</v>
      </c>
      <c r="N159" s="110">
        <f t="shared" ref="N159:N222" si="211">IF(I159&gt;I158,N158*M159,N158)</f>
        <v>1.0651821584197676</v>
      </c>
      <c r="O159" s="103">
        <f t="shared" si="188"/>
        <v>1.0934600800000001</v>
      </c>
      <c r="P159" s="103">
        <f t="shared" si="195"/>
        <v>992.00177418999999</v>
      </c>
      <c r="Q159" s="11">
        <f t="shared" si="210"/>
        <v>0</v>
      </c>
      <c r="R159" s="30">
        <f t="shared" si="204"/>
        <v>0</v>
      </c>
      <c r="S159" s="8">
        <f t="shared" si="196"/>
        <v>0</v>
      </c>
      <c r="T159" s="113">
        <f t="shared" si="205"/>
        <v>0.16</v>
      </c>
      <c r="U159" s="111">
        <f t="shared" si="185"/>
        <v>19</v>
      </c>
      <c r="V159" s="111">
        <v>252</v>
      </c>
      <c r="W159" s="110">
        <f t="shared" si="197"/>
        <v>1.0112532439999999</v>
      </c>
      <c r="X159" s="103">
        <f t="shared" si="198"/>
        <v>11.163238010000001</v>
      </c>
      <c r="Y159" s="103">
        <f t="shared" si="199"/>
        <v>0</v>
      </c>
      <c r="Z159" s="114" t="str">
        <f t="shared" si="208"/>
        <v>A+J=</v>
      </c>
      <c r="AA159" s="108">
        <f t="shared" si="209"/>
        <v>44336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200"/>
        <v>44335</v>
      </c>
      <c r="B160" s="103">
        <f t="shared" si="192"/>
        <v>1005.14116016</v>
      </c>
      <c r="C160" s="103">
        <f t="shared" si="206"/>
        <v>907.21352551999996</v>
      </c>
      <c r="D160" s="104">
        <f t="shared" si="201"/>
        <v>983.06299999999999</v>
      </c>
      <c r="E160" s="105">
        <f t="shared" si="186"/>
        <v>1011.948</v>
      </c>
      <c r="F160" s="106">
        <f t="shared" si="187"/>
        <v>44275</v>
      </c>
      <c r="G160" s="107">
        <f t="shared" si="193"/>
        <v>2.9382654010984055E-2</v>
      </c>
      <c r="H160" s="108">
        <f t="shared" si="207"/>
        <v>44336</v>
      </c>
      <c r="I160" s="108">
        <f t="shared" si="194"/>
        <v>44336</v>
      </c>
      <c r="J160" s="109">
        <f t="shared" si="202"/>
        <v>21</v>
      </c>
      <c r="K160" s="109">
        <f t="shared" si="191"/>
        <v>20</v>
      </c>
      <c r="L160" s="8">
        <f t="shared" si="203"/>
        <v>1.0279640999999999</v>
      </c>
      <c r="M160" s="110">
        <f t="shared" si="189"/>
        <v>1.0252585400000001</v>
      </c>
      <c r="N160" s="110">
        <f t="shared" si="211"/>
        <v>1.0651821584197676</v>
      </c>
      <c r="O160" s="103">
        <f t="shared" si="188"/>
        <v>1.09496901</v>
      </c>
      <c r="P160" s="103">
        <f t="shared" si="195"/>
        <v>993.37069588999998</v>
      </c>
      <c r="Q160" s="11">
        <f t="shared" si="210"/>
        <v>0</v>
      </c>
      <c r="R160" s="30">
        <f t="shared" si="204"/>
        <v>0</v>
      </c>
      <c r="S160" s="8">
        <f t="shared" si="196"/>
        <v>0</v>
      </c>
      <c r="T160" s="113">
        <f t="shared" si="205"/>
        <v>0.16</v>
      </c>
      <c r="U160" s="111">
        <f t="shared" si="185"/>
        <v>20</v>
      </c>
      <c r="V160" s="111">
        <v>252</v>
      </c>
      <c r="W160" s="110">
        <f t="shared" si="197"/>
        <v>1.0118490149999999</v>
      </c>
      <c r="X160" s="103">
        <f t="shared" si="198"/>
        <v>11.77046427</v>
      </c>
      <c r="Y160" s="103">
        <f t="shared" si="199"/>
        <v>0</v>
      </c>
      <c r="Z160" s="114" t="str">
        <f t="shared" si="208"/>
        <v>A+J=</v>
      </c>
      <c r="AA160" s="108">
        <f t="shared" si="209"/>
        <v>44336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200"/>
        <v>44336</v>
      </c>
      <c r="B161" s="103">
        <f t="shared" si="192"/>
        <v>1007.12120908</v>
      </c>
      <c r="C161" s="103">
        <f t="shared" si="206"/>
        <v>907.21352551999996</v>
      </c>
      <c r="D161" s="104">
        <f t="shared" si="201"/>
        <v>983.06299999999999</v>
      </c>
      <c r="E161" s="105">
        <f t="shared" si="186"/>
        <v>1011.948</v>
      </c>
      <c r="F161" s="106">
        <f t="shared" si="187"/>
        <v>44275</v>
      </c>
      <c r="G161" s="107">
        <f t="shared" si="193"/>
        <v>2.9382654010984055E-2</v>
      </c>
      <c r="H161" s="108">
        <f t="shared" si="207"/>
        <v>44368</v>
      </c>
      <c r="I161" s="108">
        <f t="shared" si="194"/>
        <v>44336</v>
      </c>
      <c r="J161" s="109">
        <f t="shared" si="202"/>
        <v>21</v>
      </c>
      <c r="K161" s="109">
        <f t="shared" si="191"/>
        <v>21</v>
      </c>
      <c r="L161" s="8">
        <f t="shared" si="203"/>
        <v>1.0293826500000001</v>
      </c>
      <c r="M161" s="110">
        <f t="shared" si="189"/>
        <v>1.0252585400000001</v>
      </c>
      <c r="N161" s="110">
        <f t="shared" si="211"/>
        <v>1.0651821584197676</v>
      </c>
      <c r="O161" s="103">
        <f t="shared" si="188"/>
        <v>1.0964800299999999</v>
      </c>
      <c r="P161" s="103">
        <f t="shared" si="195"/>
        <v>994.74151367000002</v>
      </c>
      <c r="Q161" s="11">
        <f t="shared" si="210"/>
        <v>5</v>
      </c>
      <c r="R161" s="30">
        <f t="shared" si="204"/>
        <v>3.2403510999635586E-2</v>
      </c>
      <c r="S161" s="8">
        <f t="shared" si="196"/>
        <v>32.233117579999998</v>
      </c>
      <c r="T161" s="113">
        <f t="shared" si="205"/>
        <v>0.16</v>
      </c>
      <c r="U161" s="111">
        <f t="shared" si="185"/>
        <v>21</v>
      </c>
      <c r="V161" s="111">
        <v>252</v>
      </c>
      <c r="W161" s="110">
        <f t="shared" si="197"/>
        <v>1.0124451379999999</v>
      </c>
      <c r="X161" s="103">
        <f t="shared" si="198"/>
        <v>12.37969541</v>
      </c>
      <c r="Y161" s="103">
        <f t="shared" si="199"/>
        <v>44.612812989999995</v>
      </c>
      <c r="Z161" s="114" t="str">
        <f t="shared" si="208"/>
        <v>A+J=</v>
      </c>
      <c r="AA161" s="108">
        <f t="shared" si="209"/>
        <v>44336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200"/>
        <v>44337</v>
      </c>
      <c r="B162" s="103">
        <f t="shared" si="192"/>
        <v>963.76222818000008</v>
      </c>
      <c r="C162" s="103">
        <f t="shared" si="206"/>
        <v>877.81662206999999</v>
      </c>
      <c r="D162" s="104">
        <f t="shared" si="201"/>
        <v>1011.948</v>
      </c>
      <c r="E162" s="105">
        <f t="shared" si="186"/>
        <v>1027.211</v>
      </c>
      <c r="F162" s="106">
        <f t="shared" si="187"/>
        <v>44306</v>
      </c>
      <c r="G162" s="107">
        <f t="shared" si="193"/>
        <v>1.5082790815338365E-2</v>
      </c>
      <c r="H162" s="108">
        <f t="shared" si="207"/>
        <v>44368</v>
      </c>
      <c r="I162" s="108">
        <f t="shared" si="194"/>
        <v>44368</v>
      </c>
      <c r="J162" s="109">
        <f t="shared" si="202"/>
        <v>21</v>
      </c>
      <c r="K162" s="109">
        <f t="shared" si="191"/>
        <v>1</v>
      </c>
      <c r="L162" s="8">
        <f t="shared" si="203"/>
        <v>1.00071311</v>
      </c>
      <c r="M162" s="110">
        <f t="shared" si="189"/>
        <v>1.0293826500000001</v>
      </c>
      <c r="N162" s="110">
        <f t="shared" si="211"/>
        <v>1.0964800329668603</v>
      </c>
      <c r="O162" s="103">
        <f t="shared" si="188"/>
        <v>1.0972619400000001</v>
      </c>
      <c r="P162" s="103">
        <f t="shared" si="195"/>
        <v>963.19476969000004</v>
      </c>
      <c r="Q162" s="11">
        <f t="shared" si="210"/>
        <v>0</v>
      </c>
      <c r="R162" s="30">
        <f t="shared" si="204"/>
        <v>0</v>
      </c>
      <c r="S162" s="8">
        <f t="shared" si="196"/>
        <v>0</v>
      </c>
      <c r="T162" s="113">
        <f t="shared" si="205"/>
        <v>0.16</v>
      </c>
      <c r="U162" s="111">
        <f t="shared" si="185"/>
        <v>1</v>
      </c>
      <c r="V162" s="111">
        <v>252</v>
      </c>
      <c r="W162" s="110">
        <f t="shared" si="197"/>
        <v>1.0005891419999999</v>
      </c>
      <c r="X162" s="103">
        <f t="shared" si="198"/>
        <v>0.56745849000000004</v>
      </c>
      <c r="Y162" s="103">
        <f t="shared" si="199"/>
        <v>0</v>
      </c>
      <c r="Z162" s="114" t="str">
        <f t="shared" si="208"/>
        <v>A+J=</v>
      </c>
      <c r="AA162" s="108">
        <f t="shared" si="209"/>
        <v>44368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200"/>
        <v>44338</v>
      </c>
      <c r="B163" s="103">
        <f t="shared" si="192"/>
        <v>965.01770346000001</v>
      </c>
      <c r="C163" s="103">
        <f t="shared" si="206"/>
        <v>877.81662206999999</v>
      </c>
      <c r="D163" s="104">
        <f t="shared" si="201"/>
        <v>1011.948</v>
      </c>
      <c r="E163" s="105">
        <f t="shared" si="186"/>
        <v>1027.211</v>
      </c>
      <c r="F163" s="106">
        <f t="shared" si="187"/>
        <v>44306</v>
      </c>
      <c r="G163" s="107">
        <f t="shared" si="193"/>
        <v>1.5082790815338365E-2</v>
      </c>
      <c r="H163" s="108">
        <f t="shared" si="207"/>
        <v>44368</v>
      </c>
      <c r="I163" s="108">
        <f t="shared" si="194"/>
        <v>44368</v>
      </c>
      <c r="J163" s="109">
        <f t="shared" si="202"/>
        <v>21</v>
      </c>
      <c r="K163" s="109">
        <f t="shared" si="191"/>
        <v>2</v>
      </c>
      <c r="L163" s="8">
        <f t="shared" si="203"/>
        <v>1.0014267400000001</v>
      </c>
      <c r="M163" s="110">
        <f t="shared" si="189"/>
        <v>1.0293826500000001</v>
      </c>
      <c r="N163" s="110">
        <f t="shared" si="211"/>
        <v>1.0964800329668603</v>
      </c>
      <c r="O163" s="103">
        <f t="shared" si="188"/>
        <v>1.0980444199999999</v>
      </c>
      <c r="P163" s="103">
        <f t="shared" si="195"/>
        <v>963.88164363999999</v>
      </c>
      <c r="Q163" s="11">
        <f t="shared" si="210"/>
        <v>0</v>
      </c>
      <c r="R163" s="30">
        <f t="shared" si="204"/>
        <v>0</v>
      </c>
      <c r="S163" s="8">
        <f t="shared" si="196"/>
        <v>0</v>
      </c>
      <c r="T163" s="113">
        <f t="shared" si="205"/>
        <v>0.16</v>
      </c>
      <c r="U163" s="111">
        <f t="shared" si="185"/>
        <v>2</v>
      </c>
      <c r="V163" s="111">
        <v>252</v>
      </c>
      <c r="W163" s="110">
        <f t="shared" si="197"/>
        <v>1.0011786300000001</v>
      </c>
      <c r="X163" s="103">
        <f t="shared" si="198"/>
        <v>1.1360598200000001</v>
      </c>
      <c r="Y163" s="103">
        <f t="shared" si="199"/>
        <v>0</v>
      </c>
      <c r="Z163" s="114" t="str">
        <f t="shared" si="208"/>
        <v>A+J=</v>
      </c>
      <c r="AA163" s="108">
        <f t="shared" si="209"/>
        <v>44368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200"/>
        <v>44339</v>
      </c>
      <c r="B164" s="103">
        <f t="shared" si="192"/>
        <v>965.01770346000001</v>
      </c>
      <c r="C164" s="103">
        <f t="shared" si="206"/>
        <v>877.81662206999999</v>
      </c>
      <c r="D164" s="104">
        <f t="shared" si="201"/>
        <v>1011.948</v>
      </c>
      <c r="E164" s="105">
        <f t="shared" si="186"/>
        <v>1027.211</v>
      </c>
      <c r="F164" s="106">
        <f t="shared" si="187"/>
        <v>44306</v>
      </c>
      <c r="G164" s="107">
        <f t="shared" si="193"/>
        <v>1.5082790815338365E-2</v>
      </c>
      <c r="H164" s="108">
        <f t="shared" si="207"/>
        <v>44368</v>
      </c>
      <c r="I164" s="108">
        <f t="shared" si="194"/>
        <v>44368</v>
      </c>
      <c r="J164" s="109">
        <f t="shared" si="202"/>
        <v>21</v>
      </c>
      <c r="K164" s="109">
        <f t="shared" si="191"/>
        <v>2</v>
      </c>
      <c r="L164" s="8">
        <f t="shared" si="203"/>
        <v>1.0014267400000001</v>
      </c>
      <c r="M164" s="110">
        <f t="shared" si="189"/>
        <v>1.0293826500000001</v>
      </c>
      <c r="N164" s="110">
        <f t="shared" si="211"/>
        <v>1.0964800329668603</v>
      </c>
      <c r="O164" s="103">
        <f t="shared" si="188"/>
        <v>1.0980444199999999</v>
      </c>
      <c r="P164" s="103">
        <f t="shared" si="195"/>
        <v>963.88164363999999</v>
      </c>
      <c r="Q164" s="11">
        <f t="shared" si="210"/>
        <v>0</v>
      </c>
      <c r="R164" s="30">
        <f t="shared" si="204"/>
        <v>0</v>
      </c>
      <c r="S164" s="8">
        <f t="shared" si="196"/>
        <v>0</v>
      </c>
      <c r="T164" s="113">
        <f t="shared" si="205"/>
        <v>0.16</v>
      </c>
      <c r="U164" s="111">
        <f t="shared" si="185"/>
        <v>2</v>
      </c>
      <c r="V164" s="111">
        <v>252</v>
      </c>
      <c r="W164" s="110">
        <f t="shared" si="197"/>
        <v>1.0011786300000001</v>
      </c>
      <c r="X164" s="103">
        <f t="shared" si="198"/>
        <v>1.1360598200000001</v>
      </c>
      <c r="Y164" s="103">
        <f t="shared" si="199"/>
        <v>0</v>
      </c>
      <c r="Z164" s="114" t="str">
        <f t="shared" si="208"/>
        <v>A+J=</v>
      </c>
      <c r="AA164" s="108">
        <f t="shared" si="209"/>
        <v>44368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200"/>
        <v>44340</v>
      </c>
      <c r="B165" s="103">
        <f t="shared" si="192"/>
        <v>965.01770346000001</v>
      </c>
      <c r="C165" s="103">
        <f t="shared" si="206"/>
        <v>877.81662206999999</v>
      </c>
      <c r="D165" s="104">
        <f t="shared" si="201"/>
        <v>1011.948</v>
      </c>
      <c r="E165" s="105">
        <f t="shared" si="186"/>
        <v>1027.211</v>
      </c>
      <c r="F165" s="106">
        <f t="shared" si="187"/>
        <v>44306</v>
      </c>
      <c r="G165" s="107">
        <f t="shared" si="193"/>
        <v>1.5082790815338365E-2</v>
      </c>
      <c r="H165" s="108">
        <f t="shared" si="207"/>
        <v>44368</v>
      </c>
      <c r="I165" s="108">
        <f t="shared" si="194"/>
        <v>44368</v>
      </c>
      <c r="J165" s="109">
        <f t="shared" si="202"/>
        <v>21</v>
      </c>
      <c r="K165" s="109">
        <f t="shared" si="191"/>
        <v>2</v>
      </c>
      <c r="L165" s="8">
        <f t="shared" si="203"/>
        <v>1.0014267400000001</v>
      </c>
      <c r="M165" s="110">
        <f t="shared" si="189"/>
        <v>1.0293826500000001</v>
      </c>
      <c r="N165" s="110">
        <f t="shared" si="211"/>
        <v>1.0964800329668603</v>
      </c>
      <c r="O165" s="103">
        <f t="shared" si="188"/>
        <v>1.0980444199999999</v>
      </c>
      <c r="P165" s="103">
        <f t="shared" si="195"/>
        <v>963.88164363999999</v>
      </c>
      <c r="Q165" s="11">
        <f t="shared" si="210"/>
        <v>0</v>
      </c>
      <c r="R165" s="30">
        <f t="shared" si="204"/>
        <v>0</v>
      </c>
      <c r="S165" s="8">
        <f t="shared" si="196"/>
        <v>0</v>
      </c>
      <c r="T165" s="113">
        <f t="shared" si="205"/>
        <v>0.16</v>
      </c>
      <c r="U165" s="111">
        <f t="shared" ref="U165:U228" si="212">IF(Q164&gt;0,1,IF(K165=K164,U164,U164+1))</f>
        <v>2</v>
      </c>
      <c r="V165" s="111">
        <v>252</v>
      </c>
      <c r="W165" s="110">
        <f t="shared" si="197"/>
        <v>1.0011786300000001</v>
      </c>
      <c r="X165" s="103">
        <f t="shared" si="198"/>
        <v>1.1360598200000001</v>
      </c>
      <c r="Y165" s="103">
        <f t="shared" si="199"/>
        <v>0</v>
      </c>
      <c r="Z165" s="114" t="str">
        <f t="shared" si="208"/>
        <v>A+J=</v>
      </c>
      <c r="AA165" s="108">
        <f t="shared" si="209"/>
        <v>44368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200"/>
        <v>44341</v>
      </c>
      <c r="B166" s="103">
        <f t="shared" si="192"/>
        <v>966.27481762999992</v>
      </c>
      <c r="C166" s="103">
        <f t="shared" si="206"/>
        <v>877.81662206999999</v>
      </c>
      <c r="D166" s="104">
        <f t="shared" si="201"/>
        <v>1011.948</v>
      </c>
      <c r="E166" s="105">
        <f t="shared" si="186"/>
        <v>1027.211</v>
      </c>
      <c r="F166" s="106">
        <f t="shared" si="187"/>
        <v>44306</v>
      </c>
      <c r="G166" s="107">
        <f t="shared" si="193"/>
        <v>1.5082790815338365E-2</v>
      </c>
      <c r="H166" s="108">
        <f t="shared" si="207"/>
        <v>44368</v>
      </c>
      <c r="I166" s="108">
        <f t="shared" si="194"/>
        <v>44368</v>
      </c>
      <c r="J166" s="109">
        <f t="shared" si="202"/>
        <v>21</v>
      </c>
      <c r="K166" s="109">
        <f t="shared" si="191"/>
        <v>3</v>
      </c>
      <c r="L166" s="8">
        <f t="shared" si="203"/>
        <v>1.00214088</v>
      </c>
      <c r="M166" s="110">
        <f t="shared" si="189"/>
        <v>1.0293826500000001</v>
      </c>
      <c r="N166" s="110">
        <f t="shared" si="211"/>
        <v>1.0964800329668603</v>
      </c>
      <c r="O166" s="103">
        <f t="shared" si="188"/>
        <v>1.0988274600000001</v>
      </c>
      <c r="P166" s="103">
        <f t="shared" si="195"/>
        <v>964.56900916999996</v>
      </c>
      <c r="Q166" s="11">
        <f t="shared" si="210"/>
        <v>0</v>
      </c>
      <c r="R166" s="30">
        <f t="shared" si="204"/>
        <v>0</v>
      </c>
      <c r="S166" s="8">
        <f t="shared" si="196"/>
        <v>0</v>
      </c>
      <c r="T166" s="113">
        <f t="shared" si="205"/>
        <v>0.16</v>
      </c>
      <c r="U166" s="111">
        <f t="shared" si="212"/>
        <v>3</v>
      </c>
      <c r="V166" s="111">
        <v>252</v>
      </c>
      <c r="W166" s="110">
        <f t="shared" si="197"/>
        <v>1.001768467</v>
      </c>
      <c r="X166" s="103">
        <f t="shared" si="198"/>
        <v>1.7058084600000001</v>
      </c>
      <c r="Y166" s="103">
        <f t="shared" si="199"/>
        <v>0</v>
      </c>
      <c r="Z166" s="114" t="str">
        <f t="shared" si="208"/>
        <v>A+J=</v>
      </c>
      <c r="AA166" s="108">
        <f t="shared" si="209"/>
        <v>44368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200"/>
        <v>44342</v>
      </c>
      <c r="B167" s="103">
        <f t="shared" si="192"/>
        <v>967.53356938000002</v>
      </c>
      <c r="C167" s="103">
        <f t="shared" si="206"/>
        <v>877.81662206999999</v>
      </c>
      <c r="D167" s="104">
        <f t="shared" si="201"/>
        <v>1011.948</v>
      </c>
      <c r="E167" s="105">
        <f t="shared" si="186"/>
        <v>1027.211</v>
      </c>
      <c r="F167" s="106">
        <f t="shared" si="187"/>
        <v>44306</v>
      </c>
      <c r="G167" s="107">
        <f t="shared" si="193"/>
        <v>1.5082790815338365E-2</v>
      </c>
      <c r="H167" s="108">
        <f t="shared" si="207"/>
        <v>44368</v>
      </c>
      <c r="I167" s="108">
        <f t="shared" si="194"/>
        <v>44368</v>
      </c>
      <c r="J167" s="109">
        <f t="shared" si="202"/>
        <v>21</v>
      </c>
      <c r="K167" s="109">
        <f t="shared" si="191"/>
        <v>4</v>
      </c>
      <c r="L167" s="8">
        <f t="shared" si="203"/>
        <v>1.0028555299999999</v>
      </c>
      <c r="M167" s="110">
        <f t="shared" si="189"/>
        <v>1.0293826500000001</v>
      </c>
      <c r="N167" s="110">
        <f t="shared" si="211"/>
        <v>1.0964800329668603</v>
      </c>
      <c r="O167" s="103">
        <f t="shared" si="188"/>
        <v>1.09961106</v>
      </c>
      <c r="P167" s="103">
        <f t="shared" si="195"/>
        <v>965.25686628000005</v>
      </c>
      <c r="Q167" s="11">
        <f t="shared" si="210"/>
        <v>0</v>
      </c>
      <c r="R167" s="30">
        <f t="shared" si="204"/>
        <v>0</v>
      </c>
      <c r="S167" s="8">
        <f t="shared" si="196"/>
        <v>0</v>
      </c>
      <c r="T167" s="113">
        <f t="shared" si="205"/>
        <v>0.16</v>
      </c>
      <c r="U167" s="111">
        <f t="shared" si="212"/>
        <v>4</v>
      </c>
      <c r="V167" s="111">
        <v>252</v>
      </c>
      <c r="W167" s="110">
        <f t="shared" si="197"/>
        <v>1.0023586499999999</v>
      </c>
      <c r="X167" s="103">
        <f t="shared" si="198"/>
        <v>2.2767031000000002</v>
      </c>
      <c r="Y167" s="103">
        <f t="shared" si="199"/>
        <v>0</v>
      </c>
      <c r="Z167" s="114" t="str">
        <f t="shared" si="208"/>
        <v>A+J=</v>
      </c>
      <c r="AA167" s="108">
        <f t="shared" si="209"/>
        <v>44368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200"/>
        <v>44343</v>
      </c>
      <c r="B168" s="103">
        <f t="shared" si="192"/>
        <v>968.79395439000007</v>
      </c>
      <c r="C168" s="103">
        <f t="shared" si="206"/>
        <v>877.81662206999999</v>
      </c>
      <c r="D168" s="104">
        <f t="shared" si="201"/>
        <v>1011.948</v>
      </c>
      <c r="E168" s="105">
        <f t="shared" ref="E168:E231" si="213">IF($K168=1,VLOOKUP($A167,$AO$10:$AS$165,4),E167)</f>
        <v>1027.211</v>
      </c>
      <c r="F168" s="106">
        <f t="shared" ref="F168:F231" si="214">IF($K168=1,VLOOKUP($A167,$AO$10:$AS$165,5),F167)</f>
        <v>44306</v>
      </c>
      <c r="G168" s="107">
        <f t="shared" si="193"/>
        <v>1.5082790815338365E-2</v>
      </c>
      <c r="H168" s="108">
        <f t="shared" si="207"/>
        <v>44368</v>
      </c>
      <c r="I168" s="108">
        <f t="shared" si="194"/>
        <v>44368</v>
      </c>
      <c r="J168" s="109">
        <f t="shared" si="202"/>
        <v>21</v>
      </c>
      <c r="K168" s="109">
        <f t="shared" si="191"/>
        <v>5</v>
      </c>
      <c r="L168" s="8">
        <f t="shared" si="203"/>
        <v>1.0035706799999999</v>
      </c>
      <c r="M168" s="110">
        <f t="shared" si="189"/>
        <v>1.0293826500000001</v>
      </c>
      <c r="N168" s="110">
        <f t="shared" si="211"/>
        <v>1.0964800329668603</v>
      </c>
      <c r="O168" s="103">
        <f t="shared" si="188"/>
        <v>1.1003952100000001</v>
      </c>
      <c r="P168" s="103">
        <f t="shared" si="195"/>
        <v>965.94520618000001</v>
      </c>
      <c r="Q168" s="11">
        <f t="shared" si="210"/>
        <v>0</v>
      </c>
      <c r="R168" s="30">
        <f t="shared" si="204"/>
        <v>0</v>
      </c>
      <c r="S168" s="8">
        <f t="shared" si="196"/>
        <v>0</v>
      </c>
      <c r="T168" s="113">
        <f t="shared" si="205"/>
        <v>0.16</v>
      </c>
      <c r="U168" s="111">
        <f t="shared" si="212"/>
        <v>5</v>
      </c>
      <c r="V168" s="111">
        <v>252</v>
      </c>
      <c r="W168" s="110">
        <f t="shared" si="197"/>
        <v>1.0029491820000001</v>
      </c>
      <c r="X168" s="103">
        <f t="shared" si="198"/>
        <v>2.8487482100000001</v>
      </c>
      <c r="Y168" s="103">
        <f t="shared" si="199"/>
        <v>0</v>
      </c>
      <c r="Z168" s="114" t="str">
        <f t="shared" si="208"/>
        <v>A+J=</v>
      </c>
      <c r="AA168" s="108">
        <f t="shared" si="209"/>
        <v>44368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200"/>
        <v>44344</v>
      </c>
      <c r="B169" s="103">
        <f t="shared" si="192"/>
        <v>970.05598992</v>
      </c>
      <c r="C169" s="103">
        <f t="shared" si="206"/>
        <v>877.81662206999999</v>
      </c>
      <c r="D169" s="104">
        <f t="shared" si="201"/>
        <v>1011.948</v>
      </c>
      <c r="E169" s="105">
        <f t="shared" si="213"/>
        <v>1027.211</v>
      </c>
      <c r="F169" s="106">
        <f t="shared" si="214"/>
        <v>44306</v>
      </c>
      <c r="G169" s="107">
        <f t="shared" si="193"/>
        <v>1.5082790815338365E-2</v>
      </c>
      <c r="H169" s="108">
        <f t="shared" si="207"/>
        <v>44368</v>
      </c>
      <c r="I169" s="108">
        <f t="shared" si="194"/>
        <v>44368</v>
      </c>
      <c r="J169" s="109">
        <f t="shared" si="202"/>
        <v>21</v>
      </c>
      <c r="K169" s="109">
        <f t="shared" si="191"/>
        <v>6</v>
      </c>
      <c r="L169" s="8">
        <f t="shared" si="203"/>
        <v>1.0042863500000001</v>
      </c>
      <c r="M169" s="110">
        <f t="shared" si="189"/>
        <v>1.0293826500000001</v>
      </c>
      <c r="N169" s="110">
        <f t="shared" si="211"/>
        <v>1.0964800329668603</v>
      </c>
      <c r="O169" s="103">
        <f t="shared" ref="O169:O232" si="215">TRUNC(TRUNC((L169*N169),15),8)</f>
        <v>1.10117993</v>
      </c>
      <c r="P169" s="103">
        <f t="shared" si="195"/>
        <v>966.63404644000002</v>
      </c>
      <c r="Q169" s="11">
        <f t="shared" si="210"/>
        <v>0</v>
      </c>
      <c r="R169" s="30">
        <f t="shared" si="204"/>
        <v>0</v>
      </c>
      <c r="S169" s="8">
        <f t="shared" si="196"/>
        <v>0</v>
      </c>
      <c r="T169" s="113">
        <f t="shared" si="205"/>
        <v>0.16</v>
      </c>
      <c r="U169" s="111">
        <f t="shared" si="212"/>
        <v>6</v>
      </c>
      <c r="V169" s="111">
        <v>252</v>
      </c>
      <c r="W169" s="110">
        <f t="shared" si="197"/>
        <v>1.003540061</v>
      </c>
      <c r="X169" s="103">
        <f t="shared" si="198"/>
        <v>3.4219434799999999</v>
      </c>
      <c r="Y169" s="103">
        <f t="shared" si="199"/>
        <v>0</v>
      </c>
      <c r="Z169" s="114" t="str">
        <f t="shared" si="208"/>
        <v>A+J=</v>
      </c>
      <c r="AA169" s="108">
        <f t="shared" si="209"/>
        <v>44368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200"/>
        <v>44345</v>
      </c>
      <c r="B170" s="103">
        <f t="shared" si="192"/>
        <v>971.31965210999999</v>
      </c>
      <c r="C170" s="103">
        <f t="shared" si="206"/>
        <v>877.81662206999999</v>
      </c>
      <c r="D170" s="104">
        <f t="shared" si="201"/>
        <v>1011.948</v>
      </c>
      <c r="E170" s="105">
        <f t="shared" si="213"/>
        <v>1027.211</v>
      </c>
      <c r="F170" s="106">
        <f t="shared" si="214"/>
        <v>44306</v>
      </c>
      <c r="G170" s="107">
        <f t="shared" si="193"/>
        <v>1.5082790815338365E-2</v>
      </c>
      <c r="H170" s="108">
        <f t="shared" si="207"/>
        <v>44368</v>
      </c>
      <c r="I170" s="108">
        <f t="shared" si="194"/>
        <v>44368</v>
      </c>
      <c r="J170" s="109">
        <f t="shared" si="202"/>
        <v>21</v>
      </c>
      <c r="K170" s="109">
        <f t="shared" si="191"/>
        <v>7</v>
      </c>
      <c r="L170" s="8">
        <f t="shared" si="203"/>
        <v>1.0050025199999999</v>
      </c>
      <c r="M170" s="110">
        <f t="shared" ref="M170:M233" si="216">IF(I170&gt;I169,L169,M169)</f>
        <v>1.0293826500000001</v>
      </c>
      <c r="N170" s="110">
        <f t="shared" si="211"/>
        <v>1.0964800329668603</v>
      </c>
      <c r="O170" s="103">
        <f t="shared" si="215"/>
        <v>1.10196519</v>
      </c>
      <c r="P170" s="103">
        <f t="shared" si="195"/>
        <v>967.32336071999998</v>
      </c>
      <c r="Q170" s="11">
        <f t="shared" si="210"/>
        <v>0</v>
      </c>
      <c r="R170" s="30">
        <f t="shared" si="204"/>
        <v>0</v>
      </c>
      <c r="S170" s="8">
        <f t="shared" si="196"/>
        <v>0</v>
      </c>
      <c r="T170" s="113">
        <f t="shared" si="205"/>
        <v>0.16</v>
      </c>
      <c r="U170" s="111">
        <f t="shared" si="212"/>
        <v>7</v>
      </c>
      <c r="V170" s="111">
        <v>252</v>
      </c>
      <c r="W170" s="110">
        <f t="shared" si="197"/>
        <v>1.004131288</v>
      </c>
      <c r="X170" s="103">
        <f t="shared" si="198"/>
        <v>3.9962913900000001</v>
      </c>
      <c r="Y170" s="103">
        <f t="shared" si="199"/>
        <v>0</v>
      </c>
      <c r="Z170" s="114" t="str">
        <f t="shared" si="208"/>
        <v>A+J=</v>
      </c>
      <c r="AA170" s="108">
        <f t="shared" si="209"/>
        <v>44368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200"/>
        <v>44346</v>
      </c>
      <c r="B171" s="103">
        <f t="shared" si="192"/>
        <v>971.31965210999999</v>
      </c>
      <c r="C171" s="103">
        <f t="shared" si="206"/>
        <v>877.81662206999999</v>
      </c>
      <c r="D171" s="104">
        <f t="shared" si="201"/>
        <v>1011.948</v>
      </c>
      <c r="E171" s="105">
        <f t="shared" si="213"/>
        <v>1027.211</v>
      </c>
      <c r="F171" s="106">
        <f t="shared" si="214"/>
        <v>44306</v>
      </c>
      <c r="G171" s="107">
        <f t="shared" si="193"/>
        <v>1.5082790815338365E-2</v>
      </c>
      <c r="H171" s="108">
        <f t="shared" si="207"/>
        <v>44368</v>
      </c>
      <c r="I171" s="108">
        <f t="shared" si="194"/>
        <v>44368</v>
      </c>
      <c r="J171" s="109">
        <f t="shared" si="202"/>
        <v>21</v>
      </c>
      <c r="K171" s="109">
        <f t="shared" si="191"/>
        <v>7</v>
      </c>
      <c r="L171" s="8">
        <f t="shared" si="203"/>
        <v>1.0050025199999999</v>
      </c>
      <c r="M171" s="110">
        <f t="shared" si="216"/>
        <v>1.0293826500000001</v>
      </c>
      <c r="N171" s="110">
        <f t="shared" si="211"/>
        <v>1.0964800329668603</v>
      </c>
      <c r="O171" s="103">
        <f t="shared" si="215"/>
        <v>1.10196519</v>
      </c>
      <c r="P171" s="103">
        <f t="shared" si="195"/>
        <v>967.32336071999998</v>
      </c>
      <c r="Q171" s="11">
        <f t="shared" si="210"/>
        <v>0</v>
      </c>
      <c r="R171" s="30">
        <f t="shared" si="204"/>
        <v>0</v>
      </c>
      <c r="S171" s="8">
        <f t="shared" si="196"/>
        <v>0</v>
      </c>
      <c r="T171" s="113">
        <f t="shared" si="205"/>
        <v>0.16</v>
      </c>
      <c r="U171" s="111">
        <f t="shared" si="212"/>
        <v>7</v>
      </c>
      <c r="V171" s="111">
        <v>252</v>
      </c>
      <c r="W171" s="110">
        <f t="shared" si="197"/>
        <v>1.004131288</v>
      </c>
      <c r="X171" s="103">
        <f t="shared" si="198"/>
        <v>3.9962913900000001</v>
      </c>
      <c r="Y171" s="103">
        <f t="shared" si="199"/>
        <v>0</v>
      </c>
      <c r="Z171" s="114" t="str">
        <f t="shared" si="208"/>
        <v>A+J=</v>
      </c>
      <c r="AA171" s="108">
        <f t="shared" si="209"/>
        <v>44368</v>
      </c>
      <c r="AB171" s="4"/>
      <c r="AD171" s="190">
        <f>[2]Plan1!A230</f>
        <v>43831</v>
      </c>
      <c r="AE171" s="129" t="str">
        <f>[2]Plan1!C230</f>
        <v>Confraternização Universal</v>
      </c>
      <c r="AG171" s="119"/>
      <c r="AH171" s="130">
        <f>A10</f>
        <v>44185</v>
      </c>
      <c r="AI171" s="121">
        <f t="shared" ref="AI171:AI202" si="217">WORKDAY(AH171,-1,AD$171:AD$502)</f>
        <v>44183</v>
      </c>
      <c r="AJ171" s="121">
        <f t="shared" ref="AJ171:AJ202" si="218">WORKDAY(AI171,1,AD$171:AD$502)</f>
        <v>44186</v>
      </c>
      <c r="AK171" s="121">
        <f>AJ172</f>
        <v>44216</v>
      </c>
      <c r="AL171" s="119">
        <f t="shared" ref="AL171:AL202" si="219">NETWORKDAYS(AJ171,AJ172,$AD$171:$AD$502)-1</f>
        <v>20</v>
      </c>
      <c r="AM171" s="163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200"/>
        <v>44347</v>
      </c>
      <c r="B172" s="103">
        <f t="shared" si="192"/>
        <v>971.31965210999999</v>
      </c>
      <c r="C172" s="103">
        <f t="shared" si="206"/>
        <v>877.81662206999999</v>
      </c>
      <c r="D172" s="104">
        <f t="shared" si="201"/>
        <v>1011.948</v>
      </c>
      <c r="E172" s="105">
        <f t="shared" si="213"/>
        <v>1027.211</v>
      </c>
      <c r="F172" s="106">
        <f t="shared" si="214"/>
        <v>44306</v>
      </c>
      <c r="G172" s="107">
        <f t="shared" si="193"/>
        <v>1.5082790815338365E-2</v>
      </c>
      <c r="H172" s="108">
        <f t="shared" si="207"/>
        <v>44368</v>
      </c>
      <c r="I172" s="108">
        <f t="shared" si="194"/>
        <v>44368</v>
      </c>
      <c r="J172" s="109">
        <f t="shared" si="202"/>
        <v>21</v>
      </c>
      <c r="K172" s="109">
        <f t="shared" ref="K172:K235" si="220">(J172-(NETWORKDAYS(A172,I172,AD$171:AD$502)-1))</f>
        <v>7</v>
      </c>
      <c r="L172" s="8">
        <f t="shared" si="203"/>
        <v>1.0050025199999999</v>
      </c>
      <c r="M172" s="110">
        <f t="shared" si="216"/>
        <v>1.0293826500000001</v>
      </c>
      <c r="N172" s="110">
        <f t="shared" si="211"/>
        <v>1.0964800329668603</v>
      </c>
      <c r="O172" s="103">
        <f t="shared" si="215"/>
        <v>1.10196519</v>
      </c>
      <c r="P172" s="103">
        <f t="shared" si="195"/>
        <v>967.32336071999998</v>
      </c>
      <c r="Q172" s="11">
        <f t="shared" si="210"/>
        <v>0</v>
      </c>
      <c r="R172" s="30">
        <f t="shared" si="204"/>
        <v>0</v>
      </c>
      <c r="S172" s="8">
        <f t="shared" si="196"/>
        <v>0</v>
      </c>
      <c r="T172" s="113">
        <f t="shared" si="205"/>
        <v>0.16</v>
      </c>
      <c r="U172" s="111">
        <f t="shared" si="212"/>
        <v>7</v>
      </c>
      <c r="V172" s="111">
        <v>252</v>
      </c>
      <c r="W172" s="110">
        <f t="shared" si="197"/>
        <v>1.004131288</v>
      </c>
      <c r="X172" s="103">
        <f t="shared" si="198"/>
        <v>3.9962913900000001</v>
      </c>
      <c r="Y172" s="103">
        <f t="shared" si="199"/>
        <v>0</v>
      </c>
      <c r="Z172" s="114" t="str">
        <f t="shared" si="208"/>
        <v>A+J=</v>
      </c>
      <c r="AA172" s="108">
        <f t="shared" si="209"/>
        <v>44368</v>
      </c>
      <c r="AB172" s="4"/>
      <c r="AD172" s="190">
        <f>[2]Plan1!A231</f>
        <v>43885</v>
      </c>
      <c r="AE172" s="129" t="str">
        <f>[2]Plan1!C231</f>
        <v>Carnaval</v>
      </c>
      <c r="AG172" s="119">
        <v>1</v>
      </c>
      <c r="AH172" s="121">
        <f t="shared" ref="AH172:AH185" si="221">EDATE(AH171,1)</f>
        <v>44216</v>
      </c>
      <c r="AI172" s="121">
        <f t="shared" si="217"/>
        <v>44215</v>
      </c>
      <c r="AJ172" s="121">
        <f t="shared" si="218"/>
        <v>44216</v>
      </c>
      <c r="AK172" s="121">
        <f t="shared" ref="AK172:AK235" si="222">AJ173</f>
        <v>44249</v>
      </c>
      <c r="AL172" s="119">
        <f t="shared" si="219"/>
        <v>21</v>
      </c>
      <c r="AM172" s="121">
        <f>WORKDAY(AJ172,2,AG$171:AG$502)</f>
        <v>44218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200"/>
        <v>44348</v>
      </c>
      <c r="B173" s="103">
        <f t="shared" si="192"/>
        <v>972.58497874</v>
      </c>
      <c r="C173" s="103">
        <f t="shared" si="206"/>
        <v>877.81662206999999</v>
      </c>
      <c r="D173" s="104">
        <f t="shared" si="201"/>
        <v>1011.948</v>
      </c>
      <c r="E173" s="105">
        <f t="shared" si="213"/>
        <v>1027.211</v>
      </c>
      <c r="F173" s="106">
        <f t="shared" si="214"/>
        <v>44306</v>
      </c>
      <c r="G173" s="107">
        <f t="shared" si="193"/>
        <v>1.5082790815338365E-2</v>
      </c>
      <c r="H173" s="108">
        <f t="shared" si="207"/>
        <v>44368</v>
      </c>
      <c r="I173" s="108">
        <f t="shared" si="194"/>
        <v>44368</v>
      </c>
      <c r="J173" s="109">
        <f t="shared" si="202"/>
        <v>21</v>
      </c>
      <c r="K173" s="109">
        <f t="shared" si="220"/>
        <v>8</v>
      </c>
      <c r="L173" s="8">
        <f t="shared" si="203"/>
        <v>1.0057192100000001</v>
      </c>
      <c r="M173" s="110">
        <f t="shared" si="216"/>
        <v>1.0293826500000001</v>
      </c>
      <c r="N173" s="110">
        <f t="shared" si="211"/>
        <v>1.0964800329668603</v>
      </c>
      <c r="O173" s="103">
        <f t="shared" si="215"/>
        <v>1.1027510300000001</v>
      </c>
      <c r="P173" s="103">
        <f t="shared" si="195"/>
        <v>968.01318413000001</v>
      </c>
      <c r="Q173" s="11">
        <f t="shared" si="210"/>
        <v>0</v>
      </c>
      <c r="R173" s="30">
        <f t="shared" si="204"/>
        <v>0</v>
      </c>
      <c r="S173" s="8">
        <f t="shared" si="196"/>
        <v>0</v>
      </c>
      <c r="T173" s="113">
        <f t="shared" si="205"/>
        <v>0.16</v>
      </c>
      <c r="U173" s="111">
        <f t="shared" si="212"/>
        <v>8</v>
      </c>
      <c r="V173" s="111">
        <v>252</v>
      </c>
      <c r="W173" s="110">
        <f t="shared" si="197"/>
        <v>1.0047228640000001</v>
      </c>
      <c r="X173" s="103">
        <f t="shared" si="198"/>
        <v>4.5717946100000004</v>
      </c>
      <c r="Y173" s="103">
        <f t="shared" si="199"/>
        <v>0</v>
      </c>
      <c r="Z173" s="114" t="str">
        <f t="shared" si="208"/>
        <v>A+J=</v>
      </c>
      <c r="AA173" s="108">
        <f t="shared" si="209"/>
        <v>44368</v>
      </c>
      <c r="AB173" s="4"/>
      <c r="AD173" s="190">
        <f>[2]Plan1!A232</f>
        <v>43886</v>
      </c>
      <c r="AE173" s="129" t="str">
        <f>[2]Plan1!C232</f>
        <v>Carnaval</v>
      </c>
      <c r="AG173" s="119">
        <f t="shared" ref="AG173:AG237" si="223">AG172+1</f>
        <v>2</v>
      </c>
      <c r="AH173" s="121">
        <f t="shared" si="221"/>
        <v>44247</v>
      </c>
      <c r="AI173" s="121">
        <f t="shared" si="217"/>
        <v>44246</v>
      </c>
      <c r="AJ173" s="121">
        <f t="shared" si="218"/>
        <v>44249</v>
      </c>
      <c r="AK173" s="121">
        <f t="shared" si="222"/>
        <v>44277</v>
      </c>
      <c r="AL173" s="119">
        <f t="shared" si="219"/>
        <v>20</v>
      </c>
      <c r="AM173" s="121">
        <f t="shared" ref="AM173:AM236" si="224">WORKDAY(AJ173,2,AG$171:AG$502)</f>
        <v>44251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200"/>
        <v>44349</v>
      </c>
      <c r="B174" s="103">
        <f t="shared" si="192"/>
        <v>973.85194403000003</v>
      </c>
      <c r="C174" s="103">
        <f t="shared" si="206"/>
        <v>877.81662206999999</v>
      </c>
      <c r="D174" s="104">
        <f t="shared" si="201"/>
        <v>1011.948</v>
      </c>
      <c r="E174" s="105">
        <f t="shared" si="213"/>
        <v>1027.211</v>
      </c>
      <c r="F174" s="106">
        <f t="shared" si="214"/>
        <v>44306</v>
      </c>
      <c r="G174" s="107">
        <f t="shared" si="193"/>
        <v>1.5082790815338365E-2</v>
      </c>
      <c r="H174" s="108">
        <f t="shared" si="207"/>
        <v>44368</v>
      </c>
      <c r="I174" s="108">
        <f t="shared" si="194"/>
        <v>44368</v>
      </c>
      <c r="J174" s="109">
        <f t="shared" si="202"/>
        <v>21</v>
      </c>
      <c r="K174" s="109">
        <f t="shared" si="220"/>
        <v>9</v>
      </c>
      <c r="L174" s="8">
        <f t="shared" si="203"/>
        <v>1.0064364100000001</v>
      </c>
      <c r="M174" s="110">
        <f t="shared" si="216"/>
        <v>1.0293826500000001</v>
      </c>
      <c r="N174" s="110">
        <f t="shared" si="211"/>
        <v>1.0964800329668603</v>
      </c>
      <c r="O174" s="103">
        <f t="shared" si="215"/>
        <v>1.1035374200000001</v>
      </c>
      <c r="P174" s="103">
        <f t="shared" si="195"/>
        <v>968.70349035000004</v>
      </c>
      <c r="Q174" s="11">
        <f t="shared" si="210"/>
        <v>0</v>
      </c>
      <c r="R174" s="30">
        <f t="shared" si="204"/>
        <v>0</v>
      </c>
      <c r="S174" s="8">
        <f t="shared" si="196"/>
        <v>0</v>
      </c>
      <c r="T174" s="113">
        <f t="shared" si="205"/>
        <v>0.16</v>
      </c>
      <c r="U174" s="111">
        <f t="shared" si="212"/>
        <v>9</v>
      </c>
      <c r="V174" s="111">
        <v>252</v>
      </c>
      <c r="W174" s="110">
        <f t="shared" si="197"/>
        <v>1.005314788</v>
      </c>
      <c r="X174" s="103">
        <f t="shared" si="198"/>
        <v>5.1484536800000003</v>
      </c>
      <c r="Y174" s="103">
        <f t="shared" si="199"/>
        <v>0</v>
      </c>
      <c r="Z174" s="114" t="str">
        <f t="shared" si="208"/>
        <v>A+J=</v>
      </c>
      <c r="AA174" s="108">
        <f t="shared" si="209"/>
        <v>44368</v>
      </c>
      <c r="AB174" s="4"/>
      <c r="AD174" s="190">
        <f>[2]Plan1!A233</f>
        <v>43931</v>
      </c>
      <c r="AE174" s="129" t="str">
        <f>[2]Plan1!C233</f>
        <v>Paixão de Cristo</v>
      </c>
      <c r="AG174" s="119">
        <f t="shared" si="223"/>
        <v>3</v>
      </c>
      <c r="AH174" s="121">
        <f t="shared" si="221"/>
        <v>44275</v>
      </c>
      <c r="AI174" s="121">
        <f t="shared" si="217"/>
        <v>44274</v>
      </c>
      <c r="AJ174" s="121">
        <f t="shared" si="218"/>
        <v>44277</v>
      </c>
      <c r="AK174" s="121">
        <f t="shared" si="222"/>
        <v>44306</v>
      </c>
      <c r="AL174" s="119">
        <f t="shared" si="219"/>
        <v>20</v>
      </c>
      <c r="AM174" s="121">
        <f t="shared" si="224"/>
        <v>44279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200"/>
        <v>44350</v>
      </c>
      <c r="B175" s="103">
        <f t="shared" si="192"/>
        <v>975.12056815999995</v>
      </c>
      <c r="C175" s="103">
        <f t="shared" si="206"/>
        <v>877.81662206999999</v>
      </c>
      <c r="D175" s="104">
        <f t="shared" si="201"/>
        <v>1011.948</v>
      </c>
      <c r="E175" s="105">
        <f t="shared" si="213"/>
        <v>1027.211</v>
      </c>
      <c r="F175" s="106">
        <f t="shared" si="214"/>
        <v>44306</v>
      </c>
      <c r="G175" s="107">
        <f t="shared" si="193"/>
        <v>1.5082790815338365E-2</v>
      </c>
      <c r="H175" s="108">
        <f t="shared" si="207"/>
        <v>44368</v>
      </c>
      <c r="I175" s="108">
        <f t="shared" si="194"/>
        <v>44368</v>
      </c>
      <c r="J175" s="109">
        <f t="shared" si="202"/>
        <v>21</v>
      </c>
      <c r="K175" s="109">
        <f t="shared" si="220"/>
        <v>10</v>
      </c>
      <c r="L175" s="8">
        <f t="shared" si="203"/>
        <v>1.00715412</v>
      </c>
      <c r="M175" s="110">
        <f t="shared" si="216"/>
        <v>1.0293826500000001</v>
      </c>
      <c r="N175" s="110">
        <f t="shared" si="211"/>
        <v>1.0964800329668603</v>
      </c>
      <c r="O175" s="103">
        <f t="shared" si="215"/>
        <v>1.10432438</v>
      </c>
      <c r="P175" s="103">
        <f t="shared" si="195"/>
        <v>969.39429691999999</v>
      </c>
      <c r="Q175" s="11">
        <f t="shared" si="210"/>
        <v>0</v>
      </c>
      <c r="R175" s="30">
        <f t="shared" si="204"/>
        <v>0</v>
      </c>
      <c r="S175" s="8">
        <f t="shared" si="196"/>
        <v>0</v>
      </c>
      <c r="T175" s="113">
        <f t="shared" si="205"/>
        <v>0.16</v>
      </c>
      <c r="U175" s="111">
        <f t="shared" si="212"/>
        <v>10</v>
      </c>
      <c r="V175" s="111">
        <v>252</v>
      </c>
      <c r="W175" s="110">
        <f t="shared" si="197"/>
        <v>1.005907061</v>
      </c>
      <c r="X175" s="103">
        <f t="shared" si="198"/>
        <v>5.72627124</v>
      </c>
      <c r="Y175" s="103">
        <f t="shared" si="199"/>
        <v>0</v>
      </c>
      <c r="Z175" s="114" t="str">
        <f t="shared" si="208"/>
        <v>A+J=</v>
      </c>
      <c r="AA175" s="108">
        <f t="shared" si="209"/>
        <v>44368</v>
      </c>
      <c r="AB175" s="4"/>
      <c r="AD175" s="190">
        <f>[2]Plan1!A234</f>
        <v>43942</v>
      </c>
      <c r="AE175" s="129" t="str">
        <f>[2]Plan1!C234</f>
        <v>Tiradentes</v>
      </c>
      <c r="AG175" s="119">
        <f t="shared" si="223"/>
        <v>4</v>
      </c>
      <c r="AH175" s="121">
        <f t="shared" si="221"/>
        <v>44306</v>
      </c>
      <c r="AI175" s="121">
        <f t="shared" si="217"/>
        <v>44305</v>
      </c>
      <c r="AJ175" s="121">
        <f t="shared" si="218"/>
        <v>44306</v>
      </c>
      <c r="AK175" s="121">
        <f t="shared" si="222"/>
        <v>44336</v>
      </c>
      <c r="AL175" s="119">
        <f t="shared" si="219"/>
        <v>21</v>
      </c>
      <c r="AM175" s="121">
        <f t="shared" si="224"/>
        <v>44308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200"/>
        <v>44351</v>
      </c>
      <c r="B176" s="103">
        <f t="shared" si="192"/>
        <v>975.12056815999995</v>
      </c>
      <c r="C176" s="103">
        <f t="shared" si="206"/>
        <v>877.81662206999999</v>
      </c>
      <c r="D176" s="104">
        <f t="shared" si="201"/>
        <v>1011.948</v>
      </c>
      <c r="E176" s="105">
        <f t="shared" si="213"/>
        <v>1027.211</v>
      </c>
      <c r="F176" s="106">
        <f t="shared" si="214"/>
        <v>44306</v>
      </c>
      <c r="G176" s="107">
        <f t="shared" si="193"/>
        <v>1.5082790815338365E-2</v>
      </c>
      <c r="H176" s="108">
        <f t="shared" si="207"/>
        <v>44368</v>
      </c>
      <c r="I176" s="108">
        <f t="shared" si="194"/>
        <v>44368</v>
      </c>
      <c r="J176" s="109">
        <f t="shared" si="202"/>
        <v>21</v>
      </c>
      <c r="K176" s="109">
        <f t="shared" si="220"/>
        <v>10</v>
      </c>
      <c r="L176" s="8">
        <f t="shared" si="203"/>
        <v>1.00715412</v>
      </c>
      <c r="M176" s="110">
        <f t="shared" si="216"/>
        <v>1.0293826500000001</v>
      </c>
      <c r="N176" s="110">
        <f t="shared" si="211"/>
        <v>1.0964800329668603</v>
      </c>
      <c r="O176" s="103">
        <f t="shared" si="215"/>
        <v>1.10432438</v>
      </c>
      <c r="P176" s="103">
        <f t="shared" si="195"/>
        <v>969.39429691999999</v>
      </c>
      <c r="Q176" s="11">
        <f t="shared" si="210"/>
        <v>0</v>
      </c>
      <c r="R176" s="30">
        <f t="shared" si="204"/>
        <v>0</v>
      </c>
      <c r="S176" s="8">
        <f t="shared" si="196"/>
        <v>0</v>
      </c>
      <c r="T176" s="113">
        <f t="shared" si="205"/>
        <v>0.16</v>
      </c>
      <c r="U176" s="111">
        <f t="shared" si="212"/>
        <v>10</v>
      </c>
      <c r="V176" s="111">
        <v>252</v>
      </c>
      <c r="W176" s="110">
        <f t="shared" si="197"/>
        <v>1.005907061</v>
      </c>
      <c r="X176" s="103">
        <f t="shared" si="198"/>
        <v>5.72627124</v>
      </c>
      <c r="Y176" s="103">
        <f t="shared" si="199"/>
        <v>0</v>
      </c>
      <c r="Z176" s="114" t="str">
        <f t="shared" si="208"/>
        <v>A+J=</v>
      </c>
      <c r="AA176" s="108">
        <f t="shared" si="209"/>
        <v>44368</v>
      </c>
      <c r="AB176" s="4"/>
      <c r="AD176" s="190">
        <f>[2]Plan1!A235</f>
        <v>43952</v>
      </c>
      <c r="AE176" s="129" t="str">
        <f>[2]Plan1!C235</f>
        <v>Dia do Trabalho</v>
      </c>
      <c r="AG176" s="119">
        <f t="shared" si="223"/>
        <v>5</v>
      </c>
      <c r="AH176" s="121">
        <f t="shared" si="221"/>
        <v>44336</v>
      </c>
      <c r="AI176" s="121">
        <f t="shared" si="217"/>
        <v>44335</v>
      </c>
      <c r="AJ176" s="121">
        <f t="shared" si="218"/>
        <v>44336</v>
      </c>
      <c r="AK176" s="121">
        <f t="shared" si="222"/>
        <v>44368</v>
      </c>
      <c r="AL176" s="119">
        <f t="shared" si="219"/>
        <v>21</v>
      </c>
      <c r="AM176" s="121">
        <f t="shared" si="224"/>
        <v>44340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200"/>
        <v>44352</v>
      </c>
      <c r="B177" s="103">
        <f t="shared" si="192"/>
        <v>976.39083506999998</v>
      </c>
      <c r="C177" s="103">
        <f t="shared" si="206"/>
        <v>877.81662206999999</v>
      </c>
      <c r="D177" s="104">
        <f t="shared" si="201"/>
        <v>1011.948</v>
      </c>
      <c r="E177" s="105">
        <f t="shared" si="213"/>
        <v>1027.211</v>
      </c>
      <c r="F177" s="106">
        <f t="shared" si="214"/>
        <v>44306</v>
      </c>
      <c r="G177" s="107">
        <f t="shared" si="193"/>
        <v>1.5082790815338365E-2</v>
      </c>
      <c r="H177" s="108">
        <f t="shared" si="207"/>
        <v>44368</v>
      </c>
      <c r="I177" s="108">
        <f t="shared" si="194"/>
        <v>44368</v>
      </c>
      <c r="J177" s="109">
        <f t="shared" si="202"/>
        <v>21</v>
      </c>
      <c r="K177" s="109">
        <f t="shared" si="220"/>
        <v>11</v>
      </c>
      <c r="L177" s="8">
        <f t="shared" si="203"/>
        <v>1.00787234</v>
      </c>
      <c r="M177" s="110">
        <f t="shared" si="216"/>
        <v>1.0293826500000001</v>
      </c>
      <c r="N177" s="110">
        <f t="shared" si="211"/>
        <v>1.0964800329668603</v>
      </c>
      <c r="O177" s="103">
        <f t="shared" si="215"/>
        <v>1.1051118900000001</v>
      </c>
      <c r="P177" s="103">
        <f t="shared" si="195"/>
        <v>970.08558628000003</v>
      </c>
      <c r="Q177" s="11">
        <f t="shared" si="210"/>
        <v>0</v>
      </c>
      <c r="R177" s="30">
        <f t="shared" si="204"/>
        <v>0</v>
      </c>
      <c r="S177" s="8">
        <f t="shared" si="196"/>
        <v>0</v>
      </c>
      <c r="T177" s="113">
        <f t="shared" si="205"/>
        <v>0.16</v>
      </c>
      <c r="U177" s="111">
        <f t="shared" si="212"/>
        <v>11</v>
      </c>
      <c r="V177" s="111">
        <v>252</v>
      </c>
      <c r="W177" s="110">
        <f t="shared" si="197"/>
        <v>1.0064996829999999</v>
      </c>
      <c r="X177" s="103">
        <f t="shared" si="198"/>
        <v>6.3052487900000003</v>
      </c>
      <c r="Y177" s="103">
        <f t="shared" si="199"/>
        <v>0</v>
      </c>
      <c r="Z177" s="114" t="str">
        <f t="shared" si="208"/>
        <v>A+J=</v>
      </c>
      <c r="AA177" s="108">
        <f t="shared" si="209"/>
        <v>44368</v>
      </c>
      <c r="AB177" s="4"/>
      <c r="AD177" s="190">
        <f>[2]Plan1!A236</f>
        <v>43993</v>
      </c>
      <c r="AE177" s="129" t="str">
        <f>[2]Plan1!C236</f>
        <v>Corpus Christi</v>
      </c>
      <c r="AG177" s="119">
        <f t="shared" si="223"/>
        <v>6</v>
      </c>
      <c r="AH177" s="121">
        <f t="shared" si="221"/>
        <v>44367</v>
      </c>
      <c r="AI177" s="121">
        <f t="shared" si="217"/>
        <v>44365</v>
      </c>
      <c r="AJ177" s="121">
        <f t="shared" si="218"/>
        <v>44368</v>
      </c>
      <c r="AK177" s="121">
        <f t="shared" si="222"/>
        <v>44397</v>
      </c>
      <c r="AL177" s="119">
        <f t="shared" si="219"/>
        <v>21</v>
      </c>
      <c r="AM177" s="121">
        <f t="shared" si="224"/>
        <v>44370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200"/>
        <v>44353</v>
      </c>
      <c r="B178" s="103">
        <f t="shared" si="192"/>
        <v>976.39083506999998</v>
      </c>
      <c r="C178" s="103">
        <f t="shared" si="206"/>
        <v>877.81662206999999</v>
      </c>
      <c r="D178" s="104">
        <f t="shared" si="201"/>
        <v>1011.948</v>
      </c>
      <c r="E178" s="105">
        <f t="shared" si="213"/>
        <v>1027.211</v>
      </c>
      <c r="F178" s="106">
        <f t="shared" si="214"/>
        <v>44306</v>
      </c>
      <c r="G178" s="107">
        <f t="shared" si="193"/>
        <v>1.5082790815338365E-2</v>
      </c>
      <c r="H178" s="108">
        <f t="shared" si="207"/>
        <v>44368</v>
      </c>
      <c r="I178" s="108">
        <f t="shared" si="194"/>
        <v>44368</v>
      </c>
      <c r="J178" s="109">
        <f t="shared" si="202"/>
        <v>21</v>
      </c>
      <c r="K178" s="109">
        <f t="shared" si="220"/>
        <v>11</v>
      </c>
      <c r="L178" s="8">
        <f t="shared" si="203"/>
        <v>1.00787234</v>
      </c>
      <c r="M178" s="110">
        <f t="shared" si="216"/>
        <v>1.0293826500000001</v>
      </c>
      <c r="N178" s="110">
        <f t="shared" si="211"/>
        <v>1.0964800329668603</v>
      </c>
      <c r="O178" s="103">
        <f t="shared" si="215"/>
        <v>1.1051118900000001</v>
      </c>
      <c r="P178" s="103">
        <f t="shared" si="195"/>
        <v>970.08558628000003</v>
      </c>
      <c r="Q178" s="11">
        <f t="shared" si="210"/>
        <v>0</v>
      </c>
      <c r="R178" s="30">
        <f t="shared" si="204"/>
        <v>0</v>
      </c>
      <c r="S178" s="8">
        <f t="shared" si="196"/>
        <v>0</v>
      </c>
      <c r="T178" s="113">
        <f t="shared" si="205"/>
        <v>0.16</v>
      </c>
      <c r="U178" s="111">
        <f t="shared" si="212"/>
        <v>11</v>
      </c>
      <c r="V178" s="111">
        <v>252</v>
      </c>
      <c r="W178" s="110">
        <f t="shared" si="197"/>
        <v>1.0064996829999999</v>
      </c>
      <c r="X178" s="103">
        <f t="shared" si="198"/>
        <v>6.3052487900000003</v>
      </c>
      <c r="Y178" s="103">
        <f t="shared" si="199"/>
        <v>0</v>
      </c>
      <c r="Z178" s="114" t="str">
        <f t="shared" si="208"/>
        <v>A+J=</v>
      </c>
      <c r="AA178" s="108">
        <f t="shared" si="209"/>
        <v>44368</v>
      </c>
      <c r="AB178" s="4"/>
      <c r="AD178" s="190">
        <f>[2]Plan1!A237</f>
        <v>44081</v>
      </c>
      <c r="AE178" s="129" t="str">
        <f>[2]Plan1!C237</f>
        <v>Independência do Brasil</v>
      </c>
      <c r="AG178" s="119">
        <f t="shared" si="223"/>
        <v>7</v>
      </c>
      <c r="AH178" s="121">
        <f t="shared" si="221"/>
        <v>44397</v>
      </c>
      <c r="AI178" s="121">
        <f t="shared" si="217"/>
        <v>44396</v>
      </c>
      <c r="AJ178" s="121">
        <f t="shared" si="218"/>
        <v>44397</v>
      </c>
      <c r="AK178" s="121">
        <f t="shared" si="222"/>
        <v>44428</v>
      </c>
      <c r="AL178" s="119">
        <f t="shared" si="219"/>
        <v>23</v>
      </c>
      <c r="AM178" s="121">
        <f t="shared" si="224"/>
        <v>44399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200"/>
        <v>44354</v>
      </c>
      <c r="B179" s="103">
        <f t="shared" si="192"/>
        <v>976.39083506999998</v>
      </c>
      <c r="C179" s="103">
        <f t="shared" si="206"/>
        <v>877.81662206999999</v>
      </c>
      <c r="D179" s="104">
        <f t="shared" si="201"/>
        <v>1011.948</v>
      </c>
      <c r="E179" s="105">
        <f t="shared" si="213"/>
        <v>1027.211</v>
      </c>
      <c r="F179" s="106">
        <f t="shared" si="214"/>
        <v>44306</v>
      </c>
      <c r="G179" s="107">
        <f t="shared" si="193"/>
        <v>1.5082790815338365E-2</v>
      </c>
      <c r="H179" s="108">
        <f t="shared" si="207"/>
        <v>44368</v>
      </c>
      <c r="I179" s="108">
        <f t="shared" si="194"/>
        <v>44368</v>
      </c>
      <c r="J179" s="109">
        <f t="shared" si="202"/>
        <v>21</v>
      </c>
      <c r="K179" s="109">
        <f t="shared" si="220"/>
        <v>11</v>
      </c>
      <c r="L179" s="8">
        <f t="shared" si="203"/>
        <v>1.00787234</v>
      </c>
      <c r="M179" s="110">
        <f t="shared" si="216"/>
        <v>1.0293826500000001</v>
      </c>
      <c r="N179" s="110">
        <f t="shared" si="211"/>
        <v>1.0964800329668603</v>
      </c>
      <c r="O179" s="103">
        <f t="shared" si="215"/>
        <v>1.1051118900000001</v>
      </c>
      <c r="P179" s="103">
        <f t="shared" si="195"/>
        <v>970.08558628000003</v>
      </c>
      <c r="Q179" s="11">
        <f t="shared" si="210"/>
        <v>0</v>
      </c>
      <c r="R179" s="30">
        <f t="shared" si="204"/>
        <v>0</v>
      </c>
      <c r="S179" s="8">
        <f t="shared" si="196"/>
        <v>0</v>
      </c>
      <c r="T179" s="113">
        <f t="shared" si="205"/>
        <v>0.16</v>
      </c>
      <c r="U179" s="111">
        <f t="shared" si="212"/>
        <v>11</v>
      </c>
      <c r="V179" s="111">
        <v>252</v>
      </c>
      <c r="W179" s="110">
        <f t="shared" si="197"/>
        <v>1.0064996829999999</v>
      </c>
      <c r="X179" s="103">
        <f t="shared" si="198"/>
        <v>6.3052487900000003</v>
      </c>
      <c r="Y179" s="103">
        <f t="shared" si="199"/>
        <v>0</v>
      </c>
      <c r="Z179" s="114" t="str">
        <f t="shared" si="208"/>
        <v>A+J=</v>
      </c>
      <c r="AA179" s="108">
        <f t="shared" si="209"/>
        <v>44368</v>
      </c>
      <c r="AB179" s="4"/>
      <c r="AD179" s="190">
        <f>[2]Plan1!A238</f>
        <v>44116</v>
      </c>
      <c r="AE179" s="129" t="str">
        <f>[2]Plan1!C238</f>
        <v>Nossa Sr.a Aparecida - Padroeira do Brasil</v>
      </c>
      <c r="AG179" s="119">
        <f t="shared" si="223"/>
        <v>8</v>
      </c>
      <c r="AH179" s="121">
        <f t="shared" si="221"/>
        <v>44428</v>
      </c>
      <c r="AI179" s="121">
        <f t="shared" si="217"/>
        <v>44427</v>
      </c>
      <c r="AJ179" s="121">
        <f t="shared" si="218"/>
        <v>44428</v>
      </c>
      <c r="AK179" s="121">
        <f t="shared" si="222"/>
        <v>44459</v>
      </c>
      <c r="AL179" s="119">
        <f t="shared" si="219"/>
        <v>20</v>
      </c>
      <c r="AM179" s="121">
        <f t="shared" si="224"/>
        <v>44432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200"/>
        <v>44355</v>
      </c>
      <c r="B180" s="103">
        <f t="shared" si="192"/>
        <v>977.66275519999999</v>
      </c>
      <c r="C180" s="103">
        <f t="shared" si="206"/>
        <v>877.81662206999999</v>
      </c>
      <c r="D180" s="104">
        <f t="shared" si="201"/>
        <v>1011.948</v>
      </c>
      <c r="E180" s="105">
        <f t="shared" si="213"/>
        <v>1027.211</v>
      </c>
      <c r="F180" s="106">
        <f t="shared" si="214"/>
        <v>44306</v>
      </c>
      <c r="G180" s="107">
        <f t="shared" si="193"/>
        <v>1.5082790815338365E-2</v>
      </c>
      <c r="H180" s="108">
        <f t="shared" si="207"/>
        <v>44368</v>
      </c>
      <c r="I180" s="108">
        <f t="shared" si="194"/>
        <v>44368</v>
      </c>
      <c r="J180" s="109">
        <f t="shared" si="202"/>
        <v>21</v>
      </c>
      <c r="K180" s="109">
        <f t="shared" si="220"/>
        <v>12</v>
      </c>
      <c r="L180" s="8">
        <f t="shared" si="203"/>
        <v>1.00859107</v>
      </c>
      <c r="M180" s="110">
        <f t="shared" si="216"/>
        <v>1.0293826500000001</v>
      </c>
      <c r="N180" s="110">
        <f t="shared" si="211"/>
        <v>1.0964800329668603</v>
      </c>
      <c r="O180" s="103">
        <f t="shared" si="215"/>
        <v>1.1058999599999999</v>
      </c>
      <c r="P180" s="103">
        <f t="shared" si="195"/>
        <v>970.77736722999998</v>
      </c>
      <c r="Q180" s="11">
        <f t="shared" si="210"/>
        <v>0</v>
      </c>
      <c r="R180" s="30">
        <f t="shared" si="204"/>
        <v>0</v>
      </c>
      <c r="S180" s="8">
        <f t="shared" si="196"/>
        <v>0</v>
      </c>
      <c r="T180" s="113">
        <f t="shared" si="205"/>
        <v>0.16</v>
      </c>
      <c r="U180" s="111">
        <f t="shared" si="212"/>
        <v>12</v>
      </c>
      <c r="V180" s="111">
        <v>252</v>
      </c>
      <c r="W180" s="110">
        <f t="shared" si="197"/>
        <v>1.007092654</v>
      </c>
      <c r="X180" s="103">
        <f t="shared" si="198"/>
        <v>6.88538797</v>
      </c>
      <c r="Y180" s="103">
        <f t="shared" si="199"/>
        <v>0</v>
      </c>
      <c r="Z180" s="114" t="str">
        <f t="shared" si="208"/>
        <v>A+J=</v>
      </c>
      <c r="AA180" s="108">
        <f t="shared" si="209"/>
        <v>44368</v>
      </c>
      <c r="AB180" s="4"/>
      <c r="AD180" s="190">
        <f>[2]Plan1!A239</f>
        <v>44137</v>
      </c>
      <c r="AE180" s="129" t="str">
        <f>[2]Plan1!C239</f>
        <v>Finados</v>
      </c>
      <c r="AG180" s="119">
        <f t="shared" si="223"/>
        <v>9</v>
      </c>
      <c r="AH180" s="121">
        <f t="shared" si="221"/>
        <v>44459</v>
      </c>
      <c r="AI180" s="121">
        <f t="shared" si="217"/>
        <v>44456</v>
      </c>
      <c r="AJ180" s="121">
        <f t="shared" si="218"/>
        <v>44459</v>
      </c>
      <c r="AK180" s="121">
        <f t="shared" si="222"/>
        <v>44489</v>
      </c>
      <c r="AL180" s="119">
        <f t="shared" si="219"/>
        <v>21</v>
      </c>
      <c r="AM180" s="121">
        <f t="shared" si="224"/>
        <v>44461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200"/>
        <v>44356</v>
      </c>
      <c r="B181" s="103">
        <f t="shared" si="192"/>
        <v>978.93634783000005</v>
      </c>
      <c r="C181" s="103">
        <f t="shared" si="206"/>
        <v>877.81662206999999</v>
      </c>
      <c r="D181" s="104">
        <f t="shared" si="201"/>
        <v>1011.948</v>
      </c>
      <c r="E181" s="105">
        <f t="shared" si="213"/>
        <v>1027.211</v>
      </c>
      <c r="F181" s="106">
        <f t="shared" si="214"/>
        <v>44306</v>
      </c>
      <c r="G181" s="107">
        <f t="shared" si="193"/>
        <v>1.5082790815338365E-2</v>
      </c>
      <c r="H181" s="108">
        <f t="shared" si="207"/>
        <v>44368</v>
      </c>
      <c r="I181" s="108">
        <f t="shared" si="194"/>
        <v>44368</v>
      </c>
      <c r="J181" s="109">
        <f t="shared" si="202"/>
        <v>21</v>
      </c>
      <c r="K181" s="109">
        <f t="shared" si="220"/>
        <v>13</v>
      </c>
      <c r="L181" s="8">
        <f t="shared" si="203"/>
        <v>1.00931032</v>
      </c>
      <c r="M181" s="110">
        <f t="shared" si="216"/>
        <v>1.0293826500000001</v>
      </c>
      <c r="N181" s="110">
        <f t="shared" si="211"/>
        <v>1.0964800329668603</v>
      </c>
      <c r="O181" s="103">
        <f t="shared" si="215"/>
        <v>1.10668861</v>
      </c>
      <c r="P181" s="103">
        <f t="shared" si="195"/>
        <v>971.46965731</v>
      </c>
      <c r="Q181" s="11">
        <f t="shared" si="210"/>
        <v>0</v>
      </c>
      <c r="R181" s="30">
        <f t="shared" si="204"/>
        <v>0</v>
      </c>
      <c r="S181" s="8">
        <f t="shared" si="196"/>
        <v>0</v>
      </c>
      <c r="T181" s="113">
        <f t="shared" si="205"/>
        <v>0.16</v>
      </c>
      <c r="U181" s="111">
        <f t="shared" si="212"/>
        <v>13</v>
      </c>
      <c r="V181" s="111">
        <v>252</v>
      </c>
      <c r="W181" s="110">
        <f t="shared" si="197"/>
        <v>1.0076859739999999</v>
      </c>
      <c r="X181" s="103">
        <f t="shared" si="198"/>
        <v>7.4666905200000002</v>
      </c>
      <c r="Y181" s="103">
        <f t="shared" si="199"/>
        <v>0</v>
      </c>
      <c r="Z181" s="114" t="str">
        <f t="shared" si="208"/>
        <v>A+J=</v>
      </c>
      <c r="AA181" s="108">
        <f t="shared" si="209"/>
        <v>44368</v>
      </c>
      <c r="AB181" s="4"/>
      <c r="AD181" s="190">
        <f>[2]Plan1!A240</f>
        <v>44150</v>
      </c>
      <c r="AE181" s="129" t="str">
        <f>[2]Plan1!C240</f>
        <v>Proclamação da República</v>
      </c>
      <c r="AG181" s="119">
        <f t="shared" si="223"/>
        <v>10</v>
      </c>
      <c r="AH181" s="121">
        <f t="shared" si="221"/>
        <v>44489</v>
      </c>
      <c r="AI181" s="121">
        <f t="shared" si="217"/>
        <v>44488</v>
      </c>
      <c r="AJ181" s="121">
        <f t="shared" si="218"/>
        <v>44489</v>
      </c>
      <c r="AK181" s="121">
        <f t="shared" si="222"/>
        <v>44522</v>
      </c>
      <c r="AL181" s="119">
        <f t="shared" si="219"/>
        <v>21</v>
      </c>
      <c r="AM181" s="121">
        <f t="shared" si="224"/>
        <v>44491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200"/>
        <v>44357</v>
      </c>
      <c r="B182" s="103">
        <f t="shared" si="192"/>
        <v>980.21158902000002</v>
      </c>
      <c r="C182" s="103">
        <f t="shared" si="206"/>
        <v>877.81662206999999</v>
      </c>
      <c r="D182" s="104">
        <f t="shared" si="201"/>
        <v>1011.948</v>
      </c>
      <c r="E182" s="105">
        <f t="shared" si="213"/>
        <v>1027.211</v>
      </c>
      <c r="F182" s="106">
        <f t="shared" si="214"/>
        <v>44306</v>
      </c>
      <c r="G182" s="107">
        <f t="shared" si="193"/>
        <v>1.5082790815338365E-2</v>
      </c>
      <c r="H182" s="108">
        <f t="shared" si="207"/>
        <v>44368</v>
      </c>
      <c r="I182" s="108">
        <f t="shared" si="194"/>
        <v>44368</v>
      </c>
      <c r="J182" s="109">
        <f t="shared" si="202"/>
        <v>21</v>
      </c>
      <c r="K182" s="109">
        <f t="shared" si="220"/>
        <v>14</v>
      </c>
      <c r="L182" s="8">
        <f t="shared" si="203"/>
        <v>1.0100300799999999</v>
      </c>
      <c r="M182" s="110">
        <f t="shared" si="216"/>
        <v>1.0293826500000001</v>
      </c>
      <c r="N182" s="110">
        <f t="shared" si="211"/>
        <v>1.0964800329668603</v>
      </c>
      <c r="O182" s="103">
        <f t="shared" si="215"/>
        <v>1.10747781</v>
      </c>
      <c r="P182" s="103">
        <f t="shared" si="195"/>
        <v>972.16243019000001</v>
      </c>
      <c r="Q182" s="11">
        <f t="shared" si="210"/>
        <v>0</v>
      </c>
      <c r="R182" s="30">
        <f t="shared" si="204"/>
        <v>0</v>
      </c>
      <c r="S182" s="8">
        <f t="shared" si="196"/>
        <v>0</v>
      </c>
      <c r="T182" s="113">
        <f t="shared" si="205"/>
        <v>0.16</v>
      </c>
      <c r="U182" s="111">
        <f t="shared" si="212"/>
        <v>14</v>
      </c>
      <c r="V182" s="111">
        <v>252</v>
      </c>
      <c r="W182" s="110">
        <f t="shared" si="197"/>
        <v>1.0082796439999999</v>
      </c>
      <c r="X182" s="103">
        <f t="shared" si="198"/>
        <v>8.0491588299999997</v>
      </c>
      <c r="Y182" s="103">
        <f t="shared" si="199"/>
        <v>0</v>
      </c>
      <c r="Z182" s="114" t="str">
        <f t="shared" si="208"/>
        <v>A+J=</v>
      </c>
      <c r="AA182" s="108">
        <f t="shared" si="209"/>
        <v>44368</v>
      </c>
      <c r="AB182" s="4"/>
      <c r="AD182" s="190">
        <f>[2]Plan1!A241</f>
        <v>44190</v>
      </c>
      <c r="AE182" s="129" t="str">
        <f>[2]Plan1!C241</f>
        <v>Natal</v>
      </c>
      <c r="AG182" s="119">
        <f t="shared" si="223"/>
        <v>11</v>
      </c>
      <c r="AH182" s="121">
        <f t="shared" si="221"/>
        <v>44520</v>
      </c>
      <c r="AI182" s="121">
        <f t="shared" si="217"/>
        <v>44519</v>
      </c>
      <c r="AJ182" s="121">
        <f t="shared" si="218"/>
        <v>44522</v>
      </c>
      <c r="AK182" s="121">
        <f t="shared" si="222"/>
        <v>44550</v>
      </c>
      <c r="AL182" s="119">
        <f t="shared" si="219"/>
        <v>20</v>
      </c>
      <c r="AM182" s="121">
        <f t="shared" si="224"/>
        <v>44524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200"/>
        <v>44358</v>
      </c>
      <c r="B183" s="103">
        <f t="shared" si="192"/>
        <v>981.48848919</v>
      </c>
      <c r="C183" s="103">
        <f t="shared" si="206"/>
        <v>877.81662206999999</v>
      </c>
      <c r="D183" s="104">
        <f t="shared" si="201"/>
        <v>1011.948</v>
      </c>
      <c r="E183" s="105">
        <f t="shared" si="213"/>
        <v>1027.211</v>
      </c>
      <c r="F183" s="106">
        <f t="shared" si="214"/>
        <v>44306</v>
      </c>
      <c r="G183" s="107">
        <f t="shared" si="193"/>
        <v>1.5082790815338365E-2</v>
      </c>
      <c r="H183" s="108">
        <f t="shared" si="207"/>
        <v>44368</v>
      </c>
      <c r="I183" s="108">
        <f t="shared" si="194"/>
        <v>44368</v>
      </c>
      <c r="J183" s="109">
        <f t="shared" si="202"/>
        <v>21</v>
      </c>
      <c r="K183" s="109">
        <f t="shared" si="220"/>
        <v>15</v>
      </c>
      <c r="L183" s="8">
        <f t="shared" si="203"/>
        <v>1.0107503499999999</v>
      </c>
      <c r="M183" s="110">
        <f t="shared" si="216"/>
        <v>1.0293826500000001</v>
      </c>
      <c r="N183" s="110">
        <f t="shared" si="211"/>
        <v>1.0964800329668603</v>
      </c>
      <c r="O183" s="103">
        <f t="shared" si="215"/>
        <v>1.10826757</v>
      </c>
      <c r="P183" s="103">
        <f t="shared" si="195"/>
        <v>972.85569464000002</v>
      </c>
      <c r="Q183" s="11">
        <f t="shared" si="210"/>
        <v>0</v>
      </c>
      <c r="R183" s="30">
        <f t="shared" si="204"/>
        <v>0</v>
      </c>
      <c r="S183" s="8">
        <f t="shared" si="196"/>
        <v>0</v>
      </c>
      <c r="T183" s="113">
        <f t="shared" si="205"/>
        <v>0.16</v>
      </c>
      <c r="U183" s="111">
        <f t="shared" si="212"/>
        <v>15</v>
      </c>
      <c r="V183" s="111">
        <v>252</v>
      </c>
      <c r="W183" s="110">
        <f t="shared" si="197"/>
        <v>1.008873664</v>
      </c>
      <c r="X183" s="103">
        <f t="shared" si="198"/>
        <v>8.6327945499999998</v>
      </c>
      <c r="Y183" s="103">
        <f t="shared" si="199"/>
        <v>0</v>
      </c>
      <c r="Z183" s="114" t="str">
        <f t="shared" si="208"/>
        <v>A+J=</v>
      </c>
      <c r="AA183" s="108">
        <f t="shared" si="209"/>
        <v>44368</v>
      </c>
      <c r="AB183" s="4"/>
      <c r="AD183" s="190">
        <f>[2]Plan1!A242</f>
        <v>44197</v>
      </c>
      <c r="AE183" s="129" t="str">
        <f>[2]Plan1!C242</f>
        <v>Confraternização Universal</v>
      </c>
      <c r="AG183" s="119">
        <f t="shared" si="223"/>
        <v>12</v>
      </c>
      <c r="AH183" s="121">
        <f t="shared" si="221"/>
        <v>44550</v>
      </c>
      <c r="AI183" s="121">
        <f t="shared" si="217"/>
        <v>44547</v>
      </c>
      <c r="AJ183" s="121">
        <f t="shared" si="218"/>
        <v>44550</v>
      </c>
      <c r="AK183" s="121">
        <f t="shared" si="222"/>
        <v>44581</v>
      </c>
      <c r="AL183" s="119">
        <f t="shared" si="219"/>
        <v>23</v>
      </c>
      <c r="AM183" s="121">
        <f t="shared" si="224"/>
        <v>44552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200"/>
        <v>44359</v>
      </c>
      <c r="B184" s="103">
        <f t="shared" si="192"/>
        <v>982.76705785000001</v>
      </c>
      <c r="C184" s="103">
        <f t="shared" si="206"/>
        <v>877.81662206999999</v>
      </c>
      <c r="D184" s="104">
        <f t="shared" si="201"/>
        <v>1011.948</v>
      </c>
      <c r="E184" s="105">
        <f t="shared" si="213"/>
        <v>1027.211</v>
      </c>
      <c r="F184" s="106">
        <f t="shared" si="214"/>
        <v>44306</v>
      </c>
      <c r="G184" s="107">
        <f t="shared" si="193"/>
        <v>1.5082790815338365E-2</v>
      </c>
      <c r="H184" s="108">
        <f t="shared" si="207"/>
        <v>44368</v>
      </c>
      <c r="I184" s="108">
        <f t="shared" si="194"/>
        <v>44368</v>
      </c>
      <c r="J184" s="109">
        <f t="shared" si="202"/>
        <v>21</v>
      </c>
      <c r="K184" s="109">
        <f t="shared" si="220"/>
        <v>16</v>
      </c>
      <c r="L184" s="8">
        <f t="shared" si="203"/>
        <v>1.01147114</v>
      </c>
      <c r="M184" s="110">
        <f t="shared" si="216"/>
        <v>1.0293826500000001</v>
      </c>
      <c r="N184" s="110">
        <f t="shared" si="211"/>
        <v>1.0964800329668603</v>
      </c>
      <c r="O184" s="103">
        <f t="shared" si="215"/>
        <v>1.1090579</v>
      </c>
      <c r="P184" s="103">
        <f t="shared" si="195"/>
        <v>973.54945944999997</v>
      </c>
      <c r="Q184" s="11">
        <f t="shared" si="210"/>
        <v>0</v>
      </c>
      <c r="R184" s="30">
        <f t="shared" si="204"/>
        <v>0</v>
      </c>
      <c r="S184" s="8">
        <f t="shared" si="196"/>
        <v>0</v>
      </c>
      <c r="T184" s="113">
        <f t="shared" si="205"/>
        <v>0.16</v>
      </c>
      <c r="U184" s="111">
        <f t="shared" si="212"/>
        <v>16</v>
      </c>
      <c r="V184" s="111">
        <v>252</v>
      </c>
      <c r="W184" s="110">
        <f t="shared" si="197"/>
        <v>1.0094680330000001</v>
      </c>
      <c r="X184" s="103">
        <f t="shared" si="198"/>
        <v>9.2175984</v>
      </c>
      <c r="Y184" s="103">
        <f t="shared" si="199"/>
        <v>0</v>
      </c>
      <c r="Z184" s="114" t="str">
        <f t="shared" si="208"/>
        <v>A+J=</v>
      </c>
      <c r="AA184" s="108">
        <f t="shared" si="209"/>
        <v>44368</v>
      </c>
      <c r="AB184" s="4"/>
      <c r="AD184" s="190">
        <f>[2]Plan1!A243</f>
        <v>44242</v>
      </c>
      <c r="AE184" s="129" t="str">
        <f>[2]Plan1!C243</f>
        <v>Carnaval</v>
      </c>
      <c r="AG184" s="119">
        <f t="shared" si="223"/>
        <v>13</v>
      </c>
      <c r="AH184" s="121">
        <f t="shared" si="221"/>
        <v>44581</v>
      </c>
      <c r="AI184" s="121">
        <f t="shared" si="217"/>
        <v>44580</v>
      </c>
      <c r="AJ184" s="121">
        <f t="shared" si="218"/>
        <v>44581</v>
      </c>
      <c r="AK184" s="121">
        <f t="shared" si="222"/>
        <v>44613</v>
      </c>
      <c r="AL184" s="119">
        <f t="shared" si="219"/>
        <v>22</v>
      </c>
      <c r="AM184" s="121">
        <f t="shared" si="224"/>
        <v>44585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200"/>
        <v>44360</v>
      </c>
      <c r="B185" s="103">
        <f t="shared" si="192"/>
        <v>982.76705785000001</v>
      </c>
      <c r="C185" s="103">
        <f t="shared" si="206"/>
        <v>877.81662206999999</v>
      </c>
      <c r="D185" s="104">
        <f t="shared" si="201"/>
        <v>1011.948</v>
      </c>
      <c r="E185" s="105">
        <f t="shared" si="213"/>
        <v>1027.211</v>
      </c>
      <c r="F185" s="106">
        <f t="shared" si="214"/>
        <v>44306</v>
      </c>
      <c r="G185" s="107">
        <f t="shared" si="193"/>
        <v>1.5082790815338365E-2</v>
      </c>
      <c r="H185" s="108">
        <f t="shared" si="207"/>
        <v>44368</v>
      </c>
      <c r="I185" s="108">
        <f t="shared" si="194"/>
        <v>44368</v>
      </c>
      <c r="J185" s="109">
        <f t="shared" si="202"/>
        <v>21</v>
      </c>
      <c r="K185" s="109">
        <f t="shared" si="220"/>
        <v>16</v>
      </c>
      <c r="L185" s="8">
        <f t="shared" si="203"/>
        <v>1.01147114</v>
      </c>
      <c r="M185" s="110">
        <f t="shared" si="216"/>
        <v>1.0293826500000001</v>
      </c>
      <c r="N185" s="110">
        <f t="shared" si="211"/>
        <v>1.0964800329668603</v>
      </c>
      <c r="O185" s="103">
        <f t="shared" si="215"/>
        <v>1.1090579</v>
      </c>
      <c r="P185" s="103">
        <f t="shared" si="195"/>
        <v>973.54945944999997</v>
      </c>
      <c r="Q185" s="11">
        <f t="shared" si="210"/>
        <v>0</v>
      </c>
      <c r="R185" s="30">
        <f t="shared" si="204"/>
        <v>0</v>
      </c>
      <c r="S185" s="8">
        <f t="shared" si="196"/>
        <v>0</v>
      </c>
      <c r="T185" s="113">
        <f t="shared" si="205"/>
        <v>0.16</v>
      </c>
      <c r="U185" s="111">
        <f t="shared" si="212"/>
        <v>16</v>
      </c>
      <c r="V185" s="111">
        <v>252</v>
      </c>
      <c r="W185" s="110">
        <f t="shared" si="197"/>
        <v>1.0094680330000001</v>
      </c>
      <c r="X185" s="103">
        <f t="shared" si="198"/>
        <v>9.2175984</v>
      </c>
      <c r="Y185" s="103">
        <f t="shared" si="199"/>
        <v>0</v>
      </c>
      <c r="Z185" s="114" t="str">
        <f t="shared" si="208"/>
        <v>A+J=</v>
      </c>
      <c r="AA185" s="108">
        <f t="shared" si="209"/>
        <v>44368</v>
      </c>
      <c r="AB185" s="4"/>
      <c r="AD185" s="190">
        <f>[2]Plan1!A244</f>
        <v>44243</v>
      </c>
      <c r="AE185" s="129" t="str">
        <f>[2]Plan1!C244</f>
        <v>Carnaval</v>
      </c>
      <c r="AG185" s="119">
        <f t="shared" si="223"/>
        <v>14</v>
      </c>
      <c r="AH185" s="121">
        <f t="shared" si="221"/>
        <v>44612</v>
      </c>
      <c r="AI185" s="121">
        <f t="shared" si="217"/>
        <v>44610</v>
      </c>
      <c r="AJ185" s="121">
        <f t="shared" si="218"/>
        <v>44613</v>
      </c>
      <c r="AK185" s="121">
        <f t="shared" si="222"/>
        <v>44641</v>
      </c>
      <c r="AL185" s="119">
        <f t="shared" si="219"/>
        <v>18</v>
      </c>
      <c r="AM185" s="121">
        <f t="shared" si="224"/>
        <v>44615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200"/>
        <v>44361</v>
      </c>
      <c r="B186" s="103">
        <f t="shared" si="192"/>
        <v>982.76705785000001</v>
      </c>
      <c r="C186" s="103">
        <f t="shared" si="206"/>
        <v>877.81662206999999</v>
      </c>
      <c r="D186" s="104">
        <f t="shared" si="201"/>
        <v>1011.948</v>
      </c>
      <c r="E186" s="105">
        <f t="shared" si="213"/>
        <v>1027.211</v>
      </c>
      <c r="F186" s="106">
        <f t="shared" si="214"/>
        <v>44306</v>
      </c>
      <c r="G186" s="107">
        <f t="shared" si="193"/>
        <v>1.5082790815338365E-2</v>
      </c>
      <c r="H186" s="108">
        <f t="shared" si="207"/>
        <v>44368</v>
      </c>
      <c r="I186" s="108">
        <f t="shared" si="194"/>
        <v>44368</v>
      </c>
      <c r="J186" s="109">
        <f t="shared" si="202"/>
        <v>21</v>
      </c>
      <c r="K186" s="109">
        <f t="shared" si="220"/>
        <v>16</v>
      </c>
      <c r="L186" s="8">
        <f t="shared" si="203"/>
        <v>1.01147114</v>
      </c>
      <c r="M186" s="110">
        <f t="shared" si="216"/>
        <v>1.0293826500000001</v>
      </c>
      <c r="N186" s="110">
        <f t="shared" si="211"/>
        <v>1.0964800329668603</v>
      </c>
      <c r="O186" s="103">
        <f t="shared" si="215"/>
        <v>1.1090579</v>
      </c>
      <c r="P186" s="103">
        <f t="shared" si="195"/>
        <v>973.54945944999997</v>
      </c>
      <c r="Q186" s="11">
        <f t="shared" si="210"/>
        <v>0</v>
      </c>
      <c r="R186" s="30">
        <f t="shared" si="204"/>
        <v>0</v>
      </c>
      <c r="S186" s="8">
        <f t="shared" si="196"/>
        <v>0</v>
      </c>
      <c r="T186" s="113">
        <f t="shared" si="205"/>
        <v>0.16</v>
      </c>
      <c r="U186" s="111">
        <f t="shared" si="212"/>
        <v>16</v>
      </c>
      <c r="V186" s="111">
        <v>252</v>
      </c>
      <c r="W186" s="110">
        <f t="shared" si="197"/>
        <v>1.0094680330000001</v>
      </c>
      <c r="X186" s="103">
        <f t="shared" si="198"/>
        <v>9.2175984</v>
      </c>
      <c r="Y186" s="103">
        <f t="shared" si="199"/>
        <v>0</v>
      </c>
      <c r="Z186" s="114" t="str">
        <f t="shared" si="208"/>
        <v>A+J=</v>
      </c>
      <c r="AA186" s="108">
        <f t="shared" si="209"/>
        <v>44368</v>
      </c>
      <c r="AB186" s="4"/>
      <c r="AD186" s="190">
        <f>[2]Plan1!A245</f>
        <v>44288</v>
      </c>
      <c r="AE186" s="129" t="str">
        <f>[2]Plan1!C245</f>
        <v>Paixão de Cristo</v>
      </c>
      <c r="AG186" s="119">
        <f t="shared" si="223"/>
        <v>15</v>
      </c>
      <c r="AH186" s="121">
        <f t="shared" ref="AH186:AH249" si="225">EDATE(AH185,1)</f>
        <v>44640</v>
      </c>
      <c r="AI186" s="121">
        <f t="shared" si="217"/>
        <v>44638</v>
      </c>
      <c r="AJ186" s="121">
        <f t="shared" si="218"/>
        <v>44641</v>
      </c>
      <c r="AK186" s="121">
        <f t="shared" si="222"/>
        <v>44671</v>
      </c>
      <c r="AL186" s="119">
        <f t="shared" si="219"/>
        <v>21</v>
      </c>
      <c r="AM186" s="121">
        <f t="shared" si="224"/>
        <v>44643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200"/>
        <v>44362</v>
      </c>
      <c r="B187" s="103">
        <f t="shared" si="192"/>
        <v>984.04728971000009</v>
      </c>
      <c r="C187" s="103">
        <f t="shared" si="206"/>
        <v>877.81662206999999</v>
      </c>
      <c r="D187" s="104">
        <f t="shared" si="201"/>
        <v>1011.948</v>
      </c>
      <c r="E187" s="105">
        <f t="shared" si="213"/>
        <v>1027.211</v>
      </c>
      <c r="F187" s="106">
        <f t="shared" si="214"/>
        <v>44306</v>
      </c>
      <c r="G187" s="107">
        <f t="shared" si="193"/>
        <v>1.5082790815338365E-2</v>
      </c>
      <c r="H187" s="108">
        <f t="shared" si="207"/>
        <v>44368</v>
      </c>
      <c r="I187" s="108">
        <f t="shared" si="194"/>
        <v>44368</v>
      </c>
      <c r="J187" s="109">
        <f t="shared" si="202"/>
        <v>21</v>
      </c>
      <c r="K187" s="109">
        <f t="shared" si="220"/>
        <v>17</v>
      </c>
      <c r="L187" s="8">
        <f t="shared" si="203"/>
        <v>1.01219244</v>
      </c>
      <c r="M187" s="110">
        <f t="shared" si="216"/>
        <v>1.0293826500000001</v>
      </c>
      <c r="N187" s="110">
        <f t="shared" si="211"/>
        <v>1.0964800329668603</v>
      </c>
      <c r="O187" s="103">
        <f t="shared" si="215"/>
        <v>1.10984879</v>
      </c>
      <c r="P187" s="103">
        <f t="shared" si="195"/>
        <v>974.24371584000005</v>
      </c>
      <c r="Q187" s="11">
        <f t="shared" si="210"/>
        <v>0</v>
      </c>
      <c r="R187" s="30">
        <f t="shared" si="204"/>
        <v>0</v>
      </c>
      <c r="S187" s="8">
        <f t="shared" si="196"/>
        <v>0</v>
      </c>
      <c r="T187" s="113">
        <f t="shared" si="205"/>
        <v>0.16</v>
      </c>
      <c r="U187" s="111">
        <f t="shared" si="212"/>
        <v>17</v>
      </c>
      <c r="V187" s="111">
        <v>252</v>
      </c>
      <c r="W187" s="110">
        <f t="shared" si="197"/>
        <v>1.0100627529999999</v>
      </c>
      <c r="X187" s="103">
        <f t="shared" si="198"/>
        <v>9.8035738699999992</v>
      </c>
      <c r="Y187" s="103">
        <f t="shared" si="199"/>
        <v>0</v>
      </c>
      <c r="Z187" s="114" t="str">
        <f t="shared" si="208"/>
        <v>A+J=</v>
      </c>
      <c r="AA187" s="108">
        <f t="shared" si="209"/>
        <v>44368</v>
      </c>
      <c r="AB187" s="4"/>
      <c r="AD187" s="190">
        <f>[2]Plan1!A246</f>
        <v>44307</v>
      </c>
      <c r="AE187" s="129" t="str">
        <f>[2]Plan1!C246</f>
        <v>Tiradentes</v>
      </c>
      <c r="AG187" s="119">
        <f t="shared" si="223"/>
        <v>16</v>
      </c>
      <c r="AH187" s="121">
        <f t="shared" si="225"/>
        <v>44671</v>
      </c>
      <c r="AI187" s="121">
        <f t="shared" si="217"/>
        <v>44670</v>
      </c>
      <c r="AJ187" s="121">
        <f t="shared" si="218"/>
        <v>44671</v>
      </c>
      <c r="AK187" s="121">
        <f t="shared" si="222"/>
        <v>44701</v>
      </c>
      <c r="AL187" s="119">
        <f t="shared" si="219"/>
        <v>21</v>
      </c>
      <c r="AM187" s="121">
        <f t="shared" si="224"/>
        <v>44673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200"/>
        <v>44363</v>
      </c>
      <c r="B188" s="103">
        <f t="shared" si="192"/>
        <v>985.32919425</v>
      </c>
      <c r="C188" s="103">
        <f t="shared" si="206"/>
        <v>877.81662206999999</v>
      </c>
      <c r="D188" s="104">
        <f t="shared" si="201"/>
        <v>1011.948</v>
      </c>
      <c r="E188" s="105">
        <f t="shared" si="213"/>
        <v>1027.211</v>
      </c>
      <c r="F188" s="106">
        <f t="shared" si="214"/>
        <v>44306</v>
      </c>
      <c r="G188" s="107">
        <f t="shared" si="193"/>
        <v>1.5082790815338365E-2</v>
      </c>
      <c r="H188" s="108">
        <f t="shared" si="207"/>
        <v>44368</v>
      </c>
      <c r="I188" s="108">
        <f t="shared" si="194"/>
        <v>44368</v>
      </c>
      <c r="J188" s="109">
        <f t="shared" si="202"/>
        <v>21</v>
      </c>
      <c r="K188" s="109">
        <f t="shared" si="220"/>
        <v>18</v>
      </c>
      <c r="L188" s="8">
        <f t="shared" si="203"/>
        <v>1.0129142499999999</v>
      </c>
      <c r="M188" s="110">
        <f t="shared" si="216"/>
        <v>1.0293826500000001</v>
      </c>
      <c r="N188" s="110">
        <f t="shared" si="211"/>
        <v>1.0964800329668603</v>
      </c>
      <c r="O188" s="103">
        <f t="shared" si="215"/>
        <v>1.1106402500000001</v>
      </c>
      <c r="P188" s="103">
        <f t="shared" si="195"/>
        <v>974.93847258000005</v>
      </c>
      <c r="Q188" s="11">
        <f t="shared" si="210"/>
        <v>0</v>
      </c>
      <c r="R188" s="30">
        <f t="shared" si="204"/>
        <v>0</v>
      </c>
      <c r="S188" s="8">
        <f t="shared" si="196"/>
        <v>0</v>
      </c>
      <c r="T188" s="113">
        <f t="shared" si="205"/>
        <v>0.16</v>
      </c>
      <c r="U188" s="111">
        <f t="shared" si="212"/>
        <v>18</v>
      </c>
      <c r="V188" s="111">
        <v>252</v>
      </c>
      <c r="W188" s="110">
        <f t="shared" si="197"/>
        <v>1.0106578230000001</v>
      </c>
      <c r="X188" s="103">
        <f t="shared" si="198"/>
        <v>10.39072167</v>
      </c>
      <c r="Y188" s="103">
        <f t="shared" si="199"/>
        <v>0</v>
      </c>
      <c r="Z188" s="114" t="str">
        <f t="shared" si="208"/>
        <v>A+J=</v>
      </c>
      <c r="AA188" s="108">
        <f t="shared" si="209"/>
        <v>44368</v>
      </c>
      <c r="AB188" s="4"/>
      <c r="AD188" s="190">
        <f>[2]Plan1!A247</f>
        <v>44317</v>
      </c>
      <c r="AE188" s="129" t="str">
        <f>[2]Plan1!C247</f>
        <v>Dia do Trabalho</v>
      </c>
      <c r="AG188" s="119">
        <f t="shared" si="223"/>
        <v>17</v>
      </c>
      <c r="AH188" s="121">
        <f t="shared" si="225"/>
        <v>44701</v>
      </c>
      <c r="AI188" s="121">
        <f t="shared" si="217"/>
        <v>44700</v>
      </c>
      <c r="AJ188" s="121">
        <f t="shared" si="218"/>
        <v>44701</v>
      </c>
      <c r="AK188" s="121">
        <f t="shared" si="222"/>
        <v>44732</v>
      </c>
      <c r="AL188" s="119">
        <f t="shared" si="219"/>
        <v>20</v>
      </c>
      <c r="AM188" s="121">
        <f t="shared" si="224"/>
        <v>44705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200"/>
        <v>44364</v>
      </c>
      <c r="B189" s="103">
        <f t="shared" si="192"/>
        <v>986.61276521999991</v>
      </c>
      <c r="C189" s="103">
        <f t="shared" si="206"/>
        <v>877.81662206999999</v>
      </c>
      <c r="D189" s="104">
        <f t="shared" si="201"/>
        <v>1011.948</v>
      </c>
      <c r="E189" s="105">
        <f t="shared" si="213"/>
        <v>1027.211</v>
      </c>
      <c r="F189" s="106">
        <f t="shared" si="214"/>
        <v>44306</v>
      </c>
      <c r="G189" s="107">
        <f t="shared" si="193"/>
        <v>1.5082790815338365E-2</v>
      </c>
      <c r="H189" s="108">
        <f t="shared" si="207"/>
        <v>44368</v>
      </c>
      <c r="I189" s="108">
        <f t="shared" si="194"/>
        <v>44368</v>
      </c>
      <c r="J189" s="109">
        <f t="shared" si="202"/>
        <v>21</v>
      </c>
      <c r="K189" s="109">
        <f t="shared" si="220"/>
        <v>19</v>
      </c>
      <c r="L189" s="8">
        <f t="shared" si="203"/>
        <v>1.01363658</v>
      </c>
      <c r="M189" s="110">
        <f t="shared" si="216"/>
        <v>1.0293826500000001</v>
      </c>
      <c r="N189" s="110">
        <f t="shared" si="211"/>
        <v>1.0964800329668603</v>
      </c>
      <c r="O189" s="103">
        <f t="shared" si="215"/>
        <v>1.1114322700000001</v>
      </c>
      <c r="P189" s="103">
        <f t="shared" si="195"/>
        <v>975.63372090999997</v>
      </c>
      <c r="Q189" s="11">
        <f t="shared" si="210"/>
        <v>0</v>
      </c>
      <c r="R189" s="30">
        <f t="shared" si="204"/>
        <v>0</v>
      </c>
      <c r="S189" s="8">
        <f t="shared" si="196"/>
        <v>0</v>
      </c>
      <c r="T189" s="113">
        <f t="shared" si="205"/>
        <v>0.16</v>
      </c>
      <c r="U189" s="111">
        <f t="shared" si="212"/>
        <v>19</v>
      </c>
      <c r="V189" s="111">
        <v>252</v>
      </c>
      <c r="W189" s="110">
        <f t="shared" si="197"/>
        <v>1.0112532439999999</v>
      </c>
      <c r="X189" s="103">
        <f t="shared" si="198"/>
        <v>10.979044310000001</v>
      </c>
      <c r="Y189" s="103">
        <f t="shared" si="199"/>
        <v>0</v>
      </c>
      <c r="Z189" s="114" t="str">
        <f t="shared" si="208"/>
        <v>A+J=</v>
      </c>
      <c r="AA189" s="108">
        <f t="shared" si="209"/>
        <v>44368</v>
      </c>
      <c r="AB189" s="4"/>
      <c r="AD189" s="190">
        <f>[2]Plan1!A248</f>
        <v>44350</v>
      </c>
      <c r="AE189" s="129" t="str">
        <f>[2]Plan1!C248</f>
        <v>Corpus Christi</v>
      </c>
      <c r="AG189" s="119">
        <f t="shared" si="223"/>
        <v>18</v>
      </c>
      <c r="AH189" s="121">
        <f t="shared" si="225"/>
        <v>44732</v>
      </c>
      <c r="AI189" s="121">
        <f t="shared" si="217"/>
        <v>44729</v>
      </c>
      <c r="AJ189" s="121">
        <f t="shared" si="218"/>
        <v>44732</v>
      </c>
      <c r="AK189" s="121">
        <f t="shared" si="222"/>
        <v>44762</v>
      </c>
      <c r="AL189" s="119">
        <f t="shared" si="219"/>
        <v>22</v>
      </c>
      <c r="AM189" s="121">
        <f t="shared" si="224"/>
        <v>44734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200"/>
        <v>44365</v>
      </c>
      <c r="B190" s="103">
        <f t="shared" si="192"/>
        <v>987.89801210000007</v>
      </c>
      <c r="C190" s="103">
        <f t="shared" si="206"/>
        <v>877.81662206999999</v>
      </c>
      <c r="D190" s="104">
        <f t="shared" si="201"/>
        <v>1011.948</v>
      </c>
      <c r="E190" s="105">
        <f t="shared" si="213"/>
        <v>1027.211</v>
      </c>
      <c r="F190" s="106">
        <f t="shared" si="214"/>
        <v>44306</v>
      </c>
      <c r="G190" s="107">
        <f t="shared" si="193"/>
        <v>1.5082790815338365E-2</v>
      </c>
      <c r="H190" s="108">
        <f t="shared" si="207"/>
        <v>44368</v>
      </c>
      <c r="I190" s="108">
        <f t="shared" si="194"/>
        <v>44368</v>
      </c>
      <c r="J190" s="109">
        <f t="shared" si="202"/>
        <v>21</v>
      </c>
      <c r="K190" s="109">
        <f t="shared" si="220"/>
        <v>20</v>
      </c>
      <c r="L190" s="8">
        <f t="shared" si="203"/>
        <v>1.0143594300000001</v>
      </c>
      <c r="M190" s="110">
        <f t="shared" si="216"/>
        <v>1.0293826500000001</v>
      </c>
      <c r="N190" s="110">
        <f t="shared" si="211"/>
        <v>1.0964800329668603</v>
      </c>
      <c r="O190" s="103">
        <f t="shared" si="215"/>
        <v>1.11222486</v>
      </c>
      <c r="P190" s="103">
        <f t="shared" si="195"/>
        <v>976.32946958000002</v>
      </c>
      <c r="Q190" s="11">
        <f t="shared" si="210"/>
        <v>0</v>
      </c>
      <c r="R190" s="30">
        <f t="shared" si="204"/>
        <v>0</v>
      </c>
      <c r="S190" s="8">
        <f t="shared" si="196"/>
        <v>0</v>
      </c>
      <c r="T190" s="113">
        <f t="shared" si="205"/>
        <v>0.16</v>
      </c>
      <c r="U190" s="111">
        <f t="shared" si="212"/>
        <v>20</v>
      </c>
      <c r="V190" s="111">
        <v>252</v>
      </c>
      <c r="W190" s="110">
        <f t="shared" si="197"/>
        <v>1.0118490149999999</v>
      </c>
      <c r="X190" s="103">
        <f t="shared" si="198"/>
        <v>11.568542519999999</v>
      </c>
      <c r="Y190" s="103">
        <f t="shared" si="199"/>
        <v>0</v>
      </c>
      <c r="Z190" s="114" t="str">
        <f t="shared" si="208"/>
        <v>A+J=</v>
      </c>
      <c r="AA190" s="108">
        <f t="shared" si="209"/>
        <v>44368</v>
      </c>
      <c r="AB190" s="4"/>
      <c r="AD190" s="190">
        <f>[2]Plan1!A249</f>
        <v>44446</v>
      </c>
      <c r="AE190" s="129" t="str">
        <f>[2]Plan1!C249</f>
        <v>Independência do Brasil</v>
      </c>
      <c r="AG190" s="119">
        <f t="shared" si="223"/>
        <v>19</v>
      </c>
      <c r="AH190" s="121">
        <f t="shared" si="225"/>
        <v>44762</v>
      </c>
      <c r="AI190" s="121">
        <f t="shared" si="217"/>
        <v>44761</v>
      </c>
      <c r="AJ190" s="121">
        <f t="shared" si="218"/>
        <v>44762</v>
      </c>
      <c r="AK190" s="121">
        <f t="shared" si="222"/>
        <v>44795</v>
      </c>
      <c r="AL190" s="119">
        <f t="shared" si="219"/>
        <v>23</v>
      </c>
      <c r="AM190" s="121">
        <f t="shared" si="224"/>
        <v>44764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200"/>
        <v>44366</v>
      </c>
      <c r="B191" s="103">
        <f t="shared" si="192"/>
        <v>989.18492962000005</v>
      </c>
      <c r="C191" s="103">
        <f t="shared" si="206"/>
        <v>877.81662206999999</v>
      </c>
      <c r="D191" s="104">
        <f t="shared" si="201"/>
        <v>1011.948</v>
      </c>
      <c r="E191" s="105">
        <f t="shared" si="213"/>
        <v>1027.211</v>
      </c>
      <c r="F191" s="106">
        <f t="shared" si="214"/>
        <v>44306</v>
      </c>
      <c r="G191" s="107">
        <f t="shared" si="193"/>
        <v>1.5082790815338365E-2</v>
      </c>
      <c r="H191" s="108">
        <f t="shared" si="207"/>
        <v>44368</v>
      </c>
      <c r="I191" s="108">
        <f t="shared" si="194"/>
        <v>44368</v>
      </c>
      <c r="J191" s="109">
        <f t="shared" si="202"/>
        <v>21</v>
      </c>
      <c r="K191" s="109">
        <f t="shared" si="220"/>
        <v>21</v>
      </c>
      <c r="L191" s="8">
        <f t="shared" si="203"/>
        <v>1.0150827899999999</v>
      </c>
      <c r="M191" s="110">
        <f t="shared" si="216"/>
        <v>1.0293826500000001</v>
      </c>
      <c r="N191" s="110">
        <f t="shared" si="211"/>
        <v>1.0964800329668603</v>
      </c>
      <c r="O191" s="103">
        <f t="shared" si="215"/>
        <v>1.11301801</v>
      </c>
      <c r="P191" s="103">
        <f t="shared" si="195"/>
        <v>977.02570983999999</v>
      </c>
      <c r="Q191" s="11">
        <f t="shared" si="210"/>
        <v>0</v>
      </c>
      <c r="R191" s="30">
        <f t="shared" si="204"/>
        <v>0</v>
      </c>
      <c r="S191" s="8">
        <f t="shared" si="196"/>
        <v>0</v>
      </c>
      <c r="T191" s="113">
        <f t="shared" si="205"/>
        <v>0.16</v>
      </c>
      <c r="U191" s="111">
        <f t="shared" si="212"/>
        <v>21</v>
      </c>
      <c r="V191" s="111">
        <v>252</v>
      </c>
      <c r="W191" s="110">
        <f t="shared" si="197"/>
        <v>1.0124451379999999</v>
      </c>
      <c r="X191" s="103">
        <f t="shared" si="198"/>
        <v>12.159219780000001</v>
      </c>
      <c r="Y191" s="103">
        <f t="shared" si="199"/>
        <v>0</v>
      </c>
      <c r="Z191" s="114" t="str">
        <f t="shared" si="208"/>
        <v>A+J=</v>
      </c>
      <c r="AA191" s="108">
        <f t="shared" si="209"/>
        <v>44368</v>
      </c>
      <c r="AB191" s="4"/>
      <c r="AD191" s="190">
        <f>[2]Plan1!A250</f>
        <v>44481</v>
      </c>
      <c r="AE191" s="129" t="str">
        <f>[2]Plan1!C250</f>
        <v>Nossa Sr.a Aparecida - Padroeira do Brasil</v>
      </c>
      <c r="AG191" s="119">
        <f t="shared" si="223"/>
        <v>20</v>
      </c>
      <c r="AH191" s="121">
        <f t="shared" si="225"/>
        <v>44793</v>
      </c>
      <c r="AI191" s="121">
        <f t="shared" si="217"/>
        <v>44792</v>
      </c>
      <c r="AJ191" s="121">
        <f t="shared" si="218"/>
        <v>44795</v>
      </c>
      <c r="AK191" s="121">
        <f t="shared" si="222"/>
        <v>44824</v>
      </c>
      <c r="AL191" s="119">
        <f t="shared" si="219"/>
        <v>20</v>
      </c>
      <c r="AM191" s="121">
        <f t="shared" si="224"/>
        <v>44797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200"/>
        <v>44367</v>
      </c>
      <c r="B192" s="103">
        <f t="shared" si="192"/>
        <v>989.18492962000005</v>
      </c>
      <c r="C192" s="103">
        <f t="shared" si="206"/>
        <v>877.81662206999999</v>
      </c>
      <c r="D192" s="104">
        <f t="shared" si="201"/>
        <v>1011.948</v>
      </c>
      <c r="E192" s="105">
        <f t="shared" si="213"/>
        <v>1027.211</v>
      </c>
      <c r="F192" s="106">
        <f t="shared" si="214"/>
        <v>44306</v>
      </c>
      <c r="G192" s="107">
        <f t="shared" si="193"/>
        <v>1.5082790815338365E-2</v>
      </c>
      <c r="H192" s="108">
        <f t="shared" si="207"/>
        <v>44397</v>
      </c>
      <c r="I192" s="108">
        <f t="shared" si="194"/>
        <v>44368</v>
      </c>
      <c r="J192" s="109">
        <f t="shared" si="202"/>
        <v>21</v>
      </c>
      <c r="K192" s="109">
        <f t="shared" si="220"/>
        <v>21</v>
      </c>
      <c r="L192" s="8">
        <f t="shared" si="203"/>
        <v>1.0150827899999999</v>
      </c>
      <c r="M192" s="110">
        <f t="shared" si="216"/>
        <v>1.0293826500000001</v>
      </c>
      <c r="N192" s="110">
        <f t="shared" si="211"/>
        <v>1.0964800329668603</v>
      </c>
      <c r="O192" s="103">
        <f t="shared" si="215"/>
        <v>1.11301801</v>
      </c>
      <c r="P192" s="103">
        <f t="shared" si="195"/>
        <v>977.02570983999999</v>
      </c>
      <c r="Q192" s="11">
        <f t="shared" si="210"/>
        <v>0</v>
      </c>
      <c r="R192" s="30">
        <f t="shared" si="204"/>
        <v>0</v>
      </c>
      <c r="S192" s="8">
        <f t="shared" si="196"/>
        <v>0</v>
      </c>
      <c r="T192" s="113">
        <f t="shared" si="205"/>
        <v>0.16</v>
      </c>
      <c r="U192" s="111">
        <f t="shared" si="212"/>
        <v>21</v>
      </c>
      <c r="V192" s="111">
        <v>252</v>
      </c>
      <c r="W192" s="110">
        <f t="shared" si="197"/>
        <v>1.0124451379999999</v>
      </c>
      <c r="X192" s="103">
        <f t="shared" si="198"/>
        <v>12.159219780000001</v>
      </c>
      <c r="Y192" s="103">
        <f t="shared" si="199"/>
        <v>0</v>
      </c>
      <c r="Z192" s="114" t="str">
        <f t="shared" si="208"/>
        <v>A+J=</v>
      </c>
      <c r="AA192" s="108">
        <f t="shared" si="209"/>
        <v>44368</v>
      </c>
      <c r="AB192" s="4"/>
      <c r="AD192" s="190">
        <f>[2]Plan1!A251</f>
        <v>44502</v>
      </c>
      <c r="AE192" s="129" t="str">
        <f>[2]Plan1!C251</f>
        <v>Finados</v>
      </c>
      <c r="AG192" s="119">
        <f t="shared" si="223"/>
        <v>21</v>
      </c>
      <c r="AH192" s="121">
        <f t="shared" si="225"/>
        <v>44824</v>
      </c>
      <c r="AI192" s="121">
        <f t="shared" si="217"/>
        <v>44823</v>
      </c>
      <c r="AJ192" s="121">
        <f t="shared" si="218"/>
        <v>44824</v>
      </c>
      <c r="AK192" s="121">
        <f t="shared" si="222"/>
        <v>44854</v>
      </c>
      <c r="AL192" s="119">
        <f t="shared" si="219"/>
        <v>21</v>
      </c>
      <c r="AM192" s="121">
        <f t="shared" si="224"/>
        <v>44826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200"/>
        <v>44368</v>
      </c>
      <c r="B193" s="103">
        <f t="shared" si="192"/>
        <v>989.18492962000005</v>
      </c>
      <c r="C193" s="103">
        <f t="shared" si="206"/>
        <v>877.81662206999999</v>
      </c>
      <c r="D193" s="104">
        <f t="shared" si="201"/>
        <v>1011.948</v>
      </c>
      <c r="E193" s="105">
        <f t="shared" si="213"/>
        <v>1027.211</v>
      </c>
      <c r="F193" s="106">
        <f t="shared" si="214"/>
        <v>44306</v>
      </c>
      <c r="G193" s="107">
        <f t="shared" si="193"/>
        <v>1.5082790815338365E-2</v>
      </c>
      <c r="H193" s="108">
        <f t="shared" si="207"/>
        <v>44397</v>
      </c>
      <c r="I193" s="108">
        <f t="shared" si="194"/>
        <v>44368</v>
      </c>
      <c r="J193" s="109">
        <f t="shared" si="202"/>
        <v>21</v>
      </c>
      <c r="K193" s="109">
        <f t="shared" si="220"/>
        <v>21</v>
      </c>
      <c r="L193" s="8">
        <f t="shared" si="203"/>
        <v>1.0150827899999999</v>
      </c>
      <c r="M193" s="110">
        <f t="shared" si="216"/>
        <v>1.0293826500000001</v>
      </c>
      <c r="N193" s="110">
        <f t="shared" si="211"/>
        <v>1.0964800329668603</v>
      </c>
      <c r="O193" s="103">
        <f t="shared" si="215"/>
        <v>1.11301801</v>
      </c>
      <c r="P193" s="103">
        <f t="shared" si="195"/>
        <v>977.02570983999999</v>
      </c>
      <c r="Q193" s="11">
        <f t="shared" si="210"/>
        <v>6</v>
      </c>
      <c r="R193" s="30">
        <f t="shared" si="204"/>
        <v>2.8117569121593342E-2</v>
      </c>
      <c r="S193" s="8">
        <f t="shared" si="196"/>
        <v>27.471587929999998</v>
      </c>
      <c r="T193" s="113">
        <f t="shared" si="205"/>
        <v>0.16</v>
      </c>
      <c r="U193" s="111">
        <f t="shared" si="212"/>
        <v>21</v>
      </c>
      <c r="V193" s="111">
        <v>252</v>
      </c>
      <c r="W193" s="110">
        <f t="shared" si="197"/>
        <v>1.0124451379999999</v>
      </c>
      <c r="X193" s="103">
        <f t="shared" si="198"/>
        <v>12.159219780000001</v>
      </c>
      <c r="Y193" s="103">
        <f t="shared" si="199"/>
        <v>39.630807709999999</v>
      </c>
      <c r="Z193" s="114" t="str">
        <f t="shared" si="208"/>
        <v>A+J=</v>
      </c>
      <c r="AA193" s="108">
        <f t="shared" si="209"/>
        <v>44368</v>
      </c>
      <c r="AB193" s="4"/>
      <c r="AD193" s="190">
        <f>[2]Plan1!A252</f>
        <v>44515</v>
      </c>
      <c r="AE193" s="129" t="str">
        <f>[2]Plan1!C252</f>
        <v>Proclamação da República</v>
      </c>
      <c r="AG193" s="119">
        <f t="shared" si="223"/>
        <v>22</v>
      </c>
      <c r="AH193" s="121">
        <f t="shared" si="225"/>
        <v>44854</v>
      </c>
      <c r="AI193" s="121">
        <f t="shared" si="217"/>
        <v>44853</v>
      </c>
      <c r="AJ193" s="121">
        <f t="shared" si="218"/>
        <v>44854</v>
      </c>
      <c r="AK193" s="121">
        <f t="shared" si="222"/>
        <v>44886</v>
      </c>
      <c r="AL193" s="119">
        <f t="shared" si="219"/>
        <v>20</v>
      </c>
      <c r="AM193" s="121">
        <f t="shared" si="224"/>
        <v>44858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200"/>
        <v>44369</v>
      </c>
      <c r="B194" s="103">
        <f t="shared" si="192"/>
        <v>951.93164618000003</v>
      </c>
      <c r="C194" s="103">
        <f t="shared" si="206"/>
        <v>853.13455252999995</v>
      </c>
      <c r="D194" s="104">
        <f t="shared" si="201"/>
        <v>1027.211</v>
      </c>
      <c r="E194" s="105">
        <f t="shared" si="213"/>
        <v>1069.289</v>
      </c>
      <c r="F194" s="106">
        <f t="shared" si="214"/>
        <v>44337</v>
      </c>
      <c r="G194" s="107">
        <f t="shared" si="193"/>
        <v>4.0963346381609922E-2</v>
      </c>
      <c r="H194" s="108">
        <f t="shared" si="207"/>
        <v>44397</v>
      </c>
      <c r="I194" s="108">
        <f t="shared" si="194"/>
        <v>44397</v>
      </c>
      <c r="J194" s="109">
        <f t="shared" si="202"/>
        <v>21</v>
      </c>
      <c r="K194" s="109">
        <f t="shared" si="220"/>
        <v>1</v>
      </c>
      <c r="L194" s="8">
        <f t="shared" si="203"/>
        <v>1.0019135699999999</v>
      </c>
      <c r="M194" s="110">
        <f t="shared" si="216"/>
        <v>1.0150827899999999</v>
      </c>
      <c r="N194" s="110">
        <f t="shared" si="211"/>
        <v>1.1130180110432923</v>
      </c>
      <c r="O194" s="103">
        <f t="shared" si="215"/>
        <v>1.1151478399999999</v>
      </c>
      <c r="P194" s="103">
        <f t="shared" si="195"/>
        <v>951.37115347999998</v>
      </c>
      <c r="Q194" s="11">
        <f t="shared" si="210"/>
        <v>0</v>
      </c>
      <c r="R194" s="30">
        <f t="shared" si="204"/>
        <v>0</v>
      </c>
      <c r="S194" s="8">
        <f t="shared" si="196"/>
        <v>0</v>
      </c>
      <c r="T194" s="113">
        <f t="shared" si="205"/>
        <v>0.16</v>
      </c>
      <c r="U194" s="111">
        <f t="shared" si="212"/>
        <v>1</v>
      </c>
      <c r="V194" s="111">
        <v>252</v>
      </c>
      <c r="W194" s="110">
        <f t="shared" si="197"/>
        <v>1.0005891419999999</v>
      </c>
      <c r="X194" s="103">
        <f t="shared" si="198"/>
        <v>0.56049269999999995</v>
      </c>
      <c r="Y194" s="103">
        <f t="shared" si="199"/>
        <v>0</v>
      </c>
      <c r="Z194" s="114" t="str">
        <f t="shared" si="208"/>
        <v>A+J=</v>
      </c>
      <c r="AA194" s="108">
        <f t="shared" si="209"/>
        <v>44397</v>
      </c>
      <c r="AB194" s="26"/>
      <c r="AD194" s="190">
        <f>[2]Plan1!A253</f>
        <v>44555</v>
      </c>
      <c r="AE194" s="129" t="str">
        <f>[2]Plan1!C253</f>
        <v>Natal</v>
      </c>
      <c r="AG194" s="119">
        <f t="shared" si="223"/>
        <v>23</v>
      </c>
      <c r="AH194" s="121">
        <f t="shared" si="225"/>
        <v>44885</v>
      </c>
      <c r="AI194" s="121">
        <f t="shared" si="217"/>
        <v>44883</v>
      </c>
      <c r="AJ194" s="121">
        <f t="shared" si="218"/>
        <v>44886</v>
      </c>
      <c r="AK194" s="121">
        <f t="shared" si="222"/>
        <v>44915</v>
      </c>
      <c r="AL194" s="119">
        <f t="shared" si="219"/>
        <v>21</v>
      </c>
      <c r="AM194" s="121">
        <f t="shared" si="224"/>
        <v>44888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200"/>
        <v>44370</v>
      </c>
      <c r="B195" s="103">
        <f t="shared" si="192"/>
        <v>954.31513466000001</v>
      </c>
      <c r="C195" s="103">
        <f t="shared" si="206"/>
        <v>853.13455252999995</v>
      </c>
      <c r="D195" s="104">
        <f t="shared" si="201"/>
        <v>1027.211</v>
      </c>
      <c r="E195" s="105">
        <f t="shared" si="213"/>
        <v>1069.289</v>
      </c>
      <c r="F195" s="106">
        <f t="shared" si="214"/>
        <v>44337</v>
      </c>
      <c r="G195" s="107">
        <f t="shared" si="193"/>
        <v>4.0963346381609922E-2</v>
      </c>
      <c r="H195" s="108">
        <f t="shared" si="207"/>
        <v>44397</v>
      </c>
      <c r="I195" s="108">
        <f t="shared" si="194"/>
        <v>44397</v>
      </c>
      <c r="J195" s="109">
        <f t="shared" si="202"/>
        <v>21</v>
      </c>
      <c r="K195" s="109">
        <f t="shared" si="220"/>
        <v>2</v>
      </c>
      <c r="L195" s="8">
        <f t="shared" si="203"/>
        <v>1.0038308</v>
      </c>
      <c r="M195" s="110">
        <f t="shared" si="216"/>
        <v>1.0150827899999999</v>
      </c>
      <c r="N195" s="110">
        <f t="shared" si="211"/>
        <v>1.1130180110432923</v>
      </c>
      <c r="O195" s="103">
        <f t="shared" si="215"/>
        <v>1.11728176</v>
      </c>
      <c r="P195" s="103">
        <f t="shared" si="195"/>
        <v>953.19167435999998</v>
      </c>
      <c r="Q195" s="11">
        <f t="shared" si="210"/>
        <v>0</v>
      </c>
      <c r="R195" s="30">
        <f t="shared" si="204"/>
        <v>0</v>
      </c>
      <c r="S195" s="8">
        <f t="shared" si="196"/>
        <v>0</v>
      </c>
      <c r="T195" s="113">
        <f t="shared" si="205"/>
        <v>0.16</v>
      </c>
      <c r="U195" s="111">
        <f t="shared" si="212"/>
        <v>2</v>
      </c>
      <c r="V195" s="111">
        <v>252</v>
      </c>
      <c r="W195" s="110">
        <f t="shared" si="197"/>
        <v>1.0011786300000001</v>
      </c>
      <c r="X195" s="103">
        <f t="shared" si="198"/>
        <v>1.1234603000000001</v>
      </c>
      <c r="Y195" s="103">
        <f t="shared" si="199"/>
        <v>0</v>
      </c>
      <c r="Z195" s="114" t="str">
        <f t="shared" si="208"/>
        <v>A+J=</v>
      </c>
      <c r="AA195" s="108">
        <f t="shared" si="209"/>
        <v>44397</v>
      </c>
      <c r="AB195" s="4"/>
      <c r="AD195" s="190">
        <f>[2]Plan1!A254</f>
        <v>44562</v>
      </c>
      <c r="AE195" s="129" t="str">
        <f>[2]Plan1!C254</f>
        <v>Confraternização Universal</v>
      </c>
      <c r="AG195" s="119">
        <f t="shared" si="223"/>
        <v>24</v>
      </c>
      <c r="AH195" s="121">
        <f t="shared" si="225"/>
        <v>44915</v>
      </c>
      <c r="AI195" s="121">
        <f t="shared" si="217"/>
        <v>44914</v>
      </c>
      <c r="AJ195" s="121">
        <f t="shared" si="218"/>
        <v>44915</v>
      </c>
      <c r="AK195" s="121">
        <f t="shared" si="222"/>
        <v>44946</v>
      </c>
      <c r="AL195" s="119">
        <f t="shared" si="219"/>
        <v>23</v>
      </c>
      <c r="AM195" s="121">
        <f t="shared" si="224"/>
        <v>44917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200"/>
        <v>44371</v>
      </c>
      <c r="B196" s="103">
        <f t="shared" si="192"/>
        <v>956.70458119</v>
      </c>
      <c r="C196" s="103">
        <f t="shared" si="206"/>
        <v>853.13455252999995</v>
      </c>
      <c r="D196" s="104">
        <f t="shared" si="201"/>
        <v>1027.211</v>
      </c>
      <c r="E196" s="105">
        <f t="shared" si="213"/>
        <v>1069.289</v>
      </c>
      <c r="F196" s="106">
        <f t="shared" si="214"/>
        <v>44337</v>
      </c>
      <c r="G196" s="107">
        <f t="shared" si="193"/>
        <v>4.0963346381609922E-2</v>
      </c>
      <c r="H196" s="108">
        <f t="shared" si="207"/>
        <v>44397</v>
      </c>
      <c r="I196" s="108">
        <f t="shared" si="194"/>
        <v>44397</v>
      </c>
      <c r="J196" s="109">
        <f t="shared" si="202"/>
        <v>21</v>
      </c>
      <c r="K196" s="109">
        <f t="shared" si="220"/>
        <v>3</v>
      </c>
      <c r="L196" s="8">
        <f t="shared" si="203"/>
        <v>1.0057517</v>
      </c>
      <c r="M196" s="110">
        <f t="shared" si="216"/>
        <v>1.0150827899999999</v>
      </c>
      <c r="N196" s="110">
        <f t="shared" si="211"/>
        <v>1.1130180110432923</v>
      </c>
      <c r="O196" s="103">
        <f t="shared" si="215"/>
        <v>1.11941975</v>
      </c>
      <c r="P196" s="103">
        <f t="shared" si="195"/>
        <v>955.01566749999995</v>
      </c>
      <c r="Q196" s="11">
        <f t="shared" si="210"/>
        <v>0</v>
      </c>
      <c r="R196" s="30">
        <f t="shared" si="204"/>
        <v>0</v>
      </c>
      <c r="S196" s="8">
        <f t="shared" si="196"/>
        <v>0</v>
      </c>
      <c r="T196" s="113">
        <f t="shared" si="205"/>
        <v>0.16</v>
      </c>
      <c r="U196" s="111">
        <f t="shared" si="212"/>
        <v>3</v>
      </c>
      <c r="V196" s="111">
        <v>252</v>
      </c>
      <c r="W196" s="110">
        <f t="shared" si="197"/>
        <v>1.001768467</v>
      </c>
      <c r="X196" s="103">
        <f t="shared" si="198"/>
        <v>1.6889136899999999</v>
      </c>
      <c r="Y196" s="103">
        <f t="shared" si="199"/>
        <v>0</v>
      </c>
      <c r="Z196" s="114" t="str">
        <f t="shared" si="208"/>
        <v>A+J=</v>
      </c>
      <c r="AA196" s="108">
        <f t="shared" si="209"/>
        <v>44397</v>
      </c>
      <c r="AB196" s="4"/>
      <c r="AD196" s="190">
        <f>[2]Plan1!A255</f>
        <v>44620</v>
      </c>
      <c r="AE196" s="129" t="str">
        <f>[2]Plan1!C255</f>
        <v>Carnaval</v>
      </c>
      <c r="AG196" s="119">
        <f t="shared" si="223"/>
        <v>25</v>
      </c>
      <c r="AH196" s="121">
        <f t="shared" si="225"/>
        <v>44946</v>
      </c>
      <c r="AI196" s="121">
        <f t="shared" si="217"/>
        <v>44945</v>
      </c>
      <c r="AJ196" s="121">
        <f t="shared" si="218"/>
        <v>44946</v>
      </c>
      <c r="AK196" s="121">
        <f t="shared" si="222"/>
        <v>44979</v>
      </c>
      <c r="AL196" s="119">
        <f t="shared" si="219"/>
        <v>21</v>
      </c>
      <c r="AM196" s="121">
        <f t="shared" si="224"/>
        <v>44950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200"/>
        <v>44372</v>
      </c>
      <c r="B197" s="103">
        <f t="shared" si="192"/>
        <v>959.10001661000001</v>
      </c>
      <c r="C197" s="103">
        <f t="shared" si="206"/>
        <v>853.13455252999995</v>
      </c>
      <c r="D197" s="104">
        <f t="shared" si="201"/>
        <v>1027.211</v>
      </c>
      <c r="E197" s="105">
        <f t="shared" si="213"/>
        <v>1069.289</v>
      </c>
      <c r="F197" s="106">
        <f t="shared" si="214"/>
        <v>44337</v>
      </c>
      <c r="G197" s="107">
        <f t="shared" si="193"/>
        <v>4.0963346381609922E-2</v>
      </c>
      <c r="H197" s="108">
        <f t="shared" si="207"/>
        <v>44397</v>
      </c>
      <c r="I197" s="108">
        <f t="shared" si="194"/>
        <v>44397</v>
      </c>
      <c r="J197" s="109">
        <f t="shared" si="202"/>
        <v>21</v>
      </c>
      <c r="K197" s="109">
        <f t="shared" si="220"/>
        <v>4</v>
      </c>
      <c r="L197" s="8">
        <f t="shared" si="203"/>
        <v>1.0076762800000001</v>
      </c>
      <c r="M197" s="110">
        <f t="shared" si="216"/>
        <v>1.0150827899999999</v>
      </c>
      <c r="N197" s="110">
        <f t="shared" si="211"/>
        <v>1.1130180110432923</v>
      </c>
      <c r="O197" s="103">
        <f t="shared" si="215"/>
        <v>1.12156184</v>
      </c>
      <c r="P197" s="103">
        <f t="shared" si="195"/>
        <v>956.84315849999996</v>
      </c>
      <c r="Q197" s="11">
        <f t="shared" si="210"/>
        <v>0</v>
      </c>
      <c r="R197" s="30">
        <f t="shared" si="204"/>
        <v>0</v>
      </c>
      <c r="S197" s="8">
        <f t="shared" si="196"/>
        <v>0</v>
      </c>
      <c r="T197" s="113">
        <f t="shared" si="205"/>
        <v>0.16</v>
      </c>
      <c r="U197" s="111">
        <f t="shared" si="212"/>
        <v>4</v>
      </c>
      <c r="V197" s="111">
        <v>252</v>
      </c>
      <c r="W197" s="110">
        <f t="shared" si="197"/>
        <v>1.0023586499999999</v>
      </c>
      <c r="X197" s="103">
        <f t="shared" si="198"/>
        <v>2.25685811</v>
      </c>
      <c r="Y197" s="103">
        <f t="shared" si="199"/>
        <v>0</v>
      </c>
      <c r="Z197" s="114" t="str">
        <f t="shared" si="208"/>
        <v>A+J=</v>
      </c>
      <c r="AA197" s="108">
        <f t="shared" si="209"/>
        <v>44397</v>
      </c>
      <c r="AB197" s="4"/>
      <c r="AD197" s="190">
        <f>[2]Plan1!A256</f>
        <v>44621</v>
      </c>
      <c r="AE197" s="129" t="str">
        <f>[2]Plan1!C256</f>
        <v>Carnaval</v>
      </c>
      <c r="AG197" s="119">
        <f t="shared" si="223"/>
        <v>26</v>
      </c>
      <c r="AH197" s="121">
        <f t="shared" si="225"/>
        <v>44977</v>
      </c>
      <c r="AI197" s="121">
        <f t="shared" si="217"/>
        <v>44974</v>
      </c>
      <c r="AJ197" s="121">
        <f t="shared" si="218"/>
        <v>44979</v>
      </c>
      <c r="AK197" s="121">
        <f t="shared" si="222"/>
        <v>45005</v>
      </c>
      <c r="AL197" s="119">
        <f t="shared" si="219"/>
        <v>18</v>
      </c>
      <c r="AM197" s="121">
        <f t="shared" si="224"/>
        <v>44981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200"/>
        <v>44373</v>
      </c>
      <c r="B198" s="103">
        <f t="shared" si="192"/>
        <v>961.50144332000002</v>
      </c>
      <c r="C198" s="103">
        <f t="shared" si="206"/>
        <v>853.13455252999995</v>
      </c>
      <c r="D198" s="104">
        <f t="shared" si="201"/>
        <v>1027.211</v>
      </c>
      <c r="E198" s="105">
        <f t="shared" si="213"/>
        <v>1069.289</v>
      </c>
      <c r="F198" s="106">
        <f t="shared" si="214"/>
        <v>44337</v>
      </c>
      <c r="G198" s="107">
        <f t="shared" si="193"/>
        <v>4.0963346381609922E-2</v>
      </c>
      <c r="H198" s="108">
        <f t="shared" si="207"/>
        <v>44397</v>
      </c>
      <c r="I198" s="108">
        <f t="shared" si="194"/>
        <v>44397</v>
      </c>
      <c r="J198" s="109">
        <f t="shared" si="202"/>
        <v>21</v>
      </c>
      <c r="K198" s="109">
        <f t="shared" si="220"/>
        <v>5</v>
      </c>
      <c r="L198" s="8">
        <f t="shared" si="203"/>
        <v>1.0096045300000001</v>
      </c>
      <c r="M198" s="110">
        <f t="shared" si="216"/>
        <v>1.0150827899999999</v>
      </c>
      <c r="N198" s="110">
        <f t="shared" si="211"/>
        <v>1.1130180110432923</v>
      </c>
      <c r="O198" s="103">
        <f t="shared" si="215"/>
        <v>1.12370802</v>
      </c>
      <c r="P198" s="103">
        <f t="shared" si="195"/>
        <v>958.67413881000004</v>
      </c>
      <c r="Q198" s="11">
        <f t="shared" si="210"/>
        <v>0</v>
      </c>
      <c r="R198" s="30">
        <f t="shared" si="204"/>
        <v>0</v>
      </c>
      <c r="S198" s="8">
        <f t="shared" si="196"/>
        <v>0</v>
      </c>
      <c r="T198" s="113">
        <f t="shared" si="205"/>
        <v>0.16</v>
      </c>
      <c r="U198" s="111">
        <f t="shared" si="212"/>
        <v>5</v>
      </c>
      <c r="V198" s="111">
        <v>252</v>
      </c>
      <c r="W198" s="110">
        <f t="shared" si="197"/>
        <v>1.0029491820000001</v>
      </c>
      <c r="X198" s="103">
        <f t="shared" si="198"/>
        <v>2.8273045099999998</v>
      </c>
      <c r="Y198" s="103">
        <f t="shared" si="199"/>
        <v>0</v>
      </c>
      <c r="Z198" s="114" t="str">
        <f t="shared" si="208"/>
        <v>A+J=</v>
      </c>
      <c r="AA198" s="108">
        <f t="shared" si="209"/>
        <v>44397</v>
      </c>
      <c r="AB198" s="4"/>
      <c r="AD198" s="190">
        <f>[2]Plan1!A257</f>
        <v>44666</v>
      </c>
      <c r="AE198" s="129" t="str">
        <f>[2]Plan1!C257</f>
        <v>Paixão de Cristo</v>
      </c>
      <c r="AG198" s="119">
        <f t="shared" si="223"/>
        <v>27</v>
      </c>
      <c r="AH198" s="121">
        <f t="shared" si="225"/>
        <v>45005</v>
      </c>
      <c r="AI198" s="121">
        <f t="shared" si="217"/>
        <v>45002</v>
      </c>
      <c r="AJ198" s="121">
        <f t="shared" si="218"/>
        <v>45005</v>
      </c>
      <c r="AK198" s="121">
        <f t="shared" si="222"/>
        <v>45036</v>
      </c>
      <c r="AL198" s="119">
        <f t="shared" si="219"/>
        <v>22</v>
      </c>
      <c r="AM198" s="121">
        <f t="shared" si="224"/>
        <v>45007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200"/>
        <v>44374</v>
      </c>
      <c r="B199" s="103">
        <f t="shared" si="192"/>
        <v>961.50144332000002</v>
      </c>
      <c r="C199" s="103">
        <f t="shared" si="206"/>
        <v>853.13455252999995</v>
      </c>
      <c r="D199" s="104">
        <f t="shared" si="201"/>
        <v>1027.211</v>
      </c>
      <c r="E199" s="105">
        <f t="shared" si="213"/>
        <v>1069.289</v>
      </c>
      <c r="F199" s="106">
        <f t="shared" si="214"/>
        <v>44337</v>
      </c>
      <c r="G199" s="107">
        <f t="shared" si="193"/>
        <v>4.0963346381609922E-2</v>
      </c>
      <c r="H199" s="108">
        <f t="shared" si="207"/>
        <v>44397</v>
      </c>
      <c r="I199" s="108">
        <f t="shared" si="194"/>
        <v>44397</v>
      </c>
      <c r="J199" s="109">
        <f t="shared" si="202"/>
        <v>21</v>
      </c>
      <c r="K199" s="109">
        <f t="shared" si="220"/>
        <v>5</v>
      </c>
      <c r="L199" s="8">
        <f t="shared" si="203"/>
        <v>1.0096045300000001</v>
      </c>
      <c r="M199" s="110">
        <f t="shared" si="216"/>
        <v>1.0150827899999999</v>
      </c>
      <c r="N199" s="110">
        <f t="shared" si="211"/>
        <v>1.1130180110432923</v>
      </c>
      <c r="O199" s="103">
        <f t="shared" si="215"/>
        <v>1.12370802</v>
      </c>
      <c r="P199" s="103">
        <f t="shared" si="195"/>
        <v>958.67413881000004</v>
      </c>
      <c r="Q199" s="11">
        <f t="shared" si="210"/>
        <v>0</v>
      </c>
      <c r="R199" s="30">
        <f t="shared" si="204"/>
        <v>0</v>
      </c>
      <c r="S199" s="8">
        <f t="shared" si="196"/>
        <v>0</v>
      </c>
      <c r="T199" s="113">
        <f t="shared" si="205"/>
        <v>0.16</v>
      </c>
      <c r="U199" s="111">
        <f t="shared" si="212"/>
        <v>5</v>
      </c>
      <c r="V199" s="111">
        <v>252</v>
      </c>
      <c r="W199" s="110">
        <f t="shared" si="197"/>
        <v>1.0029491820000001</v>
      </c>
      <c r="X199" s="103">
        <f t="shared" si="198"/>
        <v>2.8273045099999998</v>
      </c>
      <c r="Y199" s="103">
        <f t="shared" si="199"/>
        <v>0</v>
      </c>
      <c r="Z199" s="114" t="str">
        <f t="shared" si="208"/>
        <v>A+J=</v>
      </c>
      <c r="AA199" s="108">
        <f t="shared" si="209"/>
        <v>44397</v>
      </c>
      <c r="AB199" s="4"/>
      <c r="AD199" s="190">
        <f>[2]Plan1!A258</f>
        <v>44672</v>
      </c>
      <c r="AE199" s="129" t="str">
        <f>[2]Plan1!C258</f>
        <v>Tiradentes</v>
      </c>
      <c r="AG199" s="119">
        <f t="shared" si="223"/>
        <v>28</v>
      </c>
      <c r="AH199" s="121">
        <f t="shared" si="225"/>
        <v>45036</v>
      </c>
      <c r="AI199" s="121">
        <f t="shared" si="217"/>
        <v>45035</v>
      </c>
      <c r="AJ199" s="121">
        <f t="shared" si="218"/>
        <v>45036</v>
      </c>
      <c r="AK199" s="121">
        <f t="shared" si="222"/>
        <v>45068</v>
      </c>
      <c r="AL199" s="119">
        <f t="shared" si="219"/>
        <v>20</v>
      </c>
      <c r="AM199" s="121">
        <f t="shared" si="224"/>
        <v>45040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200"/>
        <v>44375</v>
      </c>
      <c r="B200" s="103">
        <f t="shared" si="192"/>
        <v>961.50144332000002</v>
      </c>
      <c r="C200" s="103">
        <f t="shared" si="206"/>
        <v>853.13455252999995</v>
      </c>
      <c r="D200" s="104">
        <f t="shared" si="201"/>
        <v>1027.211</v>
      </c>
      <c r="E200" s="105">
        <f t="shared" si="213"/>
        <v>1069.289</v>
      </c>
      <c r="F200" s="106">
        <f t="shared" si="214"/>
        <v>44337</v>
      </c>
      <c r="G200" s="107">
        <f t="shared" si="193"/>
        <v>4.0963346381609922E-2</v>
      </c>
      <c r="H200" s="108">
        <f t="shared" si="207"/>
        <v>44397</v>
      </c>
      <c r="I200" s="108">
        <f t="shared" si="194"/>
        <v>44397</v>
      </c>
      <c r="J200" s="109">
        <f t="shared" si="202"/>
        <v>21</v>
      </c>
      <c r="K200" s="109">
        <f t="shared" si="220"/>
        <v>5</v>
      </c>
      <c r="L200" s="8">
        <f t="shared" si="203"/>
        <v>1.0096045300000001</v>
      </c>
      <c r="M200" s="110">
        <f t="shared" si="216"/>
        <v>1.0150827899999999</v>
      </c>
      <c r="N200" s="110">
        <f t="shared" si="211"/>
        <v>1.1130180110432923</v>
      </c>
      <c r="O200" s="103">
        <f t="shared" si="215"/>
        <v>1.12370802</v>
      </c>
      <c r="P200" s="103">
        <f t="shared" si="195"/>
        <v>958.67413881000004</v>
      </c>
      <c r="Q200" s="11">
        <f t="shared" si="210"/>
        <v>0</v>
      </c>
      <c r="R200" s="30">
        <f t="shared" si="204"/>
        <v>0</v>
      </c>
      <c r="S200" s="8">
        <f t="shared" si="196"/>
        <v>0</v>
      </c>
      <c r="T200" s="113">
        <f t="shared" si="205"/>
        <v>0.16</v>
      </c>
      <c r="U200" s="111">
        <f t="shared" si="212"/>
        <v>5</v>
      </c>
      <c r="V200" s="111">
        <v>252</v>
      </c>
      <c r="W200" s="110">
        <f t="shared" si="197"/>
        <v>1.0029491820000001</v>
      </c>
      <c r="X200" s="103">
        <f t="shared" si="198"/>
        <v>2.8273045099999998</v>
      </c>
      <c r="Y200" s="103">
        <f t="shared" si="199"/>
        <v>0</v>
      </c>
      <c r="Z200" s="114" t="str">
        <f t="shared" si="208"/>
        <v>A+J=</v>
      </c>
      <c r="AA200" s="108">
        <f t="shared" si="209"/>
        <v>44397</v>
      </c>
      <c r="AB200" s="4"/>
      <c r="AD200" s="190">
        <f>[2]Plan1!A259</f>
        <v>44682</v>
      </c>
      <c r="AE200" s="129" t="str">
        <f>[2]Plan1!C259</f>
        <v>Dia do Trabalho</v>
      </c>
      <c r="AG200" s="119">
        <f t="shared" si="223"/>
        <v>29</v>
      </c>
      <c r="AH200" s="121">
        <f t="shared" si="225"/>
        <v>45066</v>
      </c>
      <c r="AI200" s="121">
        <f t="shared" si="217"/>
        <v>45065</v>
      </c>
      <c r="AJ200" s="121">
        <f t="shared" si="218"/>
        <v>45068</v>
      </c>
      <c r="AK200" s="121">
        <f t="shared" si="222"/>
        <v>45097</v>
      </c>
      <c r="AL200" s="119">
        <f t="shared" si="219"/>
        <v>20</v>
      </c>
      <c r="AM200" s="121">
        <f t="shared" si="224"/>
        <v>45070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200"/>
        <v>44376</v>
      </c>
      <c r="B201" s="103">
        <f t="shared" si="192"/>
        <v>963.90889318999996</v>
      </c>
      <c r="C201" s="103">
        <f t="shared" si="206"/>
        <v>853.13455252999995</v>
      </c>
      <c r="D201" s="104">
        <f t="shared" si="201"/>
        <v>1027.211</v>
      </c>
      <c r="E201" s="105">
        <f t="shared" si="213"/>
        <v>1069.289</v>
      </c>
      <c r="F201" s="106">
        <f t="shared" si="214"/>
        <v>44337</v>
      </c>
      <c r="G201" s="107">
        <f t="shared" si="193"/>
        <v>4.0963346381609922E-2</v>
      </c>
      <c r="H201" s="108">
        <f t="shared" si="207"/>
        <v>44397</v>
      </c>
      <c r="I201" s="108">
        <f t="shared" si="194"/>
        <v>44397</v>
      </c>
      <c r="J201" s="109">
        <f t="shared" si="202"/>
        <v>21</v>
      </c>
      <c r="K201" s="109">
        <f t="shared" si="220"/>
        <v>6</v>
      </c>
      <c r="L201" s="8">
        <f t="shared" si="203"/>
        <v>1.01153648</v>
      </c>
      <c r="M201" s="110">
        <f t="shared" si="216"/>
        <v>1.0150827899999999</v>
      </c>
      <c r="N201" s="110">
        <f t="shared" si="211"/>
        <v>1.1130180110432923</v>
      </c>
      <c r="O201" s="103">
        <f t="shared" si="215"/>
        <v>1.1258583200000001</v>
      </c>
      <c r="P201" s="103">
        <f t="shared" si="195"/>
        <v>960.50863403999995</v>
      </c>
      <c r="Q201" s="11">
        <f t="shared" si="210"/>
        <v>0</v>
      </c>
      <c r="R201" s="30">
        <f t="shared" si="204"/>
        <v>0</v>
      </c>
      <c r="S201" s="8">
        <f t="shared" si="196"/>
        <v>0</v>
      </c>
      <c r="T201" s="113">
        <f t="shared" si="205"/>
        <v>0.16</v>
      </c>
      <c r="U201" s="111">
        <f t="shared" si="212"/>
        <v>6</v>
      </c>
      <c r="V201" s="111">
        <v>252</v>
      </c>
      <c r="W201" s="110">
        <f t="shared" si="197"/>
        <v>1.003540061</v>
      </c>
      <c r="X201" s="103">
        <f t="shared" si="198"/>
        <v>3.4002591500000001</v>
      </c>
      <c r="Y201" s="103">
        <f t="shared" si="199"/>
        <v>0</v>
      </c>
      <c r="Z201" s="114" t="str">
        <f t="shared" si="208"/>
        <v>A+J=</v>
      </c>
      <c r="AA201" s="108">
        <f t="shared" si="209"/>
        <v>44397</v>
      </c>
      <c r="AB201" s="4"/>
      <c r="AD201" s="190">
        <f>[2]Plan1!A260</f>
        <v>44728</v>
      </c>
      <c r="AE201" s="129" t="str">
        <f>[2]Plan1!C260</f>
        <v>Corpus Christi</v>
      </c>
      <c r="AG201" s="119">
        <f t="shared" si="223"/>
        <v>30</v>
      </c>
      <c r="AH201" s="121">
        <f t="shared" si="225"/>
        <v>45097</v>
      </c>
      <c r="AI201" s="121">
        <f t="shared" si="217"/>
        <v>45096</v>
      </c>
      <c r="AJ201" s="121">
        <f t="shared" si="218"/>
        <v>45097</v>
      </c>
      <c r="AK201" s="121">
        <f t="shared" si="222"/>
        <v>45127</v>
      </c>
      <c r="AL201" s="119">
        <f t="shared" si="219"/>
        <v>22</v>
      </c>
      <c r="AM201" s="121">
        <f t="shared" si="224"/>
        <v>45099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200"/>
        <v>44377</v>
      </c>
      <c r="B202" s="103">
        <f t="shared" ref="B202:B265" si="226">(P202+X202)</f>
        <v>966.32236675000001</v>
      </c>
      <c r="C202" s="103">
        <f t="shared" si="206"/>
        <v>853.13455252999995</v>
      </c>
      <c r="D202" s="104">
        <f t="shared" si="201"/>
        <v>1027.211</v>
      </c>
      <c r="E202" s="105">
        <f t="shared" si="213"/>
        <v>1069.289</v>
      </c>
      <c r="F202" s="106">
        <f t="shared" si="214"/>
        <v>44337</v>
      </c>
      <c r="G202" s="107">
        <f t="shared" ref="G202:G265" si="227">(E202/D202)-1</f>
        <v>4.0963346381609922E-2</v>
      </c>
      <c r="H202" s="108">
        <f t="shared" si="207"/>
        <v>44397</v>
      </c>
      <c r="I202" s="108">
        <f t="shared" ref="I202:I265" si="228">IF(A202&gt;I201,H202,I201)</f>
        <v>44397</v>
      </c>
      <c r="J202" s="109">
        <f t="shared" si="202"/>
        <v>21</v>
      </c>
      <c r="K202" s="109">
        <f t="shared" si="220"/>
        <v>7</v>
      </c>
      <c r="L202" s="8">
        <f t="shared" si="203"/>
        <v>1.01347213</v>
      </c>
      <c r="M202" s="110">
        <f t="shared" si="216"/>
        <v>1.0150827899999999</v>
      </c>
      <c r="N202" s="110">
        <f t="shared" si="211"/>
        <v>1.1130180110432923</v>
      </c>
      <c r="O202" s="103">
        <f t="shared" si="215"/>
        <v>1.12801273</v>
      </c>
      <c r="P202" s="103">
        <f t="shared" ref="P202:P265" si="229">TRUNC(C202*O202,8)</f>
        <v>962.34663565000005</v>
      </c>
      <c r="Q202" s="11">
        <f t="shared" si="210"/>
        <v>0</v>
      </c>
      <c r="R202" s="30">
        <f t="shared" si="204"/>
        <v>0</v>
      </c>
      <c r="S202" s="8">
        <f t="shared" ref="S202:S265" si="230">IF(R202&gt;0,TRUNC(R202*P202,8),0)</f>
        <v>0</v>
      </c>
      <c r="T202" s="113">
        <f t="shared" si="205"/>
        <v>0.16</v>
      </c>
      <c r="U202" s="111">
        <f t="shared" si="212"/>
        <v>7</v>
      </c>
      <c r="V202" s="111">
        <v>252</v>
      </c>
      <c r="W202" s="110">
        <f t="shared" ref="W202:W265" si="231">ROUND((1+T202)^TRUNC((U202/V202),9),9)</f>
        <v>1.004131288</v>
      </c>
      <c r="X202" s="103">
        <f t="shared" ref="X202:X265" si="232">TRUNC((P202*(W202-1)),8)</f>
        <v>3.9757311</v>
      </c>
      <c r="Y202" s="103">
        <f t="shared" ref="Y202:Y265" si="233">IF(Q202&gt;0,S202+X202,0)</f>
        <v>0</v>
      </c>
      <c r="Z202" s="114" t="str">
        <f t="shared" si="208"/>
        <v>A+J=</v>
      </c>
      <c r="AA202" s="108">
        <f t="shared" si="209"/>
        <v>44397</v>
      </c>
      <c r="AB202" s="4"/>
      <c r="AD202" s="190">
        <f>[2]Plan1!A261</f>
        <v>44811</v>
      </c>
      <c r="AE202" s="129" t="str">
        <f>[2]Plan1!C261</f>
        <v>Independência do Brasil</v>
      </c>
      <c r="AG202" s="119">
        <f t="shared" si="223"/>
        <v>31</v>
      </c>
      <c r="AH202" s="121">
        <f t="shared" si="225"/>
        <v>45127</v>
      </c>
      <c r="AI202" s="121">
        <f t="shared" si="217"/>
        <v>45126</v>
      </c>
      <c r="AJ202" s="121">
        <f t="shared" si="218"/>
        <v>45127</v>
      </c>
      <c r="AK202" s="121">
        <f t="shared" si="222"/>
        <v>45159</v>
      </c>
      <c r="AL202" s="119">
        <f t="shared" si="219"/>
        <v>22</v>
      </c>
      <c r="AM202" s="121">
        <f t="shared" si="224"/>
        <v>45131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234">(A202+1)</f>
        <v>44378</v>
      </c>
      <c r="B203" s="103">
        <f t="shared" si="226"/>
        <v>968.74188169000001</v>
      </c>
      <c r="C203" s="103">
        <f t="shared" si="206"/>
        <v>853.13455252999995</v>
      </c>
      <c r="D203" s="104">
        <f t="shared" ref="D203:D266" si="235">IF(E203=E202,D202,E202)</f>
        <v>1027.211</v>
      </c>
      <c r="E203" s="105">
        <f t="shared" si="213"/>
        <v>1069.289</v>
      </c>
      <c r="F203" s="106">
        <f t="shared" si="214"/>
        <v>44337</v>
      </c>
      <c r="G203" s="107">
        <f t="shared" si="227"/>
        <v>4.0963346381609922E-2</v>
      </c>
      <c r="H203" s="108">
        <f t="shared" si="207"/>
        <v>44397</v>
      </c>
      <c r="I203" s="108">
        <f t="shared" si="228"/>
        <v>44397</v>
      </c>
      <c r="J203" s="109">
        <f t="shared" ref="J203:J266" si="236">IF(I203=I202,J202,NETWORKDAYS(I202,I203,$AD$171:$AD$502)-1)</f>
        <v>21</v>
      </c>
      <c r="K203" s="109">
        <f t="shared" si="220"/>
        <v>8</v>
      </c>
      <c r="L203" s="8">
        <f t="shared" ref="L203:L266" si="237">IF(E203&lt;D203,1,TRUNC((E203/D203)^TRUNC((K203/J203),9),8))</f>
        <v>1.01541148</v>
      </c>
      <c r="M203" s="110">
        <f t="shared" si="216"/>
        <v>1.0150827899999999</v>
      </c>
      <c r="N203" s="110">
        <f t="shared" si="211"/>
        <v>1.1130180110432923</v>
      </c>
      <c r="O203" s="103">
        <f t="shared" si="215"/>
        <v>1.13017126</v>
      </c>
      <c r="P203" s="103">
        <f t="shared" si="229"/>
        <v>964.18815217999997</v>
      </c>
      <c r="Q203" s="11">
        <f t="shared" si="210"/>
        <v>0</v>
      </c>
      <c r="R203" s="30">
        <f t="shared" ref="R203:R266" si="238">IF(Q203&gt;0,VLOOKUP($A203,$AD$10:$AI$165,6),0)</f>
        <v>0</v>
      </c>
      <c r="S203" s="8">
        <f t="shared" si="230"/>
        <v>0</v>
      </c>
      <c r="T203" s="113">
        <f t="shared" ref="T203:T266" si="239">(T202)</f>
        <v>0.16</v>
      </c>
      <c r="U203" s="111">
        <f t="shared" si="212"/>
        <v>8</v>
      </c>
      <c r="V203" s="111">
        <v>252</v>
      </c>
      <c r="W203" s="110">
        <f t="shared" si="231"/>
        <v>1.0047228640000001</v>
      </c>
      <c r="X203" s="103">
        <f t="shared" si="232"/>
        <v>4.5537295100000001</v>
      </c>
      <c r="Y203" s="103">
        <f t="shared" si="233"/>
        <v>0</v>
      </c>
      <c r="Z203" s="114" t="str">
        <f t="shared" si="208"/>
        <v>A+J=</v>
      </c>
      <c r="AA203" s="108">
        <f t="shared" si="209"/>
        <v>44397</v>
      </c>
      <c r="AB203" s="4"/>
      <c r="AD203" s="190">
        <f>[2]Plan1!A262</f>
        <v>44846</v>
      </c>
      <c r="AE203" s="129" t="str">
        <f>[2]Plan1!C262</f>
        <v>Nossa Sr.a Aparecida - Padroeira do Brasil</v>
      </c>
      <c r="AG203" s="119">
        <f t="shared" si="223"/>
        <v>32</v>
      </c>
      <c r="AH203" s="121">
        <f t="shared" si="225"/>
        <v>45158</v>
      </c>
      <c r="AI203" s="121">
        <f t="shared" ref="AI203:AI234" si="240">WORKDAY(AH203,-1,AD$171:AD$502)</f>
        <v>45156</v>
      </c>
      <c r="AJ203" s="121">
        <f t="shared" ref="AJ203:AJ234" si="241">WORKDAY(AI203,1,AD$171:AD$502)</f>
        <v>45159</v>
      </c>
      <c r="AK203" s="121">
        <f t="shared" si="222"/>
        <v>45189</v>
      </c>
      <c r="AL203" s="119">
        <f t="shared" ref="AL203:AL234" si="242">NETWORKDAYS(AJ203,AJ204,$AD$171:$AD$502)-1</f>
        <v>21</v>
      </c>
      <c r="AM203" s="121">
        <f t="shared" si="224"/>
        <v>45161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234"/>
        <v>44379</v>
      </c>
      <c r="B204" s="103">
        <f t="shared" si="226"/>
        <v>971.16745375999994</v>
      </c>
      <c r="C204" s="103">
        <f t="shared" ref="C204:C267" si="243">TRUNC(IF(Q203&gt;0,VLOOKUP(A203,$AD$12:$AE$165,2),C203),8)</f>
        <v>853.13455252999995</v>
      </c>
      <c r="D204" s="104">
        <f t="shared" si="235"/>
        <v>1027.211</v>
      </c>
      <c r="E204" s="105">
        <f t="shared" si="213"/>
        <v>1069.289</v>
      </c>
      <c r="F204" s="106">
        <f t="shared" si="214"/>
        <v>44337</v>
      </c>
      <c r="G204" s="107">
        <f t="shared" si="227"/>
        <v>4.0963346381609922E-2</v>
      </c>
      <c r="H204" s="108">
        <f t="shared" ref="H204:H267" si="244">IF(DAY(A204)=H$9,VLOOKUP(A204,AH$118:AN$450,4),H203)</f>
        <v>44397</v>
      </c>
      <c r="I204" s="108">
        <f t="shared" si="228"/>
        <v>44397</v>
      </c>
      <c r="J204" s="109">
        <f t="shared" si="236"/>
        <v>21</v>
      </c>
      <c r="K204" s="109">
        <f t="shared" si="220"/>
        <v>9</v>
      </c>
      <c r="L204" s="8">
        <f t="shared" si="237"/>
        <v>1.0173545399999999</v>
      </c>
      <c r="M204" s="110">
        <f t="shared" si="216"/>
        <v>1.0150827899999999</v>
      </c>
      <c r="N204" s="110">
        <f t="shared" si="211"/>
        <v>1.1130180110432923</v>
      </c>
      <c r="O204" s="103">
        <f t="shared" si="215"/>
        <v>1.13233392</v>
      </c>
      <c r="P204" s="103">
        <f t="shared" si="229"/>
        <v>966.03319214999999</v>
      </c>
      <c r="Q204" s="11">
        <f t="shared" si="210"/>
        <v>0</v>
      </c>
      <c r="R204" s="30">
        <f t="shared" si="238"/>
        <v>0</v>
      </c>
      <c r="S204" s="8">
        <f t="shared" si="230"/>
        <v>0</v>
      </c>
      <c r="T204" s="113">
        <f t="shared" si="239"/>
        <v>0.16</v>
      </c>
      <c r="U204" s="111">
        <f t="shared" si="212"/>
        <v>9</v>
      </c>
      <c r="V204" s="111">
        <v>252</v>
      </c>
      <c r="W204" s="110">
        <f t="shared" si="231"/>
        <v>1.005314788</v>
      </c>
      <c r="X204" s="103">
        <f t="shared" si="232"/>
        <v>5.1342616100000003</v>
      </c>
      <c r="Y204" s="103">
        <f t="shared" si="233"/>
        <v>0</v>
      </c>
      <c r="Z204" s="114" t="str">
        <f t="shared" ref="Z204:Z267" si="245">IF($Q203&gt;0,VLOOKUP($A203,$AD$10:$AM$165,9),Z203)</f>
        <v>A+J=</v>
      </c>
      <c r="AA204" s="108">
        <f t="shared" ref="AA204:AA267" si="246">IF($Q203&gt;0,VLOOKUP($A203,$AD$10:$AM$165,10),AA203)</f>
        <v>44397</v>
      </c>
      <c r="AB204" s="4"/>
      <c r="AD204" s="190">
        <f>[2]Plan1!A263</f>
        <v>44867</v>
      </c>
      <c r="AE204" s="129" t="str">
        <f>[2]Plan1!C263</f>
        <v>Finados</v>
      </c>
      <c r="AG204" s="119">
        <f t="shared" si="223"/>
        <v>33</v>
      </c>
      <c r="AH204" s="121">
        <f t="shared" si="225"/>
        <v>45189</v>
      </c>
      <c r="AI204" s="121">
        <f t="shared" si="240"/>
        <v>45188</v>
      </c>
      <c r="AJ204" s="121">
        <f t="shared" si="241"/>
        <v>45189</v>
      </c>
      <c r="AK204" s="121">
        <f t="shared" si="222"/>
        <v>45219</v>
      </c>
      <c r="AL204" s="119">
        <f t="shared" si="242"/>
        <v>21</v>
      </c>
      <c r="AM204" s="121">
        <f t="shared" si="224"/>
        <v>45191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234"/>
        <v>44380</v>
      </c>
      <c r="B205" s="103">
        <f t="shared" si="226"/>
        <v>973.59910072000002</v>
      </c>
      <c r="C205" s="103">
        <f t="shared" si="243"/>
        <v>853.13455252999995</v>
      </c>
      <c r="D205" s="104">
        <f t="shared" si="235"/>
        <v>1027.211</v>
      </c>
      <c r="E205" s="105">
        <f t="shared" si="213"/>
        <v>1069.289</v>
      </c>
      <c r="F205" s="106">
        <f t="shared" si="214"/>
        <v>44337</v>
      </c>
      <c r="G205" s="107">
        <f t="shared" si="227"/>
        <v>4.0963346381609922E-2</v>
      </c>
      <c r="H205" s="108">
        <f t="shared" si="244"/>
        <v>44397</v>
      </c>
      <c r="I205" s="108">
        <f t="shared" si="228"/>
        <v>44397</v>
      </c>
      <c r="J205" s="109">
        <f t="shared" si="236"/>
        <v>21</v>
      </c>
      <c r="K205" s="109">
        <f t="shared" si="220"/>
        <v>10</v>
      </c>
      <c r="L205" s="8">
        <f t="shared" si="237"/>
        <v>1.0193013200000001</v>
      </c>
      <c r="M205" s="110">
        <f t="shared" si="216"/>
        <v>1.0150827899999999</v>
      </c>
      <c r="N205" s="110">
        <f t="shared" si="211"/>
        <v>1.1130180110432923</v>
      </c>
      <c r="O205" s="103">
        <f t="shared" si="215"/>
        <v>1.1345007199999999</v>
      </c>
      <c r="P205" s="103">
        <f t="shared" si="229"/>
        <v>967.88176410000005</v>
      </c>
      <c r="Q205" s="11">
        <f t="shared" ref="Q205:Q268" si="247">IF(VLOOKUP(A205,AD$10:AK$165,8)=VLOOKUP(A204,AD$10:AK$165,8),0,VLOOKUP(A205,AD$10:AK$165,8))</f>
        <v>0</v>
      </c>
      <c r="R205" s="30">
        <f t="shared" si="238"/>
        <v>0</v>
      </c>
      <c r="S205" s="8">
        <f t="shared" si="230"/>
        <v>0</v>
      </c>
      <c r="T205" s="113">
        <f t="shared" si="239"/>
        <v>0.16</v>
      </c>
      <c r="U205" s="111">
        <f t="shared" si="212"/>
        <v>10</v>
      </c>
      <c r="V205" s="111">
        <v>252</v>
      </c>
      <c r="W205" s="110">
        <f t="shared" si="231"/>
        <v>1.005907061</v>
      </c>
      <c r="X205" s="103">
        <f t="shared" si="232"/>
        <v>5.7173366200000002</v>
      </c>
      <c r="Y205" s="103">
        <f t="shared" si="233"/>
        <v>0</v>
      </c>
      <c r="Z205" s="114" t="str">
        <f t="shared" si="245"/>
        <v>A+J=</v>
      </c>
      <c r="AA205" s="108">
        <f t="shared" si="246"/>
        <v>44397</v>
      </c>
      <c r="AB205" s="4"/>
      <c r="AD205" s="190">
        <f>[2]Plan1!A264</f>
        <v>44880</v>
      </c>
      <c r="AE205" s="129" t="str">
        <f>[2]Plan1!C264</f>
        <v>Proclamação da República</v>
      </c>
      <c r="AG205" s="119">
        <f t="shared" si="223"/>
        <v>34</v>
      </c>
      <c r="AH205" s="121">
        <f t="shared" si="225"/>
        <v>45219</v>
      </c>
      <c r="AI205" s="121">
        <f t="shared" si="240"/>
        <v>45218</v>
      </c>
      <c r="AJ205" s="121">
        <f t="shared" si="241"/>
        <v>45219</v>
      </c>
      <c r="AK205" s="121">
        <f t="shared" si="222"/>
        <v>45250</v>
      </c>
      <c r="AL205" s="119">
        <f t="shared" si="242"/>
        <v>19</v>
      </c>
      <c r="AM205" s="121">
        <f t="shared" si="224"/>
        <v>45223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234"/>
        <v>44381</v>
      </c>
      <c r="B206" s="103">
        <f t="shared" si="226"/>
        <v>973.59910072000002</v>
      </c>
      <c r="C206" s="103">
        <f t="shared" si="243"/>
        <v>853.13455252999995</v>
      </c>
      <c r="D206" s="104">
        <f t="shared" si="235"/>
        <v>1027.211</v>
      </c>
      <c r="E206" s="105">
        <f t="shared" si="213"/>
        <v>1069.289</v>
      </c>
      <c r="F206" s="106">
        <f t="shared" si="214"/>
        <v>44337</v>
      </c>
      <c r="G206" s="107">
        <f t="shared" si="227"/>
        <v>4.0963346381609922E-2</v>
      </c>
      <c r="H206" s="108">
        <f t="shared" si="244"/>
        <v>44397</v>
      </c>
      <c r="I206" s="108">
        <f t="shared" si="228"/>
        <v>44397</v>
      </c>
      <c r="J206" s="109">
        <f t="shared" si="236"/>
        <v>21</v>
      </c>
      <c r="K206" s="109">
        <f t="shared" si="220"/>
        <v>10</v>
      </c>
      <c r="L206" s="8">
        <f t="shared" si="237"/>
        <v>1.0193013200000001</v>
      </c>
      <c r="M206" s="110">
        <f t="shared" si="216"/>
        <v>1.0150827899999999</v>
      </c>
      <c r="N206" s="110">
        <f t="shared" si="211"/>
        <v>1.1130180110432923</v>
      </c>
      <c r="O206" s="103">
        <f t="shared" si="215"/>
        <v>1.1345007199999999</v>
      </c>
      <c r="P206" s="103">
        <f t="shared" si="229"/>
        <v>967.88176410000005</v>
      </c>
      <c r="Q206" s="11">
        <f t="shared" si="247"/>
        <v>0</v>
      </c>
      <c r="R206" s="30">
        <f t="shared" si="238"/>
        <v>0</v>
      </c>
      <c r="S206" s="8">
        <f t="shared" si="230"/>
        <v>0</v>
      </c>
      <c r="T206" s="113">
        <f t="shared" si="239"/>
        <v>0.16</v>
      </c>
      <c r="U206" s="111">
        <f t="shared" si="212"/>
        <v>10</v>
      </c>
      <c r="V206" s="111">
        <v>252</v>
      </c>
      <c r="W206" s="110">
        <f t="shared" si="231"/>
        <v>1.005907061</v>
      </c>
      <c r="X206" s="103">
        <f t="shared" si="232"/>
        <v>5.7173366200000002</v>
      </c>
      <c r="Y206" s="103">
        <f t="shared" si="233"/>
        <v>0</v>
      </c>
      <c r="Z206" s="114" t="str">
        <f t="shared" si="245"/>
        <v>A+J=</v>
      </c>
      <c r="AA206" s="108">
        <f t="shared" si="246"/>
        <v>44397</v>
      </c>
      <c r="AB206" s="4"/>
      <c r="AD206" s="190">
        <f>[2]Plan1!A265</f>
        <v>44920</v>
      </c>
      <c r="AE206" s="129" t="str">
        <f>[2]Plan1!C265</f>
        <v>Natal</v>
      </c>
      <c r="AG206" s="119">
        <f t="shared" si="223"/>
        <v>35</v>
      </c>
      <c r="AH206" s="121">
        <f t="shared" si="225"/>
        <v>45250</v>
      </c>
      <c r="AI206" s="121">
        <f t="shared" si="240"/>
        <v>45247</v>
      </c>
      <c r="AJ206" s="121">
        <f t="shared" si="241"/>
        <v>45250</v>
      </c>
      <c r="AK206" s="121">
        <f t="shared" si="222"/>
        <v>45280</v>
      </c>
      <c r="AL206" s="119">
        <f t="shared" si="242"/>
        <v>22</v>
      </c>
      <c r="AM206" s="121">
        <f t="shared" si="224"/>
        <v>45252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234"/>
        <v>44382</v>
      </c>
      <c r="B207" s="103">
        <f t="shared" si="226"/>
        <v>973.59910072000002</v>
      </c>
      <c r="C207" s="103">
        <f t="shared" si="243"/>
        <v>853.13455252999995</v>
      </c>
      <c r="D207" s="104">
        <f t="shared" si="235"/>
        <v>1027.211</v>
      </c>
      <c r="E207" s="105">
        <f t="shared" si="213"/>
        <v>1069.289</v>
      </c>
      <c r="F207" s="106">
        <f t="shared" si="214"/>
        <v>44337</v>
      </c>
      <c r="G207" s="107">
        <f t="shared" si="227"/>
        <v>4.0963346381609922E-2</v>
      </c>
      <c r="H207" s="108">
        <f t="shared" si="244"/>
        <v>44397</v>
      </c>
      <c r="I207" s="108">
        <f t="shared" si="228"/>
        <v>44397</v>
      </c>
      <c r="J207" s="109">
        <f t="shared" si="236"/>
        <v>21</v>
      </c>
      <c r="K207" s="109">
        <f t="shared" si="220"/>
        <v>10</v>
      </c>
      <c r="L207" s="8">
        <f t="shared" si="237"/>
        <v>1.0193013200000001</v>
      </c>
      <c r="M207" s="110">
        <f t="shared" si="216"/>
        <v>1.0150827899999999</v>
      </c>
      <c r="N207" s="110">
        <f t="shared" si="211"/>
        <v>1.1130180110432923</v>
      </c>
      <c r="O207" s="103">
        <f t="shared" si="215"/>
        <v>1.1345007199999999</v>
      </c>
      <c r="P207" s="103">
        <f t="shared" si="229"/>
        <v>967.88176410000005</v>
      </c>
      <c r="Q207" s="11">
        <f t="shared" si="247"/>
        <v>0</v>
      </c>
      <c r="R207" s="30">
        <f t="shared" si="238"/>
        <v>0</v>
      </c>
      <c r="S207" s="8">
        <f t="shared" si="230"/>
        <v>0</v>
      </c>
      <c r="T207" s="113">
        <f t="shared" si="239"/>
        <v>0.16</v>
      </c>
      <c r="U207" s="111">
        <f t="shared" si="212"/>
        <v>10</v>
      </c>
      <c r="V207" s="111">
        <v>252</v>
      </c>
      <c r="W207" s="110">
        <f t="shared" si="231"/>
        <v>1.005907061</v>
      </c>
      <c r="X207" s="103">
        <f t="shared" si="232"/>
        <v>5.7173366200000002</v>
      </c>
      <c r="Y207" s="103">
        <f t="shared" si="233"/>
        <v>0</v>
      </c>
      <c r="Z207" s="114" t="str">
        <f t="shared" si="245"/>
        <v>A+J=</v>
      </c>
      <c r="AA207" s="108">
        <f t="shared" si="246"/>
        <v>44397</v>
      </c>
      <c r="AB207" s="4"/>
      <c r="AD207" s="190">
        <f>[2]Plan1!A266</f>
        <v>44927</v>
      </c>
      <c r="AE207" s="129" t="str">
        <f>[2]Plan1!C266</f>
        <v>Confraternização Universal</v>
      </c>
      <c r="AG207" s="119">
        <f t="shared" si="223"/>
        <v>36</v>
      </c>
      <c r="AH207" s="121">
        <f t="shared" si="225"/>
        <v>45280</v>
      </c>
      <c r="AI207" s="121">
        <f t="shared" si="240"/>
        <v>45279</v>
      </c>
      <c r="AJ207" s="121">
        <f t="shared" si="241"/>
        <v>45280</v>
      </c>
      <c r="AK207" s="121">
        <f t="shared" si="222"/>
        <v>45313</v>
      </c>
      <c r="AL207" s="119">
        <f t="shared" si="242"/>
        <v>21</v>
      </c>
      <c r="AM207" s="121">
        <f t="shared" si="224"/>
        <v>45282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234"/>
        <v>44383</v>
      </c>
      <c r="B208" s="103">
        <f t="shared" si="226"/>
        <v>976.03684792999991</v>
      </c>
      <c r="C208" s="103">
        <f t="shared" si="243"/>
        <v>853.13455252999995</v>
      </c>
      <c r="D208" s="104">
        <f t="shared" si="235"/>
        <v>1027.211</v>
      </c>
      <c r="E208" s="105">
        <f t="shared" si="213"/>
        <v>1069.289</v>
      </c>
      <c r="F208" s="106">
        <f t="shared" si="214"/>
        <v>44337</v>
      </c>
      <c r="G208" s="107">
        <f t="shared" si="227"/>
        <v>4.0963346381609922E-2</v>
      </c>
      <c r="H208" s="108">
        <f t="shared" si="244"/>
        <v>44397</v>
      </c>
      <c r="I208" s="108">
        <f t="shared" si="228"/>
        <v>44397</v>
      </c>
      <c r="J208" s="109">
        <f t="shared" si="236"/>
        <v>21</v>
      </c>
      <c r="K208" s="109">
        <f t="shared" si="220"/>
        <v>11</v>
      </c>
      <c r="L208" s="8">
        <f t="shared" si="237"/>
        <v>1.02125183</v>
      </c>
      <c r="M208" s="110">
        <f t="shared" si="216"/>
        <v>1.0150827899999999</v>
      </c>
      <c r="N208" s="110">
        <f t="shared" si="211"/>
        <v>1.1130180110432923</v>
      </c>
      <c r="O208" s="103">
        <f t="shared" si="215"/>
        <v>1.1366716800000001</v>
      </c>
      <c r="P208" s="103">
        <f t="shared" si="229"/>
        <v>969.73388508999994</v>
      </c>
      <c r="Q208" s="11">
        <f t="shared" si="247"/>
        <v>0</v>
      </c>
      <c r="R208" s="30">
        <f t="shared" si="238"/>
        <v>0</v>
      </c>
      <c r="S208" s="8">
        <f t="shared" si="230"/>
        <v>0</v>
      </c>
      <c r="T208" s="113">
        <f t="shared" si="239"/>
        <v>0.16</v>
      </c>
      <c r="U208" s="111">
        <f t="shared" si="212"/>
        <v>11</v>
      </c>
      <c r="V208" s="111">
        <v>252</v>
      </c>
      <c r="W208" s="110">
        <f t="shared" si="231"/>
        <v>1.0064996829999999</v>
      </c>
      <c r="X208" s="103">
        <f t="shared" si="232"/>
        <v>6.3029628400000002</v>
      </c>
      <c r="Y208" s="103">
        <f t="shared" si="233"/>
        <v>0</v>
      </c>
      <c r="Z208" s="114" t="str">
        <f t="shared" si="245"/>
        <v>A+J=</v>
      </c>
      <c r="AA208" s="108">
        <f t="shared" si="246"/>
        <v>44397</v>
      </c>
      <c r="AB208" s="4"/>
      <c r="AD208" s="190">
        <f>[2]Plan1!A267</f>
        <v>44977</v>
      </c>
      <c r="AE208" s="129" t="str">
        <f>[2]Plan1!C267</f>
        <v>Carnaval</v>
      </c>
      <c r="AG208" s="119">
        <f t="shared" si="223"/>
        <v>37</v>
      </c>
      <c r="AH208" s="121">
        <f t="shared" si="225"/>
        <v>45311</v>
      </c>
      <c r="AI208" s="121">
        <f t="shared" si="240"/>
        <v>45310</v>
      </c>
      <c r="AJ208" s="121">
        <f t="shared" si="241"/>
        <v>45313</v>
      </c>
      <c r="AK208" s="121">
        <f t="shared" si="222"/>
        <v>45342</v>
      </c>
      <c r="AL208" s="119">
        <f t="shared" si="242"/>
        <v>19</v>
      </c>
      <c r="AM208" s="121">
        <f t="shared" si="224"/>
        <v>45315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234"/>
        <v>44384</v>
      </c>
      <c r="B209" s="103">
        <f t="shared" si="226"/>
        <v>978.48067788000003</v>
      </c>
      <c r="C209" s="103">
        <f t="shared" si="243"/>
        <v>853.13455252999995</v>
      </c>
      <c r="D209" s="104">
        <f t="shared" si="235"/>
        <v>1027.211</v>
      </c>
      <c r="E209" s="105">
        <f t="shared" si="213"/>
        <v>1069.289</v>
      </c>
      <c r="F209" s="106">
        <f t="shared" si="214"/>
        <v>44337</v>
      </c>
      <c r="G209" s="107">
        <f t="shared" si="227"/>
        <v>4.0963346381609922E-2</v>
      </c>
      <c r="H209" s="108">
        <f t="shared" si="244"/>
        <v>44397</v>
      </c>
      <c r="I209" s="108">
        <f t="shared" si="228"/>
        <v>44397</v>
      </c>
      <c r="J209" s="109">
        <f t="shared" si="236"/>
        <v>21</v>
      </c>
      <c r="K209" s="109">
        <f t="shared" si="220"/>
        <v>12</v>
      </c>
      <c r="L209" s="8">
        <f t="shared" si="237"/>
        <v>1.0232060599999999</v>
      </c>
      <c r="M209" s="110">
        <f t="shared" si="216"/>
        <v>1.0150827899999999</v>
      </c>
      <c r="N209" s="110">
        <f t="shared" si="211"/>
        <v>1.1130180110432923</v>
      </c>
      <c r="O209" s="103">
        <f t="shared" si="215"/>
        <v>1.13884677</v>
      </c>
      <c r="P209" s="103">
        <f t="shared" si="229"/>
        <v>971.58952952000004</v>
      </c>
      <c r="Q209" s="11">
        <f t="shared" si="247"/>
        <v>0</v>
      </c>
      <c r="R209" s="30">
        <f t="shared" si="238"/>
        <v>0</v>
      </c>
      <c r="S209" s="8">
        <f t="shared" si="230"/>
        <v>0</v>
      </c>
      <c r="T209" s="113">
        <f t="shared" si="239"/>
        <v>0.16</v>
      </c>
      <c r="U209" s="111">
        <f t="shared" si="212"/>
        <v>12</v>
      </c>
      <c r="V209" s="111">
        <v>252</v>
      </c>
      <c r="W209" s="110">
        <f t="shared" si="231"/>
        <v>1.007092654</v>
      </c>
      <c r="X209" s="103">
        <f t="shared" si="232"/>
        <v>6.8911483599999999</v>
      </c>
      <c r="Y209" s="103">
        <f t="shared" si="233"/>
        <v>0</v>
      </c>
      <c r="Z209" s="114" t="str">
        <f t="shared" si="245"/>
        <v>A+J=</v>
      </c>
      <c r="AA209" s="108">
        <f t="shared" si="246"/>
        <v>44397</v>
      </c>
      <c r="AB209" s="4"/>
      <c r="AD209" s="190">
        <f>[2]Plan1!A268</f>
        <v>44978</v>
      </c>
      <c r="AE209" s="129" t="str">
        <f>[2]Plan1!C268</f>
        <v>Carnaval</v>
      </c>
      <c r="AG209" s="119">
        <f t="shared" si="223"/>
        <v>38</v>
      </c>
      <c r="AH209" s="121">
        <f t="shared" si="225"/>
        <v>45342</v>
      </c>
      <c r="AI209" s="121">
        <f t="shared" si="240"/>
        <v>45341</v>
      </c>
      <c r="AJ209" s="121">
        <f t="shared" si="241"/>
        <v>45342</v>
      </c>
      <c r="AK209" s="121">
        <f t="shared" si="222"/>
        <v>45371</v>
      </c>
      <c r="AL209" s="119">
        <f t="shared" si="242"/>
        <v>21</v>
      </c>
      <c r="AM209" s="121">
        <f t="shared" si="224"/>
        <v>45344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234"/>
        <v>44385</v>
      </c>
      <c r="B210" s="103">
        <f t="shared" si="226"/>
        <v>980.93064175999996</v>
      </c>
      <c r="C210" s="103">
        <f t="shared" si="243"/>
        <v>853.13455252999995</v>
      </c>
      <c r="D210" s="104">
        <f t="shared" si="235"/>
        <v>1027.211</v>
      </c>
      <c r="E210" s="105">
        <f t="shared" si="213"/>
        <v>1069.289</v>
      </c>
      <c r="F210" s="106">
        <f t="shared" si="214"/>
        <v>44337</v>
      </c>
      <c r="G210" s="107">
        <f t="shared" si="227"/>
        <v>4.0963346381609922E-2</v>
      </c>
      <c r="H210" s="108">
        <f t="shared" si="244"/>
        <v>44397</v>
      </c>
      <c r="I210" s="108">
        <f t="shared" si="228"/>
        <v>44397</v>
      </c>
      <c r="J210" s="109">
        <f t="shared" si="236"/>
        <v>21</v>
      </c>
      <c r="K210" s="109">
        <f t="shared" si="220"/>
        <v>13</v>
      </c>
      <c r="L210" s="8">
        <f t="shared" si="237"/>
        <v>1.0251640399999999</v>
      </c>
      <c r="M210" s="110">
        <f t="shared" si="216"/>
        <v>1.0150827899999999</v>
      </c>
      <c r="N210" s="110">
        <f t="shared" si="211"/>
        <v>1.1130180110432923</v>
      </c>
      <c r="O210" s="103">
        <f t="shared" si="215"/>
        <v>1.1410260400000001</v>
      </c>
      <c r="P210" s="103">
        <f t="shared" si="229"/>
        <v>973.44874005999998</v>
      </c>
      <c r="Q210" s="11">
        <f t="shared" si="247"/>
        <v>0</v>
      </c>
      <c r="R210" s="30">
        <f t="shared" si="238"/>
        <v>0</v>
      </c>
      <c r="S210" s="8">
        <f t="shared" si="230"/>
        <v>0</v>
      </c>
      <c r="T210" s="113">
        <f t="shared" si="239"/>
        <v>0.16</v>
      </c>
      <c r="U210" s="111">
        <f t="shared" si="212"/>
        <v>13</v>
      </c>
      <c r="V210" s="111">
        <v>252</v>
      </c>
      <c r="W210" s="110">
        <f t="shared" si="231"/>
        <v>1.0076859739999999</v>
      </c>
      <c r="X210" s="103">
        <f t="shared" si="232"/>
        <v>7.4819016999999999</v>
      </c>
      <c r="Y210" s="103">
        <f t="shared" si="233"/>
        <v>0</v>
      </c>
      <c r="Z210" s="114" t="str">
        <f t="shared" si="245"/>
        <v>A+J=</v>
      </c>
      <c r="AA210" s="108">
        <f t="shared" si="246"/>
        <v>44397</v>
      </c>
      <c r="AB210" s="4"/>
      <c r="AD210" s="190">
        <f>[2]Plan1!A269</f>
        <v>45023</v>
      </c>
      <c r="AE210" s="129" t="str">
        <f>[2]Plan1!C269</f>
        <v>Paixão de Cristo</v>
      </c>
      <c r="AG210" s="119">
        <f t="shared" si="223"/>
        <v>39</v>
      </c>
      <c r="AH210" s="121">
        <f t="shared" si="225"/>
        <v>45371</v>
      </c>
      <c r="AI210" s="121">
        <f t="shared" si="240"/>
        <v>45370</v>
      </c>
      <c r="AJ210" s="121">
        <f t="shared" si="241"/>
        <v>45371</v>
      </c>
      <c r="AK210" s="121">
        <f t="shared" si="222"/>
        <v>45404</v>
      </c>
      <c r="AL210" s="119">
        <f t="shared" si="242"/>
        <v>22</v>
      </c>
      <c r="AM210" s="121">
        <f t="shared" si="224"/>
        <v>45373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234"/>
        <v>44386</v>
      </c>
      <c r="B211" s="103">
        <f t="shared" si="226"/>
        <v>983.38673162999999</v>
      </c>
      <c r="C211" s="103">
        <f t="shared" si="243"/>
        <v>853.13455252999995</v>
      </c>
      <c r="D211" s="104">
        <f t="shared" si="235"/>
        <v>1027.211</v>
      </c>
      <c r="E211" s="105">
        <f t="shared" si="213"/>
        <v>1069.289</v>
      </c>
      <c r="F211" s="106">
        <f t="shared" si="214"/>
        <v>44337</v>
      </c>
      <c r="G211" s="107">
        <f t="shared" si="227"/>
        <v>4.0963346381609922E-2</v>
      </c>
      <c r="H211" s="108">
        <f t="shared" si="244"/>
        <v>44397</v>
      </c>
      <c r="I211" s="108">
        <f t="shared" si="228"/>
        <v>44397</v>
      </c>
      <c r="J211" s="109">
        <f t="shared" si="236"/>
        <v>21</v>
      </c>
      <c r="K211" s="109">
        <f t="shared" si="220"/>
        <v>14</v>
      </c>
      <c r="L211" s="8">
        <f t="shared" si="237"/>
        <v>1.0271257600000001</v>
      </c>
      <c r="M211" s="110">
        <f t="shared" si="216"/>
        <v>1.0150827899999999</v>
      </c>
      <c r="N211" s="110">
        <f t="shared" si="211"/>
        <v>1.1130180110432923</v>
      </c>
      <c r="O211" s="103">
        <f t="shared" si="215"/>
        <v>1.1432094699999999</v>
      </c>
      <c r="P211" s="103">
        <f t="shared" si="229"/>
        <v>975.31149962999996</v>
      </c>
      <c r="Q211" s="11">
        <f t="shared" si="247"/>
        <v>0</v>
      </c>
      <c r="R211" s="30">
        <f t="shared" si="238"/>
        <v>0</v>
      </c>
      <c r="S211" s="8">
        <f t="shared" si="230"/>
        <v>0</v>
      </c>
      <c r="T211" s="113">
        <f t="shared" si="239"/>
        <v>0.16</v>
      </c>
      <c r="U211" s="111">
        <f t="shared" si="212"/>
        <v>14</v>
      </c>
      <c r="V211" s="111">
        <v>252</v>
      </c>
      <c r="W211" s="110">
        <f t="shared" si="231"/>
        <v>1.0082796439999999</v>
      </c>
      <c r="X211" s="103">
        <f t="shared" si="232"/>
        <v>8.0752319999999997</v>
      </c>
      <c r="Y211" s="103">
        <f t="shared" si="233"/>
        <v>0</v>
      </c>
      <c r="Z211" s="114" t="str">
        <f t="shared" si="245"/>
        <v>A+J=</v>
      </c>
      <c r="AA211" s="108">
        <f t="shared" si="246"/>
        <v>44397</v>
      </c>
      <c r="AB211" s="4"/>
      <c r="AD211" s="190">
        <f>[2]Plan1!A270</f>
        <v>45037</v>
      </c>
      <c r="AE211" s="129" t="str">
        <f>[2]Plan1!C270</f>
        <v>Tiradentes</v>
      </c>
      <c r="AG211" s="119">
        <f t="shared" si="223"/>
        <v>40</v>
      </c>
      <c r="AH211" s="121">
        <f t="shared" si="225"/>
        <v>45402</v>
      </c>
      <c r="AI211" s="121">
        <f t="shared" si="240"/>
        <v>45401</v>
      </c>
      <c r="AJ211" s="121">
        <f t="shared" si="241"/>
        <v>45404</v>
      </c>
      <c r="AK211" s="121">
        <f t="shared" si="222"/>
        <v>45432</v>
      </c>
      <c r="AL211" s="119">
        <f t="shared" si="242"/>
        <v>19</v>
      </c>
      <c r="AM211" s="121">
        <f t="shared" si="224"/>
        <v>45406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234"/>
        <v>44387</v>
      </c>
      <c r="B212" s="103">
        <f t="shared" si="226"/>
        <v>985.848973</v>
      </c>
      <c r="C212" s="103">
        <f t="shared" si="243"/>
        <v>853.13455252999995</v>
      </c>
      <c r="D212" s="104">
        <f t="shared" si="235"/>
        <v>1027.211</v>
      </c>
      <c r="E212" s="105">
        <f t="shared" si="213"/>
        <v>1069.289</v>
      </c>
      <c r="F212" s="106">
        <f t="shared" si="214"/>
        <v>44337</v>
      </c>
      <c r="G212" s="107">
        <f t="shared" si="227"/>
        <v>4.0963346381609922E-2</v>
      </c>
      <c r="H212" s="108">
        <f t="shared" si="244"/>
        <v>44397</v>
      </c>
      <c r="I212" s="108">
        <f t="shared" si="228"/>
        <v>44397</v>
      </c>
      <c r="J212" s="109">
        <f t="shared" si="236"/>
        <v>21</v>
      </c>
      <c r="K212" s="109">
        <f t="shared" si="220"/>
        <v>15</v>
      </c>
      <c r="L212" s="8">
        <f t="shared" si="237"/>
        <v>1.0290912400000001</v>
      </c>
      <c r="M212" s="110">
        <f t="shared" si="216"/>
        <v>1.0150827899999999</v>
      </c>
      <c r="N212" s="110">
        <f t="shared" si="211"/>
        <v>1.1130180110432923</v>
      </c>
      <c r="O212" s="103">
        <f t="shared" si="215"/>
        <v>1.14539708</v>
      </c>
      <c r="P212" s="103">
        <f t="shared" si="229"/>
        <v>977.17782531</v>
      </c>
      <c r="Q212" s="11">
        <f t="shared" si="247"/>
        <v>0</v>
      </c>
      <c r="R212" s="30">
        <f t="shared" si="238"/>
        <v>0</v>
      </c>
      <c r="S212" s="8">
        <f t="shared" si="230"/>
        <v>0</v>
      </c>
      <c r="T212" s="113">
        <f t="shared" si="239"/>
        <v>0.16</v>
      </c>
      <c r="U212" s="111">
        <f t="shared" si="212"/>
        <v>15</v>
      </c>
      <c r="V212" s="111">
        <v>252</v>
      </c>
      <c r="W212" s="110">
        <f t="shared" si="231"/>
        <v>1.008873664</v>
      </c>
      <c r="X212" s="103">
        <f t="shared" si="232"/>
        <v>8.6711476899999997</v>
      </c>
      <c r="Y212" s="103">
        <f t="shared" si="233"/>
        <v>0</v>
      </c>
      <c r="Z212" s="114" t="str">
        <f t="shared" si="245"/>
        <v>A+J=</v>
      </c>
      <c r="AA212" s="108">
        <f t="shared" si="246"/>
        <v>44397</v>
      </c>
      <c r="AB212" s="4"/>
      <c r="AD212" s="190">
        <f>[2]Plan1!A271</f>
        <v>45047</v>
      </c>
      <c r="AE212" s="129" t="str">
        <f>[2]Plan1!C271</f>
        <v>Dia do Trabalho</v>
      </c>
      <c r="AG212" s="119">
        <f t="shared" si="223"/>
        <v>41</v>
      </c>
      <c r="AH212" s="121">
        <f t="shared" si="225"/>
        <v>45432</v>
      </c>
      <c r="AI212" s="121">
        <f t="shared" si="240"/>
        <v>45429</v>
      </c>
      <c r="AJ212" s="121">
        <f t="shared" si="241"/>
        <v>45432</v>
      </c>
      <c r="AK212" s="121">
        <f t="shared" si="222"/>
        <v>45463</v>
      </c>
      <c r="AL212" s="119">
        <f t="shared" si="242"/>
        <v>22</v>
      </c>
      <c r="AM212" s="121">
        <f t="shared" si="224"/>
        <v>45434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234"/>
        <v>44388</v>
      </c>
      <c r="B213" s="103">
        <f t="shared" si="226"/>
        <v>985.848973</v>
      </c>
      <c r="C213" s="103">
        <f t="shared" si="243"/>
        <v>853.13455252999995</v>
      </c>
      <c r="D213" s="104">
        <f t="shared" si="235"/>
        <v>1027.211</v>
      </c>
      <c r="E213" s="105">
        <f t="shared" si="213"/>
        <v>1069.289</v>
      </c>
      <c r="F213" s="106">
        <f t="shared" si="214"/>
        <v>44337</v>
      </c>
      <c r="G213" s="107">
        <f t="shared" si="227"/>
        <v>4.0963346381609922E-2</v>
      </c>
      <c r="H213" s="108">
        <f t="shared" si="244"/>
        <v>44397</v>
      </c>
      <c r="I213" s="108">
        <f t="shared" si="228"/>
        <v>44397</v>
      </c>
      <c r="J213" s="109">
        <f t="shared" si="236"/>
        <v>21</v>
      </c>
      <c r="K213" s="109">
        <f t="shared" si="220"/>
        <v>15</v>
      </c>
      <c r="L213" s="8">
        <f t="shared" si="237"/>
        <v>1.0290912400000001</v>
      </c>
      <c r="M213" s="110">
        <f t="shared" si="216"/>
        <v>1.0150827899999999</v>
      </c>
      <c r="N213" s="110">
        <f t="shared" si="211"/>
        <v>1.1130180110432923</v>
      </c>
      <c r="O213" s="103">
        <f t="shared" si="215"/>
        <v>1.14539708</v>
      </c>
      <c r="P213" s="103">
        <f t="shared" si="229"/>
        <v>977.17782531</v>
      </c>
      <c r="Q213" s="11">
        <f t="shared" si="247"/>
        <v>0</v>
      </c>
      <c r="R213" s="30">
        <f t="shared" si="238"/>
        <v>0</v>
      </c>
      <c r="S213" s="8">
        <f t="shared" si="230"/>
        <v>0</v>
      </c>
      <c r="T213" s="113">
        <f t="shared" si="239"/>
        <v>0.16</v>
      </c>
      <c r="U213" s="111">
        <f t="shared" si="212"/>
        <v>15</v>
      </c>
      <c r="V213" s="111">
        <v>252</v>
      </c>
      <c r="W213" s="110">
        <f t="shared" si="231"/>
        <v>1.008873664</v>
      </c>
      <c r="X213" s="103">
        <f t="shared" si="232"/>
        <v>8.6711476899999997</v>
      </c>
      <c r="Y213" s="103">
        <f t="shared" si="233"/>
        <v>0</v>
      </c>
      <c r="Z213" s="114" t="str">
        <f t="shared" si="245"/>
        <v>A+J=</v>
      </c>
      <c r="AA213" s="108">
        <f t="shared" si="246"/>
        <v>44397</v>
      </c>
      <c r="AB213" s="4"/>
      <c r="AD213" s="190">
        <f>[2]Plan1!A272</f>
        <v>45085</v>
      </c>
      <c r="AE213" s="129" t="str">
        <f>[2]Plan1!C272</f>
        <v>Corpus Christi</v>
      </c>
      <c r="AG213" s="119">
        <f t="shared" si="223"/>
        <v>42</v>
      </c>
      <c r="AH213" s="121">
        <f t="shared" si="225"/>
        <v>45463</v>
      </c>
      <c r="AI213" s="121">
        <f t="shared" si="240"/>
        <v>45462</v>
      </c>
      <c r="AJ213" s="121">
        <f t="shared" si="241"/>
        <v>45463</v>
      </c>
      <c r="AK213" s="121">
        <f t="shared" si="222"/>
        <v>45495</v>
      </c>
      <c r="AL213" s="119">
        <f t="shared" si="242"/>
        <v>22</v>
      </c>
      <c r="AM213" s="121">
        <f t="shared" si="224"/>
        <v>45467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234"/>
        <v>44389</v>
      </c>
      <c r="B214" s="103">
        <f t="shared" si="226"/>
        <v>985.848973</v>
      </c>
      <c r="C214" s="103">
        <f t="shared" si="243"/>
        <v>853.13455252999995</v>
      </c>
      <c r="D214" s="104">
        <f t="shared" si="235"/>
        <v>1027.211</v>
      </c>
      <c r="E214" s="105">
        <f t="shared" si="213"/>
        <v>1069.289</v>
      </c>
      <c r="F214" s="106">
        <f t="shared" si="214"/>
        <v>44337</v>
      </c>
      <c r="G214" s="107">
        <f t="shared" si="227"/>
        <v>4.0963346381609922E-2</v>
      </c>
      <c r="H214" s="108">
        <f t="shared" si="244"/>
        <v>44397</v>
      </c>
      <c r="I214" s="108">
        <f t="shared" si="228"/>
        <v>44397</v>
      </c>
      <c r="J214" s="109">
        <f t="shared" si="236"/>
        <v>21</v>
      </c>
      <c r="K214" s="109">
        <f t="shared" si="220"/>
        <v>15</v>
      </c>
      <c r="L214" s="8">
        <f t="shared" si="237"/>
        <v>1.0290912400000001</v>
      </c>
      <c r="M214" s="110">
        <f t="shared" si="216"/>
        <v>1.0150827899999999</v>
      </c>
      <c r="N214" s="110">
        <f t="shared" si="211"/>
        <v>1.1130180110432923</v>
      </c>
      <c r="O214" s="103">
        <f t="shared" si="215"/>
        <v>1.14539708</v>
      </c>
      <c r="P214" s="103">
        <f t="shared" si="229"/>
        <v>977.17782531</v>
      </c>
      <c r="Q214" s="11">
        <f t="shared" si="247"/>
        <v>0</v>
      </c>
      <c r="R214" s="30">
        <f t="shared" si="238"/>
        <v>0</v>
      </c>
      <c r="S214" s="8">
        <f t="shared" si="230"/>
        <v>0</v>
      </c>
      <c r="T214" s="113">
        <f t="shared" si="239"/>
        <v>0.16</v>
      </c>
      <c r="U214" s="111">
        <f t="shared" si="212"/>
        <v>15</v>
      </c>
      <c r="V214" s="111">
        <v>252</v>
      </c>
      <c r="W214" s="110">
        <f t="shared" si="231"/>
        <v>1.008873664</v>
      </c>
      <c r="X214" s="103">
        <f t="shared" si="232"/>
        <v>8.6711476899999997</v>
      </c>
      <c r="Y214" s="103">
        <f t="shared" si="233"/>
        <v>0</v>
      </c>
      <c r="Z214" s="114" t="str">
        <f t="shared" si="245"/>
        <v>A+J=</v>
      </c>
      <c r="AA214" s="108">
        <f t="shared" si="246"/>
        <v>44397</v>
      </c>
      <c r="AB214" s="4"/>
      <c r="AD214" s="190">
        <f>[2]Plan1!A273</f>
        <v>45176</v>
      </c>
      <c r="AE214" s="129" t="str">
        <f>[2]Plan1!C273</f>
        <v>Independência do Brasil</v>
      </c>
      <c r="AG214" s="119">
        <f t="shared" si="223"/>
        <v>43</v>
      </c>
      <c r="AH214" s="121">
        <f t="shared" si="225"/>
        <v>45493</v>
      </c>
      <c r="AI214" s="121">
        <f t="shared" si="240"/>
        <v>45492</v>
      </c>
      <c r="AJ214" s="121">
        <f t="shared" si="241"/>
        <v>45495</v>
      </c>
      <c r="AK214" s="121">
        <f t="shared" si="222"/>
        <v>45524</v>
      </c>
      <c r="AL214" s="119">
        <f t="shared" si="242"/>
        <v>21</v>
      </c>
      <c r="AM214" s="121">
        <f t="shared" si="224"/>
        <v>45497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234"/>
        <v>44390</v>
      </c>
      <c r="B215" s="103">
        <f t="shared" si="226"/>
        <v>988.31738179000001</v>
      </c>
      <c r="C215" s="103">
        <f t="shared" si="243"/>
        <v>853.13455252999995</v>
      </c>
      <c r="D215" s="104">
        <f t="shared" si="235"/>
        <v>1027.211</v>
      </c>
      <c r="E215" s="105">
        <f t="shared" si="213"/>
        <v>1069.289</v>
      </c>
      <c r="F215" s="106">
        <f t="shared" si="214"/>
        <v>44337</v>
      </c>
      <c r="G215" s="107">
        <f t="shared" si="227"/>
        <v>4.0963346381609922E-2</v>
      </c>
      <c r="H215" s="108">
        <f t="shared" si="244"/>
        <v>44397</v>
      </c>
      <c r="I215" s="108">
        <f t="shared" si="228"/>
        <v>44397</v>
      </c>
      <c r="J215" s="109">
        <f t="shared" si="236"/>
        <v>21</v>
      </c>
      <c r="K215" s="109">
        <f t="shared" si="220"/>
        <v>16</v>
      </c>
      <c r="L215" s="8">
        <f t="shared" si="237"/>
        <v>1.0310604800000001</v>
      </c>
      <c r="M215" s="110">
        <f t="shared" si="216"/>
        <v>1.0150827899999999</v>
      </c>
      <c r="N215" s="110">
        <f t="shared" si="211"/>
        <v>1.1130180110432923</v>
      </c>
      <c r="O215" s="103">
        <f t="shared" si="215"/>
        <v>1.14758888</v>
      </c>
      <c r="P215" s="103">
        <f t="shared" si="229"/>
        <v>979.04772562000005</v>
      </c>
      <c r="Q215" s="11">
        <f t="shared" si="247"/>
        <v>0</v>
      </c>
      <c r="R215" s="30">
        <f t="shared" si="238"/>
        <v>0</v>
      </c>
      <c r="S215" s="8">
        <f t="shared" si="230"/>
        <v>0</v>
      </c>
      <c r="T215" s="113">
        <f t="shared" si="239"/>
        <v>0.16</v>
      </c>
      <c r="U215" s="111">
        <f t="shared" si="212"/>
        <v>16</v>
      </c>
      <c r="V215" s="111">
        <v>252</v>
      </c>
      <c r="W215" s="110">
        <f t="shared" si="231"/>
        <v>1.0094680330000001</v>
      </c>
      <c r="X215" s="103">
        <f t="shared" si="232"/>
        <v>9.2696561699999993</v>
      </c>
      <c r="Y215" s="103">
        <f t="shared" si="233"/>
        <v>0</v>
      </c>
      <c r="Z215" s="114" t="str">
        <f t="shared" si="245"/>
        <v>A+J=</v>
      </c>
      <c r="AA215" s="108">
        <f t="shared" si="246"/>
        <v>44397</v>
      </c>
      <c r="AB215" s="4"/>
      <c r="AD215" s="190">
        <f>[2]Plan1!A274</f>
        <v>45211</v>
      </c>
      <c r="AE215" s="129" t="str">
        <f>[2]Plan1!C274</f>
        <v>Nossa Sr.a Aparecida - Padroeira do Brasil</v>
      </c>
      <c r="AG215" s="119">
        <f t="shared" si="223"/>
        <v>44</v>
      </c>
      <c r="AH215" s="121">
        <f t="shared" si="225"/>
        <v>45524</v>
      </c>
      <c r="AI215" s="121">
        <f t="shared" si="240"/>
        <v>45523</v>
      </c>
      <c r="AJ215" s="121">
        <f t="shared" si="241"/>
        <v>45524</v>
      </c>
      <c r="AK215" s="121">
        <f t="shared" si="222"/>
        <v>45555</v>
      </c>
      <c r="AL215" s="119">
        <f t="shared" si="242"/>
        <v>23</v>
      </c>
      <c r="AM215" s="121">
        <f t="shared" si="224"/>
        <v>45526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234"/>
        <v>44391</v>
      </c>
      <c r="B216" s="103">
        <f t="shared" si="226"/>
        <v>990.79197693000003</v>
      </c>
      <c r="C216" s="103">
        <f t="shared" si="243"/>
        <v>853.13455252999995</v>
      </c>
      <c r="D216" s="104">
        <f t="shared" si="235"/>
        <v>1027.211</v>
      </c>
      <c r="E216" s="105">
        <f t="shared" si="213"/>
        <v>1069.289</v>
      </c>
      <c r="F216" s="106">
        <f t="shared" si="214"/>
        <v>44337</v>
      </c>
      <c r="G216" s="107">
        <f t="shared" si="227"/>
        <v>4.0963346381609922E-2</v>
      </c>
      <c r="H216" s="108">
        <f t="shared" si="244"/>
        <v>44397</v>
      </c>
      <c r="I216" s="108">
        <f t="shared" si="228"/>
        <v>44397</v>
      </c>
      <c r="J216" s="109">
        <f t="shared" si="236"/>
        <v>21</v>
      </c>
      <c r="K216" s="109">
        <f t="shared" si="220"/>
        <v>17</v>
      </c>
      <c r="L216" s="8">
        <f t="shared" si="237"/>
        <v>1.03303349</v>
      </c>
      <c r="M216" s="110">
        <f t="shared" si="216"/>
        <v>1.0150827899999999</v>
      </c>
      <c r="N216" s="110">
        <f t="shared" si="211"/>
        <v>1.1130180110432923</v>
      </c>
      <c r="O216" s="103">
        <f t="shared" si="215"/>
        <v>1.1497848799999999</v>
      </c>
      <c r="P216" s="103">
        <f t="shared" si="229"/>
        <v>980.92120910000006</v>
      </c>
      <c r="Q216" s="11">
        <f t="shared" si="247"/>
        <v>0</v>
      </c>
      <c r="R216" s="30">
        <f t="shared" si="238"/>
        <v>0</v>
      </c>
      <c r="S216" s="8">
        <f t="shared" si="230"/>
        <v>0</v>
      </c>
      <c r="T216" s="113">
        <f t="shared" si="239"/>
        <v>0.16</v>
      </c>
      <c r="U216" s="111">
        <f t="shared" si="212"/>
        <v>17</v>
      </c>
      <c r="V216" s="111">
        <v>252</v>
      </c>
      <c r="W216" s="110">
        <f t="shared" si="231"/>
        <v>1.0100627529999999</v>
      </c>
      <c r="X216" s="103">
        <f t="shared" si="232"/>
        <v>9.8707678300000001</v>
      </c>
      <c r="Y216" s="103">
        <f t="shared" si="233"/>
        <v>0</v>
      </c>
      <c r="Z216" s="114" t="str">
        <f t="shared" si="245"/>
        <v>A+J=</v>
      </c>
      <c r="AA216" s="108">
        <f t="shared" si="246"/>
        <v>44397</v>
      </c>
      <c r="AB216" s="4"/>
      <c r="AD216" s="190">
        <f>[2]Plan1!A275</f>
        <v>45232</v>
      </c>
      <c r="AE216" s="129" t="str">
        <f>[2]Plan1!C275</f>
        <v>Finados</v>
      </c>
      <c r="AG216" s="119">
        <f t="shared" si="223"/>
        <v>45</v>
      </c>
      <c r="AH216" s="121">
        <f t="shared" si="225"/>
        <v>45555</v>
      </c>
      <c r="AI216" s="121">
        <f t="shared" si="240"/>
        <v>45554</v>
      </c>
      <c r="AJ216" s="121">
        <f t="shared" si="241"/>
        <v>45555</v>
      </c>
      <c r="AK216" s="121">
        <f t="shared" si="222"/>
        <v>45586</v>
      </c>
      <c r="AL216" s="119">
        <f t="shared" si="242"/>
        <v>21</v>
      </c>
      <c r="AM216" s="121">
        <f t="shared" si="224"/>
        <v>45559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234"/>
        <v>44392</v>
      </c>
      <c r="B217" s="103">
        <f t="shared" si="226"/>
        <v>993.27275717999999</v>
      </c>
      <c r="C217" s="103">
        <f t="shared" si="243"/>
        <v>853.13455252999995</v>
      </c>
      <c r="D217" s="104">
        <f t="shared" si="235"/>
        <v>1027.211</v>
      </c>
      <c r="E217" s="105">
        <f t="shared" si="213"/>
        <v>1069.289</v>
      </c>
      <c r="F217" s="106">
        <f t="shared" si="214"/>
        <v>44337</v>
      </c>
      <c r="G217" s="107">
        <f t="shared" si="227"/>
        <v>4.0963346381609922E-2</v>
      </c>
      <c r="H217" s="108">
        <f t="shared" si="244"/>
        <v>44397</v>
      </c>
      <c r="I217" s="108">
        <f t="shared" si="228"/>
        <v>44397</v>
      </c>
      <c r="J217" s="109">
        <f t="shared" si="236"/>
        <v>21</v>
      </c>
      <c r="K217" s="109">
        <f t="shared" si="220"/>
        <v>18</v>
      </c>
      <c r="L217" s="8">
        <f t="shared" si="237"/>
        <v>1.0350102699999999</v>
      </c>
      <c r="M217" s="110">
        <f t="shared" si="216"/>
        <v>1.0150827899999999</v>
      </c>
      <c r="N217" s="110">
        <f t="shared" si="211"/>
        <v>1.1130180110432923</v>
      </c>
      <c r="O217" s="103">
        <f t="shared" si="215"/>
        <v>1.1519850700000001</v>
      </c>
      <c r="P217" s="103">
        <f t="shared" si="229"/>
        <v>982.79826720999995</v>
      </c>
      <c r="Q217" s="11">
        <f t="shared" si="247"/>
        <v>0</v>
      </c>
      <c r="R217" s="30">
        <f t="shared" si="238"/>
        <v>0</v>
      </c>
      <c r="S217" s="8">
        <f t="shared" si="230"/>
        <v>0</v>
      </c>
      <c r="T217" s="113">
        <f t="shared" si="239"/>
        <v>0.16</v>
      </c>
      <c r="U217" s="111">
        <f t="shared" si="212"/>
        <v>18</v>
      </c>
      <c r="V217" s="111">
        <v>252</v>
      </c>
      <c r="W217" s="110">
        <f t="shared" si="231"/>
        <v>1.0106578230000001</v>
      </c>
      <c r="X217" s="103">
        <f t="shared" si="232"/>
        <v>10.47448997</v>
      </c>
      <c r="Y217" s="103">
        <f t="shared" si="233"/>
        <v>0</v>
      </c>
      <c r="Z217" s="114" t="str">
        <f t="shared" si="245"/>
        <v>A+J=</v>
      </c>
      <c r="AA217" s="108">
        <f t="shared" si="246"/>
        <v>44397</v>
      </c>
      <c r="AB217" s="4"/>
      <c r="AD217" s="190">
        <f>[2]Plan1!A276</f>
        <v>45245</v>
      </c>
      <c r="AE217" s="129" t="str">
        <f>[2]Plan1!C276</f>
        <v>Proclamação da República</v>
      </c>
      <c r="AG217" s="119">
        <f t="shared" si="223"/>
        <v>46</v>
      </c>
      <c r="AH217" s="121">
        <f t="shared" si="225"/>
        <v>45585</v>
      </c>
      <c r="AI217" s="121">
        <f t="shared" si="240"/>
        <v>45583</v>
      </c>
      <c r="AJ217" s="121">
        <f t="shared" si="241"/>
        <v>45586</v>
      </c>
      <c r="AK217" s="121">
        <f t="shared" si="222"/>
        <v>45617</v>
      </c>
      <c r="AL217" s="119">
        <f t="shared" si="242"/>
        <v>21</v>
      </c>
      <c r="AM217" s="121">
        <f t="shared" si="224"/>
        <v>45588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234"/>
        <v>44393</v>
      </c>
      <c r="B218" s="103">
        <f t="shared" si="226"/>
        <v>995.75974912999993</v>
      </c>
      <c r="C218" s="103">
        <f t="shared" si="243"/>
        <v>853.13455252999995</v>
      </c>
      <c r="D218" s="104">
        <f t="shared" si="235"/>
        <v>1027.211</v>
      </c>
      <c r="E218" s="105">
        <f t="shared" si="213"/>
        <v>1069.289</v>
      </c>
      <c r="F218" s="106">
        <f t="shared" si="214"/>
        <v>44337</v>
      </c>
      <c r="G218" s="107">
        <f t="shared" si="227"/>
        <v>4.0963346381609922E-2</v>
      </c>
      <c r="H218" s="108">
        <f t="shared" si="244"/>
        <v>44397</v>
      </c>
      <c r="I218" s="108">
        <f t="shared" si="228"/>
        <v>44397</v>
      </c>
      <c r="J218" s="109">
        <f t="shared" si="236"/>
        <v>21</v>
      </c>
      <c r="K218" s="109">
        <f t="shared" si="220"/>
        <v>19</v>
      </c>
      <c r="L218" s="8">
        <f t="shared" si="237"/>
        <v>1.0369908299999999</v>
      </c>
      <c r="M218" s="110">
        <f t="shared" si="216"/>
        <v>1.0150827899999999</v>
      </c>
      <c r="N218" s="110">
        <f t="shared" si="211"/>
        <v>1.1130180110432923</v>
      </c>
      <c r="O218" s="103">
        <f t="shared" si="215"/>
        <v>1.1541894699999999</v>
      </c>
      <c r="P218" s="103">
        <f t="shared" si="229"/>
        <v>984.67891701999997</v>
      </c>
      <c r="Q218" s="11">
        <f t="shared" si="247"/>
        <v>0</v>
      </c>
      <c r="R218" s="30">
        <f t="shared" si="238"/>
        <v>0</v>
      </c>
      <c r="S218" s="8">
        <f t="shared" si="230"/>
        <v>0</v>
      </c>
      <c r="T218" s="113">
        <f t="shared" si="239"/>
        <v>0.16</v>
      </c>
      <c r="U218" s="111">
        <f t="shared" si="212"/>
        <v>19</v>
      </c>
      <c r="V218" s="111">
        <v>252</v>
      </c>
      <c r="W218" s="110">
        <f t="shared" si="231"/>
        <v>1.0112532439999999</v>
      </c>
      <c r="X218" s="103">
        <f t="shared" si="232"/>
        <v>11.080832109999999</v>
      </c>
      <c r="Y218" s="103">
        <f t="shared" si="233"/>
        <v>0</v>
      </c>
      <c r="Z218" s="114" t="str">
        <f t="shared" si="245"/>
        <v>A+J=</v>
      </c>
      <c r="AA218" s="108">
        <f t="shared" si="246"/>
        <v>44397</v>
      </c>
      <c r="AB218" s="4"/>
      <c r="AD218" s="190">
        <f>[2]Plan1!A277</f>
        <v>45285</v>
      </c>
      <c r="AE218" s="129" t="str">
        <f>[2]Plan1!C277</f>
        <v>Natal</v>
      </c>
      <c r="AG218" s="119">
        <f t="shared" si="223"/>
        <v>47</v>
      </c>
      <c r="AH218" s="121">
        <f t="shared" si="225"/>
        <v>45616</v>
      </c>
      <c r="AI218" s="121">
        <f t="shared" si="240"/>
        <v>45615</v>
      </c>
      <c r="AJ218" s="121">
        <f t="shared" si="241"/>
        <v>45617</v>
      </c>
      <c r="AK218" s="121">
        <f t="shared" si="222"/>
        <v>45646</v>
      </c>
      <c r="AL218" s="119">
        <f t="shared" si="242"/>
        <v>21</v>
      </c>
      <c r="AM218" s="121">
        <f t="shared" si="224"/>
        <v>45621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234"/>
        <v>44394</v>
      </c>
      <c r="B219" s="103">
        <f t="shared" si="226"/>
        <v>998.25296880999997</v>
      </c>
      <c r="C219" s="103">
        <f t="shared" si="243"/>
        <v>853.13455252999995</v>
      </c>
      <c r="D219" s="104">
        <f t="shared" si="235"/>
        <v>1027.211</v>
      </c>
      <c r="E219" s="105">
        <f t="shared" si="213"/>
        <v>1069.289</v>
      </c>
      <c r="F219" s="106">
        <f t="shared" si="214"/>
        <v>44337</v>
      </c>
      <c r="G219" s="107">
        <f t="shared" si="227"/>
        <v>4.0963346381609922E-2</v>
      </c>
      <c r="H219" s="108">
        <f t="shared" si="244"/>
        <v>44397</v>
      </c>
      <c r="I219" s="108">
        <f t="shared" si="228"/>
        <v>44397</v>
      </c>
      <c r="J219" s="109">
        <f t="shared" si="236"/>
        <v>21</v>
      </c>
      <c r="K219" s="109">
        <f t="shared" si="220"/>
        <v>20</v>
      </c>
      <c r="L219" s="8">
        <f t="shared" si="237"/>
        <v>1.0389751899999999</v>
      </c>
      <c r="M219" s="110">
        <f t="shared" si="216"/>
        <v>1.0150827899999999</v>
      </c>
      <c r="N219" s="110">
        <f t="shared" si="211"/>
        <v>1.1130180110432923</v>
      </c>
      <c r="O219" s="103">
        <f t="shared" si="215"/>
        <v>1.1563980899999999</v>
      </c>
      <c r="P219" s="103">
        <f t="shared" si="229"/>
        <v>986.56316704999995</v>
      </c>
      <c r="Q219" s="11">
        <f t="shared" si="247"/>
        <v>0</v>
      </c>
      <c r="R219" s="30">
        <f t="shared" si="238"/>
        <v>0</v>
      </c>
      <c r="S219" s="8">
        <f t="shared" si="230"/>
        <v>0</v>
      </c>
      <c r="T219" s="113">
        <f t="shared" si="239"/>
        <v>0.16</v>
      </c>
      <c r="U219" s="111">
        <f t="shared" si="212"/>
        <v>20</v>
      </c>
      <c r="V219" s="111">
        <v>252</v>
      </c>
      <c r="W219" s="110">
        <f t="shared" si="231"/>
        <v>1.0118490149999999</v>
      </c>
      <c r="X219" s="103">
        <f t="shared" si="232"/>
        <v>11.68980176</v>
      </c>
      <c r="Y219" s="103">
        <f t="shared" si="233"/>
        <v>0</v>
      </c>
      <c r="Z219" s="114" t="str">
        <f t="shared" si="245"/>
        <v>A+J=</v>
      </c>
      <c r="AA219" s="108">
        <f t="shared" si="246"/>
        <v>44397</v>
      </c>
      <c r="AB219" s="4"/>
      <c r="AD219" s="190">
        <f>[2]Plan1!A278</f>
        <v>45292</v>
      </c>
      <c r="AE219" s="129" t="str">
        <f>[2]Plan1!C278</f>
        <v>Confraternização Universal</v>
      </c>
      <c r="AG219" s="119">
        <f t="shared" si="223"/>
        <v>48</v>
      </c>
      <c r="AH219" s="121">
        <f t="shared" si="225"/>
        <v>45646</v>
      </c>
      <c r="AI219" s="121">
        <f t="shared" si="240"/>
        <v>45645</v>
      </c>
      <c r="AJ219" s="121">
        <f t="shared" si="241"/>
        <v>45646</v>
      </c>
      <c r="AK219" s="121">
        <f t="shared" si="222"/>
        <v>45677</v>
      </c>
      <c r="AL219" s="119">
        <f t="shared" si="242"/>
        <v>19</v>
      </c>
      <c r="AM219" s="121">
        <f t="shared" si="224"/>
        <v>45650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234"/>
        <v>44395</v>
      </c>
      <c r="B220" s="103">
        <f t="shared" si="226"/>
        <v>998.25296880999997</v>
      </c>
      <c r="C220" s="103">
        <f t="shared" si="243"/>
        <v>853.13455252999995</v>
      </c>
      <c r="D220" s="104">
        <f t="shared" si="235"/>
        <v>1027.211</v>
      </c>
      <c r="E220" s="105">
        <f t="shared" si="213"/>
        <v>1069.289</v>
      </c>
      <c r="F220" s="106">
        <f t="shared" si="214"/>
        <v>44337</v>
      </c>
      <c r="G220" s="107">
        <f t="shared" si="227"/>
        <v>4.0963346381609922E-2</v>
      </c>
      <c r="H220" s="108">
        <f t="shared" si="244"/>
        <v>44397</v>
      </c>
      <c r="I220" s="108">
        <f t="shared" si="228"/>
        <v>44397</v>
      </c>
      <c r="J220" s="109">
        <f t="shared" si="236"/>
        <v>21</v>
      </c>
      <c r="K220" s="109">
        <f t="shared" si="220"/>
        <v>20</v>
      </c>
      <c r="L220" s="8">
        <f t="shared" si="237"/>
        <v>1.0389751899999999</v>
      </c>
      <c r="M220" s="110">
        <f t="shared" si="216"/>
        <v>1.0150827899999999</v>
      </c>
      <c r="N220" s="110">
        <f t="shared" si="211"/>
        <v>1.1130180110432923</v>
      </c>
      <c r="O220" s="103">
        <f t="shared" si="215"/>
        <v>1.1563980899999999</v>
      </c>
      <c r="P220" s="103">
        <f t="shared" si="229"/>
        <v>986.56316704999995</v>
      </c>
      <c r="Q220" s="11">
        <f t="shared" si="247"/>
        <v>0</v>
      </c>
      <c r="R220" s="30">
        <f t="shared" si="238"/>
        <v>0</v>
      </c>
      <c r="S220" s="8">
        <f t="shared" si="230"/>
        <v>0</v>
      </c>
      <c r="T220" s="113">
        <f t="shared" si="239"/>
        <v>0.16</v>
      </c>
      <c r="U220" s="111">
        <f t="shared" si="212"/>
        <v>20</v>
      </c>
      <c r="V220" s="111">
        <v>252</v>
      </c>
      <c r="W220" s="110">
        <f t="shared" si="231"/>
        <v>1.0118490149999999</v>
      </c>
      <c r="X220" s="103">
        <f t="shared" si="232"/>
        <v>11.68980176</v>
      </c>
      <c r="Y220" s="103">
        <f t="shared" si="233"/>
        <v>0</v>
      </c>
      <c r="Z220" s="114" t="str">
        <f t="shared" si="245"/>
        <v>A+J=</v>
      </c>
      <c r="AA220" s="108">
        <f t="shared" si="246"/>
        <v>44397</v>
      </c>
      <c r="AB220" s="4"/>
      <c r="AD220" s="190">
        <f>[2]Plan1!A279</f>
        <v>45334</v>
      </c>
      <c r="AE220" s="129" t="str">
        <f>[2]Plan1!C279</f>
        <v>Carnaval</v>
      </c>
      <c r="AG220" s="119">
        <f t="shared" si="223"/>
        <v>49</v>
      </c>
      <c r="AH220" s="121">
        <f t="shared" si="225"/>
        <v>45677</v>
      </c>
      <c r="AI220" s="121">
        <f t="shared" si="240"/>
        <v>45674</v>
      </c>
      <c r="AJ220" s="121">
        <f t="shared" si="241"/>
        <v>45677</v>
      </c>
      <c r="AK220" s="121">
        <f t="shared" si="222"/>
        <v>45708</v>
      </c>
      <c r="AL220" s="119">
        <f t="shared" si="242"/>
        <v>23</v>
      </c>
      <c r="AM220" s="121">
        <f t="shared" si="224"/>
        <v>45679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234"/>
        <v>44396</v>
      </c>
      <c r="B221" s="103">
        <f t="shared" si="226"/>
        <v>998.25296880999997</v>
      </c>
      <c r="C221" s="103">
        <f t="shared" si="243"/>
        <v>853.13455252999995</v>
      </c>
      <c r="D221" s="104">
        <f t="shared" si="235"/>
        <v>1027.211</v>
      </c>
      <c r="E221" s="105">
        <f t="shared" si="213"/>
        <v>1069.289</v>
      </c>
      <c r="F221" s="106">
        <f t="shared" si="214"/>
        <v>44337</v>
      </c>
      <c r="G221" s="107">
        <f t="shared" si="227"/>
        <v>4.0963346381609922E-2</v>
      </c>
      <c r="H221" s="108">
        <f t="shared" si="244"/>
        <v>44397</v>
      </c>
      <c r="I221" s="108">
        <f t="shared" si="228"/>
        <v>44397</v>
      </c>
      <c r="J221" s="109">
        <f t="shared" si="236"/>
        <v>21</v>
      </c>
      <c r="K221" s="109">
        <f t="shared" si="220"/>
        <v>20</v>
      </c>
      <c r="L221" s="8">
        <f t="shared" si="237"/>
        <v>1.0389751899999999</v>
      </c>
      <c r="M221" s="110">
        <f t="shared" si="216"/>
        <v>1.0150827899999999</v>
      </c>
      <c r="N221" s="110">
        <f t="shared" si="211"/>
        <v>1.1130180110432923</v>
      </c>
      <c r="O221" s="103">
        <f t="shared" si="215"/>
        <v>1.1563980899999999</v>
      </c>
      <c r="P221" s="103">
        <f t="shared" si="229"/>
        <v>986.56316704999995</v>
      </c>
      <c r="Q221" s="11">
        <f t="shared" si="247"/>
        <v>0</v>
      </c>
      <c r="R221" s="30">
        <f t="shared" si="238"/>
        <v>0</v>
      </c>
      <c r="S221" s="8">
        <f t="shared" si="230"/>
        <v>0</v>
      </c>
      <c r="T221" s="113">
        <f t="shared" si="239"/>
        <v>0.16</v>
      </c>
      <c r="U221" s="111">
        <f t="shared" si="212"/>
        <v>20</v>
      </c>
      <c r="V221" s="111">
        <v>252</v>
      </c>
      <c r="W221" s="110">
        <f t="shared" si="231"/>
        <v>1.0118490149999999</v>
      </c>
      <c r="X221" s="103">
        <f t="shared" si="232"/>
        <v>11.68980176</v>
      </c>
      <c r="Y221" s="103">
        <f t="shared" si="233"/>
        <v>0</v>
      </c>
      <c r="Z221" s="114" t="str">
        <f t="shared" si="245"/>
        <v>A+J=</v>
      </c>
      <c r="AA221" s="108">
        <f t="shared" si="246"/>
        <v>44397</v>
      </c>
      <c r="AB221" s="4"/>
      <c r="AD221" s="190">
        <f>[2]Plan1!A280</f>
        <v>45335</v>
      </c>
      <c r="AE221" s="129" t="str">
        <f>[2]Plan1!C280</f>
        <v>Carnaval</v>
      </c>
      <c r="AG221" s="119">
        <f t="shared" si="223"/>
        <v>50</v>
      </c>
      <c r="AH221" s="121">
        <f t="shared" si="225"/>
        <v>45708</v>
      </c>
      <c r="AI221" s="121">
        <f t="shared" si="240"/>
        <v>45707</v>
      </c>
      <c r="AJ221" s="121">
        <f t="shared" si="241"/>
        <v>45708</v>
      </c>
      <c r="AK221" s="121">
        <f t="shared" si="222"/>
        <v>45736</v>
      </c>
      <c r="AL221" s="119">
        <f t="shared" si="242"/>
        <v>18</v>
      </c>
      <c r="AM221" s="121">
        <f t="shared" si="224"/>
        <v>45712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234"/>
        <v>44397</v>
      </c>
      <c r="B222" s="103">
        <f t="shared" si="226"/>
        <v>1000.75243527</v>
      </c>
      <c r="C222" s="103">
        <f t="shared" si="243"/>
        <v>853.13455252999995</v>
      </c>
      <c r="D222" s="104">
        <f t="shared" si="235"/>
        <v>1027.211</v>
      </c>
      <c r="E222" s="105">
        <f t="shared" si="213"/>
        <v>1069.289</v>
      </c>
      <c r="F222" s="106">
        <f t="shared" si="214"/>
        <v>44337</v>
      </c>
      <c r="G222" s="107">
        <f t="shared" si="227"/>
        <v>4.0963346381609922E-2</v>
      </c>
      <c r="H222" s="108">
        <f t="shared" si="244"/>
        <v>44428</v>
      </c>
      <c r="I222" s="108">
        <f t="shared" si="228"/>
        <v>44397</v>
      </c>
      <c r="J222" s="109">
        <f t="shared" si="236"/>
        <v>21</v>
      </c>
      <c r="K222" s="109">
        <f t="shared" si="220"/>
        <v>21</v>
      </c>
      <c r="L222" s="8">
        <f t="shared" si="237"/>
        <v>1.04096334</v>
      </c>
      <c r="M222" s="110">
        <f t="shared" si="216"/>
        <v>1.0150827899999999</v>
      </c>
      <c r="N222" s="110">
        <f t="shared" si="211"/>
        <v>1.1130180110432923</v>
      </c>
      <c r="O222" s="103">
        <f t="shared" si="215"/>
        <v>1.15861094</v>
      </c>
      <c r="P222" s="103">
        <f t="shared" si="229"/>
        <v>988.45102584999995</v>
      </c>
      <c r="Q222" s="11">
        <f t="shared" si="247"/>
        <v>7</v>
      </c>
      <c r="R222" s="30">
        <f t="shared" si="238"/>
        <v>2.5986450403965654E-2</v>
      </c>
      <c r="S222" s="8">
        <f t="shared" si="230"/>
        <v>25.686333560000001</v>
      </c>
      <c r="T222" s="113">
        <f t="shared" si="239"/>
        <v>0.16</v>
      </c>
      <c r="U222" s="111">
        <f t="shared" si="212"/>
        <v>21</v>
      </c>
      <c r="V222" s="111">
        <v>252</v>
      </c>
      <c r="W222" s="110">
        <f t="shared" si="231"/>
        <v>1.0124451379999999</v>
      </c>
      <c r="X222" s="103">
        <f t="shared" si="232"/>
        <v>12.301409420000001</v>
      </c>
      <c r="Y222" s="103">
        <f t="shared" si="233"/>
        <v>37.98774298</v>
      </c>
      <c r="Z222" s="114" t="str">
        <f t="shared" si="245"/>
        <v>A+J=</v>
      </c>
      <c r="AA222" s="108">
        <f t="shared" si="246"/>
        <v>44397</v>
      </c>
      <c r="AB222" s="4"/>
      <c r="AD222" s="190">
        <f>[2]Plan1!A281</f>
        <v>45380</v>
      </c>
      <c r="AE222" s="129" t="str">
        <f>[2]Plan1!C281</f>
        <v>Paixão de Cristo</v>
      </c>
      <c r="AG222" s="119">
        <f t="shared" si="223"/>
        <v>51</v>
      </c>
      <c r="AH222" s="121">
        <f t="shared" si="225"/>
        <v>45736</v>
      </c>
      <c r="AI222" s="121">
        <f t="shared" si="240"/>
        <v>45735</v>
      </c>
      <c r="AJ222" s="121">
        <f t="shared" si="241"/>
        <v>45736</v>
      </c>
      <c r="AK222" s="121">
        <f t="shared" si="222"/>
        <v>45769</v>
      </c>
      <c r="AL222" s="119">
        <f t="shared" si="242"/>
        <v>21</v>
      </c>
      <c r="AM222" s="121">
        <f t="shared" si="224"/>
        <v>45740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234"/>
        <v>44398</v>
      </c>
      <c r="B223" s="103">
        <f t="shared" si="226"/>
        <v>963.58357859</v>
      </c>
      <c r="C223" s="103">
        <f t="shared" si="243"/>
        <v>830.96461380000005</v>
      </c>
      <c r="D223" s="104">
        <f t="shared" si="235"/>
        <v>1069.289</v>
      </c>
      <c r="E223" s="105">
        <f t="shared" si="213"/>
        <v>1075.7329999999999</v>
      </c>
      <c r="F223" s="106">
        <f t="shared" si="214"/>
        <v>44367</v>
      </c>
      <c r="G223" s="107">
        <f t="shared" si="227"/>
        <v>6.0264343877098892E-3</v>
      </c>
      <c r="H223" s="108">
        <f t="shared" si="244"/>
        <v>44428</v>
      </c>
      <c r="I223" s="108">
        <f t="shared" si="228"/>
        <v>44428</v>
      </c>
      <c r="J223" s="109">
        <f t="shared" si="236"/>
        <v>23</v>
      </c>
      <c r="K223" s="109">
        <f t="shared" si="220"/>
        <v>1</v>
      </c>
      <c r="L223" s="8">
        <f t="shared" si="237"/>
        <v>1.00026126</v>
      </c>
      <c r="M223" s="110">
        <f t="shared" si="216"/>
        <v>1.04096334</v>
      </c>
      <c r="N223" s="110">
        <f t="shared" ref="N223:N286" si="248">IF(I223&gt;I222,N222*M223,N222)</f>
        <v>1.1586109462557825</v>
      </c>
      <c r="O223" s="103">
        <f t="shared" si="215"/>
        <v>1.15891364</v>
      </c>
      <c r="P223" s="103">
        <f t="shared" si="229"/>
        <v>963.01622528999997</v>
      </c>
      <c r="Q223" s="11">
        <f t="shared" si="247"/>
        <v>0</v>
      </c>
      <c r="R223" s="30">
        <f t="shared" si="238"/>
        <v>0</v>
      </c>
      <c r="S223" s="8">
        <f t="shared" si="230"/>
        <v>0</v>
      </c>
      <c r="T223" s="113">
        <f t="shared" si="239"/>
        <v>0.16</v>
      </c>
      <c r="U223" s="111">
        <f t="shared" si="212"/>
        <v>1</v>
      </c>
      <c r="V223" s="111">
        <v>252</v>
      </c>
      <c r="W223" s="110">
        <f t="shared" si="231"/>
        <v>1.0005891419999999</v>
      </c>
      <c r="X223" s="103">
        <f t="shared" si="232"/>
        <v>0.56735329999999995</v>
      </c>
      <c r="Y223" s="103">
        <f t="shared" si="233"/>
        <v>0</v>
      </c>
      <c r="Z223" s="114" t="str">
        <f t="shared" si="245"/>
        <v>A+J=</v>
      </c>
      <c r="AA223" s="108">
        <f t="shared" si="246"/>
        <v>44428</v>
      </c>
      <c r="AB223" s="4"/>
      <c r="AD223" s="190">
        <f>[2]Plan1!A282</f>
        <v>45403</v>
      </c>
      <c r="AE223" s="129" t="str">
        <f>[2]Plan1!C282</f>
        <v>Tiradentes</v>
      </c>
      <c r="AG223" s="119">
        <f t="shared" si="223"/>
        <v>52</v>
      </c>
      <c r="AH223" s="121">
        <f t="shared" si="225"/>
        <v>45767</v>
      </c>
      <c r="AI223" s="121">
        <f t="shared" si="240"/>
        <v>45764</v>
      </c>
      <c r="AJ223" s="121">
        <f t="shared" si="241"/>
        <v>45769</v>
      </c>
      <c r="AK223" s="121">
        <f t="shared" si="222"/>
        <v>45797</v>
      </c>
      <c r="AL223" s="119">
        <f t="shared" si="242"/>
        <v>19</v>
      </c>
      <c r="AM223" s="121">
        <f t="shared" si="224"/>
        <v>45771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234"/>
        <v>44399</v>
      </c>
      <c r="B224" s="103">
        <f t="shared" si="226"/>
        <v>964.40316942000004</v>
      </c>
      <c r="C224" s="103">
        <f t="shared" si="243"/>
        <v>830.96461380000005</v>
      </c>
      <c r="D224" s="104">
        <f t="shared" si="235"/>
        <v>1069.289</v>
      </c>
      <c r="E224" s="105">
        <f t="shared" si="213"/>
        <v>1075.7329999999999</v>
      </c>
      <c r="F224" s="106">
        <f t="shared" si="214"/>
        <v>44367</v>
      </c>
      <c r="G224" s="107">
        <f t="shared" si="227"/>
        <v>6.0264343877098892E-3</v>
      </c>
      <c r="H224" s="108">
        <f t="shared" si="244"/>
        <v>44428</v>
      </c>
      <c r="I224" s="108">
        <f t="shared" si="228"/>
        <v>44428</v>
      </c>
      <c r="J224" s="109">
        <f t="shared" si="236"/>
        <v>23</v>
      </c>
      <c r="K224" s="109">
        <f t="shared" si="220"/>
        <v>2</v>
      </c>
      <c r="L224" s="8">
        <f t="shared" si="237"/>
        <v>1.0005226</v>
      </c>
      <c r="M224" s="110">
        <f t="shared" si="216"/>
        <v>1.04096334</v>
      </c>
      <c r="N224" s="110">
        <f t="shared" si="248"/>
        <v>1.1586109462557825</v>
      </c>
      <c r="O224" s="103">
        <f t="shared" si="215"/>
        <v>1.1592164300000001</v>
      </c>
      <c r="P224" s="103">
        <f t="shared" si="229"/>
        <v>963.26783306000004</v>
      </c>
      <c r="Q224" s="11">
        <f t="shared" si="247"/>
        <v>0</v>
      </c>
      <c r="R224" s="30">
        <f t="shared" si="238"/>
        <v>0</v>
      </c>
      <c r="S224" s="8">
        <f t="shared" si="230"/>
        <v>0</v>
      </c>
      <c r="T224" s="113">
        <f t="shared" si="239"/>
        <v>0.16</v>
      </c>
      <c r="U224" s="111">
        <f t="shared" si="212"/>
        <v>2</v>
      </c>
      <c r="V224" s="111">
        <v>252</v>
      </c>
      <c r="W224" s="110">
        <f t="shared" si="231"/>
        <v>1.0011786300000001</v>
      </c>
      <c r="X224" s="103">
        <f t="shared" si="232"/>
        <v>1.1353363599999999</v>
      </c>
      <c r="Y224" s="103">
        <f t="shared" si="233"/>
        <v>0</v>
      </c>
      <c r="Z224" s="114" t="str">
        <f t="shared" si="245"/>
        <v>A+J=</v>
      </c>
      <c r="AA224" s="108">
        <f t="shared" si="246"/>
        <v>44428</v>
      </c>
      <c r="AB224" s="4"/>
      <c r="AD224" s="190">
        <f>[2]Plan1!A283</f>
        <v>45413</v>
      </c>
      <c r="AE224" s="129" t="str">
        <f>[2]Plan1!C283</f>
        <v>Dia do Trabalho</v>
      </c>
      <c r="AG224" s="119">
        <f t="shared" si="223"/>
        <v>53</v>
      </c>
      <c r="AH224" s="121">
        <f t="shared" si="225"/>
        <v>45797</v>
      </c>
      <c r="AI224" s="121">
        <f t="shared" si="240"/>
        <v>45796</v>
      </c>
      <c r="AJ224" s="121">
        <f t="shared" si="241"/>
        <v>45797</v>
      </c>
      <c r="AK224" s="121">
        <f t="shared" si="222"/>
        <v>45828</v>
      </c>
      <c r="AL224" s="119">
        <f t="shared" si="242"/>
        <v>22</v>
      </c>
      <c r="AM224" s="121">
        <f t="shared" si="224"/>
        <v>45799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234"/>
        <v>44400</v>
      </c>
      <c r="B225" s="103">
        <f t="shared" si="226"/>
        <v>965.22345142999995</v>
      </c>
      <c r="C225" s="103">
        <f t="shared" si="243"/>
        <v>830.96461380000005</v>
      </c>
      <c r="D225" s="104">
        <f t="shared" si="235"/>
        <v>1069.289</v>
      </c>
      <c r="E225" s="105">
        <f t="shared" si="213"/>
        <v>1075.7329999999999</v>
      </c>
      <c r="F225" s="106">
        <f t="shared" si="214"/>
        <v>44367</v>
      </c>
      <c r="G225" s="107">
        <f t="shared" si="227"/>
        <v>6.0264343877098892E-3</v>
      </c>
      <c r="H225" s="108">
        <f t="shared" si="244"/>
        <v>44428</v>
      </c>
      <c r="I225" s="108">
        <f t="shared" si="228"/>
        <v>44428</v>
      </c>
      <c r="J225" s="109">
        <f t="shared" si="236"/>
        <v>23</v>
      </c>
      <c r="K225" s="109">
        <f t="shared" si="220"/>
        <v>3</v>
      </c>
      <c r="L225" s="8">
        <f t="shared" si="237"/>
        <v>1.0007839999999999</v>
      </c>
      <c r="M225" s="110">
        <f t="shared" si="216"/>
        <v>1.04096334</v>
      </c>
      <c r="N225" s="110">
        <f t="shared" si="248"/>
        <v>1.1586109462557825</v>
      </c>
      <c r="O225" s="103">
        <f t="shared" si="215"/>
        <v>1.15951929</v>
      </c>
      <c r="P225" s="103">
        <f t="shared" si="229"/>
        <v>963.519499</v>
      </c>
      <c r="Q225" s="11">
        <f t="shared" si="247"/>
        <v>0</v>
      </c>
      <c r="R225" s="30">
        <f t="shared" si="238"/>
        <v>0</v>
      </c>
      <c r="S225" s="8">
        <f t="shared" si="230"/>
        <v>0</v>
      </c>
      <c r="T225" s="113">
        <f t="shared" si="239"/>
        <v>0.16</v>
      </c>
      <c r="U225" s="111">
        <f t="shared" si="212"/>
        <v>3</v>
      </c>
      <c r="V225" s="111">
        <v>252</v>
      </c>
      <c r="W225" s="110">
        <f t="shared" si="231"/>
        <v>1.001768467</v>
      </c>
      <c r="X225" s="103">
        <f t="shared" si="232"/>
        <v>1.70395243</v>
      </c>
      <c r="Y225" s="103">
        <f t="shared" si="233"/>
        <v>0</v>
      </c>
      <c r="Z225" s="114" t="str">
        <f t="shared" si="245"/>
        <v>A+J=</v>
      </c>
      <c r="AA225" s="108">
        <f t="shared" si="246"/>
        <v>44428</v>
      </c>
      <c r="AB225" s="4"/>
      <c r="AD225" s="190">
        <f>[2]Plan1!A284</f>
        <v>45442</v>
      </c>
      <c r="AE225" s="129" t="str">
        <f>[2]Plan1!C284</f>
        <v>Corpus Christi</v>
      </c>
      <c r="AG225" s="119">
        <f t="shared" si="223"/>
        <v>54</v>
      </c>
      <c r="AH225" s="121">
        <f t="shared" si="225"/>
        <v>45828</v>
      </c>
      <c r="AI225" s="121">
        <f t="shared" si="240"/>
        <v>45826</v>
      </c>
      <c r="AJ225" s="121">
        <f t="shared" si="241"/>
        <v>45828</v>
      </c>
      <c r="AK225" s="121">
        <f t="shared" si="222"/>
        <v>45859</v>
      </c>
      <c r="AL225" s="119">
        <f t="shared" si="242"/>
        <v>21</v>
      </c>
      <c r="AM225" s="121">
        <f t="shared" si="224"/>
        <v>45832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234"/>
        <v>44401</v>
      </c>
      <c r="B226" s="103">
        <f t="shared" si="226"/>
        <v>966.04443043000003</v>
      </c>
      <c r="C226" s="103">
        <f t="shared" si="243"/>
        <v>830.96461380000005</v>
      </c>
      <c r="D226" s="104">
        <f t="shared" si="235"/>
        <v>1069.289</v>
      </c>
      <c r="E226" s="105">
        <f t="shared" si="213"/>
        <v>1075.7329999999999</v>
      </c>
      <c r="F226" s="106">
        <f t="shared" si="214"/>
        <v>44367</v>
      </c>
      <c r="G226" s="107">
        <f t="shared" si="227"/>
        <v>6.0264343877098892E-3</v>
      </c>
      <c r="H226" s="108">
        <f t="shared" si="244"/>
        <v>44428</v>
      </c>
      <c r="I226" s="108">
        <f t="shared" si="228"/>
        <v>44428</v>
      </c>
      <c r="J226" s="109">
        <f t="shared" si="236"/>
        <v>23</v>
      </c>
      <c r="K226" s="109">
        <f t="shared" si="220"/>
        <v>4</v>
      </c>
      <c r="L226" s="8">
        <f t="shared" si="237"/>
        <v>1.00104547</v>
      </c>
      <c r="M226" s="110">
        <f t="shared" si="216"/>
        <v>1.04096334</v>
      </c>
      <c r="N226" s="110">
        <f t="shared" si="248"/>
        <v>1.1586109462557825</v>
      </c>
      <c r="O226" s="103">
        <f t="shared" si="215"/>
        <v>1.1598222300000001</v>
      </c>
      <c r="P226" s="103">
        <f t="shared" si="229"/>
        <v>963.77123142000005</v>
      </c>
      <c r="Q226" s="11">
        <f t="shared" si="247"/>
        <v>0</v>
      </c>
      <c r="R226" s="30">
        <f t="shared" si="238"/>
        <v>0</v>
      </c>
      <c r="S226" s="8">
        <f t="shared" si="230"/>
        <v>0</v>
      </c>
      <c r="T226" s="113">
        <f t="shared" si="239"/>
        <v>0.16</v>
      </c>
      <c r="U226" s="111">
        <f t="shared" si="212"/>
        <v>4</v>
      </c>
      <c r="V226" s="111">
        <v>252</v>
      </c>
      <c r="W226" s="110">
        <f t="shared" si="231"/>
        <v>1.0023586499999999</v>
      </c>
      <c r="X226" s="103">
        <f t="shared" si="232"/>
        <v>2.2731990099999999</v>
      </c>
      <c r="Y226" s="103">
        <f t="shared" si="233"/>
        <v>0</v>
      </c>
      <c r="Z226" s="114" t="str">
        <f t="shared" si="245"/>
        <v>A+J=</v>
      </c>
      <c r="AA226" s="108">
        <f t="shared" si="246"/>
        <v>44428</v>
      </c>
      <c r="AB226" s="4"/>
      <c r="AD226" s="190">
        <f>[2]Plan1!A285</f>
        <v>45542</v>
      </c>
      <c r="AE226" s="129" t="str">
        <f>[2]Plan1!C285</f>
        <v>Independência do Brasil</v>
      </c>
      <c r="AG226" s="119">
        <f t="shared" si="223"/>
        <v>55</v>
      </c>
      <c r="AH226" s="121">
        <f t="shared" si="225"/>
        <v>45858</v>
      </c>
      <c r="AI226" s="121">
        <f t="shared" si="240"/>
        <v>45856</v>
      </c>
      <c r="AJ226" s="121">
        <f t="shared" si="241"/>
        <v>45859</v>
      </c>
      <c r="AK226" s="121">
        <f t="shared" si="222"/>
        <v>45889</v>
      </c>
      <c r="AL226" s="119">
        <f t="shared" si="242"/>
        <v>22</v>
      </c>
      <c r="AM226" s="121">
        <f t="shared" si="224"/>
        <v>45861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234"/>
        <v>44402</v>
      </c>
      <c r="B227" s="103">
        <f t="shared" si="226"/>
        <v>966.04443043000003</v>
      </c>
      <c r="C227" s="103">
        <f t="shared" si="243"/>
        <v>830.96461380000005</v>
      </c>
      <c r="D227" s="104">
        <f t="shared" si="235"/>
        <v>1069.289</v>
      </c>
      <c r="E227" s="105">
        <f t="shared" si="213"/>
        <v>1075.7329999999999</v>
      </c>
      <c r="F227" s="106">
        <f t="shared" si="214"/>
        <v>44367</v>
      </c>
      <c r="G227" s="107">
        <f t="shared" si="227"/>
        <v>6.0264343877098892E-3</v>
      </c>
      <c r="H227" s="108">
        <f t="shared" si="244"/>
        <v>44428</v>
      </c>
      <c r="I227" s="108">
        <f t="shared" si="228"/>
        <v>44428</v>
      </c>
      <c r="J227" s="109">
        <f t="shared" si="236"/>
        <v>23</v>
      </c>
      <c r="K227" s="109">
        <f t="shared" si="220"/>
        <v>4</v>
      </c>
      <c r="L227" s="8">
        <f t="shared" si="237"/>
        <v>1.00104547</v>
      </c>
      <c r="M227" s="110">
        <f t="shared" si="216"/>
        <v>1.04096334</v>
      </c>
      <c r="N227" s="110">
        <f t="shared" si="248"/>
        <v>1.1586109462557825</v>
      </c>
      <c r="O227" s="103">
        <f t="shared" si="215"/>
        <v>1.1598222300000001</v>
      </c>
      <c r="P227" s="103">
        <f t="shared" si="229"/>
        <v>963.77123142000005</v>
      </c>
      <c r="Q227" s="11">
        <f t="shared" si="247"/>
        <v>0</v>
      </c>
      <c r="R227" s="30">
        <f t="shared" si="238"/>
        <v>0</v>
      </c>
      <c r="S227" s="8">
        <f t="shared" si="230"/>
        <v>0</v>
      </c>
      <c r="T227" s="113">
        <f t="shared" si="239"/>
        <v>0.16</v>
      </c>
      <c r="U227" s="111">
        <f t="shared" si="212"/>
        <v>4</v>
      </c>
      <c r="V227" s="111">
        <v>252</v>
      </c>
      <c r="W227" s="110">
        <f t="shared" si="231"/>
        <v>1.0023586499999999</v>
      </c>
      <c r="X227" s="103">
        <f t="shared" si="232"/>
        <v>2.2731990099999999</v>
      </c>
      <c r="Y227" s="103">
        <f t="shared" si="233"/>
        <v>0</v>
      </c>
      <c r="Z227" s="114" t="str">
        <f t="shared" si="245"/>
        <v>A+J=</v>
      </c>
      <c r="AA227" s="108">
        <f t="shared" si="246"/>
        <v>44428</v>
      </c>
      <c r="AB227" s="4"/>
      <c r="AD227" s="190">
        <f>[2]Plan1!A286</f>
        <v>45577</v>
      </c>
      <c r="AE227" s="129" t="str">
        <f>[2]Plan1!C286</f>
        <v>Nossa Sr.a Aparecida - Padroeira do Brasil</v>
      </c>
      <c r="AG227" s="119">
        <f t="shared" si="223"/>
        <v>56</v>
      </c>
      <c r="AH227" s="121">
        <f t="shared" si="225"/>
        <v>45889</v>
      </c>
      <c r="AI227" s="121">
        <f t="shared" si="240"/>
        <v>45888</v>
      </c>
      <c r="AJ227" s="121">
        <f t="shared" si="241"/>
        <v>45889</v>
      </c>
      <c r="AK227" s="121">
        <f t="shared" si="222"/>
        <v>45922</v>
      </c>
      <c r="AL227" s="119">
        <f t="shared" si="242"/>
        <v>23</v>
      </c>
      <c r="AM227" s="121">
        <f t="shared" si="224"/>
        <v>45891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234"/>
        <v>44403</v>
      </c>
      <c r="B228" s="103">
        <f t="shared" si="226"/>
        <v>966.04443043000003</v>
      </c>
      <c r="C228" s="103">
        <f t="shared" si="243"/>
        <v>830.96461380000005</v>
      </c>
      <c r="D228" s="104">
        <f t="shared" si="235"/>
        <v>1069.289</v>
      </c>
      <c r="E228" s="105">
        <f t="shared" si="213"/>
        <v>1075.7329999999999</v>
      </c>
      <c r="F228" s="106">
        <f t="shared" si="214"/>
        <v>44367</v>
      </c>
      <c r="G228" s="107">
        <f t="shared" si="227"/>
        <v>6.0264343877098892E-3</v>
      </c>
      <c r="H228" s="108">
        <f t="shared" si="244"/>
        <v>44428</v>
      </c>
      <c r="I228" s="108">
        <f t="shared" si="228"/>
        <v>44428</v>
      </c>
      <c r="J228" s="109">
        <f t="shared" si="236"/>
        <v>23</v>
      </c>
      <c r="K228" s="109">
        <f t="shared" si="220"/>
        <v>4</v>
      </c>
      <c r="L228" s="8">
        <f t="shared" si="237"/>
        <v>1.00104547</v>
      </c>
      <c r="M228" s="110">
        <f t="shared" si="216"/>
        <v>1.04096334</v>
      </c>
      <c r="N228" s="110">
        <f t="shared" si="248"/>
        <v>1.1586109462557825</v>
      </c>
      <c r="O228" s="103">
        <f t="shared" si="215"/>
        <v>1.1598222300000001</v>
      </c>
      <c r="P228" s="103">
        <f t="shared" si="229"/>
        <v>963.77123142000005</v>
      </c>
      <c r="Q228" s="11">
        <f t="shared" si="247"/>
        <v>0</v>
      </c>
      <c r="R228" s="30">
        <f t="shared" si="238"/>
        <v>0</v>
      </c>
      <c r="S228" s="8">
        <f t="shared" si="230"/>
        <v>0</v>
      </c>
      <c r="T228" s="113">
        <f t="shared" si="239"/>
        <v>0.16</v>
      </c>
      <c r="U228" s="111">
        <f t="shared" si="212"/>
        <v>4</v>
      </c>
      <c r="V228" s="111">
        <v>252</v>
      </c>
      <c r="W228" s="110">
        <f t="shared" si="231"/>
        <v>1.0023586499999999</v>
      </c>
      <c r="X228" s="103">
        <f t="shared" si="232"/>
        <v>2.2731990099999999</v>
      </c>
      <c r="Y228" s="103">
        <f t="shared" si="233"/>
        <v>0</v>
      </c>
      <c r="Z228" s="114" t="str">
        <f t="shared" si="245"/>
        <v>A+J=</v>
      </c>
      <c r="AA228" s="108">
        <f t="shared" si="246"/>
        <v>44428</v>
      </c>
      <c r="AB228" s="4"/>
      <c r="AD228" s="190">
        <f>[2]Plan1!A287</f>
        <v>45598</v>
      </c>
      <c r="AE228" s="129" t="str">
        <f>[2]Plan1!C287</f>
        <v>Finados</v>
      </c>
      <c r="AG228" s="119">
        <f t="shared" si="223"/>
        <v>57</v>
      </c>
      <c r="AH228" s="121">
        <f t="shared" si="225"/>
        <v>45920</v>
      </c>
      <c r="AI228" s="121">
        <f t="shared" si="240"/>
        <v>45919</v>
      </c>
      <c r="AJ228" s="121">
        <f t="shared" si="241"/>
        <v>45922</v>
      </c>
      <c r="AK228" s="121">
        <f t="shared" si="222"/>
        <v>45950</v>
      </c>
      <c r="AL228" s="119">
        <f t="shared" si="242"/>
        <v>20</v>
      </c>
      <c r="AM228" s="121">
        <f t="shared" si="224"/>
        <v>45924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234"/>
        <v>44404</v>
      </c>
      <c r="B229" s="103">
        <f t="shared" si="226"/>
        <v>966.86611801999993</v>
      </c>
      <c r="C229" s="103">
        <f t="shared" si="243"/>
        <v>830.96461380000005</v>
      </c>
      <c r="D229" s="104">
        <f t="shared" si="235"/>
        <v>1069.289</v>
      </c>
      <c r="E229" s="105">
        <f t="shared" si="213"/>
        <v>1075.7329999999999</v>
      </c>
      <c r="F229" s="106">
        <f t="shared" si="214"/>
        <v>44367</v>
      </c>
      <c r="G229" s="107">
        <f t="shared" si="227"/>
        <v>6.0264343877098892E-3</v>
      </c>
      <c r="H229" s="108">
        <f t="shared" si="244"/>
        <v>44428</v>
      </c>
      <c r="I229" s="108">
        <f t="shared" si="228"/>
        <v>44428</v>
      </c>
      <c r="J229" s="109">
        <f t="shared" si="236"/>
        <v>23</v>
      </c>
      <c r="K229" s="109">
        <f t="shared" si="220"/>
        <v>5</v>
      </c>
      <c r="L229" s="8">
        <f t="shared" si="237"/>
        <v>1.0013070100000001</v>
      </c>
      <c r="M229" s="110">
        <f t="shared" si="216"/>
        <v>1.04096334</v>
      </c>
      <c r="N229" s="110">
        <f t="shared" si="248"/>
        <v>1.1586109462557825</v>
      </c>
      <c r="O229" s="103">
        <f t="shared" si="215"/>
        <v>1.16012526</v>
      </c>
      <c r="P229" s="103">
        <f t="shared" si="229"/>
        <v>964.02303862999997</v>
      </c>
      <c r="Q229" s="11">
        <f t="shared" si="247"/>
        <v>0</v>
      </c>
      <c r="R229" s="30">
        <f t="shared" si="238"/>
        <v>0</v>
      </c>
      <c r="S229" s="8">
        <f t="shared" si="230"/>
        <v>0</v>
      </c>
      <c r="T229" s="113">
        <f t="shared" si="239"/>
        <v>0.16</v>
      </c>
      <c r="U229" s="111">
        <f t="shared" ref="U229:U292" si="249">IF(Q228&gt;0,1,IF(K229=K228,U228,U228+1))</f>
        <v>5</v>
      </c>
      <c r="V229" s="111">
        <v>252</v>
      </c>
      <c r="W229" s="110">
        <f t="shared" si="231"/>
        <v>1.0029491820000001</v>
      </c>
      <c r="X229" s="103">
        <f t="shared" si="232"/>
        <v>2.8430793900000002</v>
      </c>
      <c r="Y229" s="103">
        <f t="shared" si="233"/>
        <v>0</v>
      </c>
      <c r="Z229" s="114" t="str">
        <f t="shared" si="245"/>
        <v>A+J=</v>
      </c>
      <c r="AA229" s="108">
        <f t="shared" si="246"/>
        <v>44428</v>
      </c>
      <c r="AB229" s="4"/>
      <c r="AD229" s="190">
        <f>[2]Plan1!A288</f>
        <v>45611</v>
      </c>
      <c r="AE229" s="129" t="str">
        <f>[2]Plan1!C288</f>
        <v>Proclamação da República</v>
      </c>
      <c r="AG229" s="119">
        <f t="shared" si="223"/>
        <v>58</v>
      </c>
      <c r="AH229" s="121">
        <f t="shared" si="225"/>
        <v>45950</v>
      </c>
      <c r="AI229" s="121">
        <f t="shared" si="240"/>
        <v>45947</v>
      </c>
      <c r="AJ229" s="121">
        <f t="shared" si="241"/>
        <v>45950</v>
      </c>
      <c r="AK229" s="121">
        <f t="shared" si="222"/>
        <v>45982</v>
      </c>
      <c r="AL229" s="119">
        <f t="shared" si="242"/>
        <v>23</v>
      </c>
      <c r="AM229" s="121">
        <f t="shared" si="224"/>
        <v>45952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234"/>
        <v>44405</v>
      </c>
      <c r="B230" s="103">
        <f t="shared" si="226"/>
        <v>967.68849597999997</v>
      </c>
      <c r="C230" s="103">
        <f t="shared" si="243"/>
        <v>830.96461380000005</v>
      </c>
      <c r="D230" s="104">
        <f t="shared" si="235"/>
        <v>1069.289</v>
      </c>
      <c r="E230" s="105">
        <f t="shared" si="213"/>
        <v>1075.7329999999999</v>
      </c>
      <c r="F230" s="106">
        <f t="shared" si="214"/>
        <v>44367</v>
      </c>
      <c r="G230" s="107">
        <f t="shared" si="227"/>
        <v>6.0264343877098892E-3</v>
      </c>
      <c r="H230" s="108">
        <f t="shared" si="244"/>
        <v>44428</v>
      </c>
      <c r="I230" s="108">
        <f t="shared" si="228"/>
        <v>44428</v>
      </c>
      <c r="J230" s="109">
        <f t="shared" si="236"/>
        <v>23</v>
      </c>
      <c r="K230" s="109">
        <f t="shared" si="220"/>
        <v>6</v>
      </c>
      <c r="L230" s="8">
        <f t="shared" si="237"/>
        <v>1.00156862</v>
      </c>
      <c r="M230" s="110">
        <f t="shared" si="216"/>
        <v>1.04096334</v>
      </c>
      <c r="N230" s="110">
        <f t="shared" si="248"/>
        <v>1.1586109462557825</v>
      </c>
      <c r="O230" s="103">
        <f t="shared" si="215"/>
        <v>1.16042836</v>
      </c>
      <c r="P230" s="103">
        <f t="shared" si="229"/>
        <v>964.27490399999999</v>
      </c>
      <c r="Q230" s="11">
        <f t="shared" si="247"/>
        <v>0</v>
      </c>
      <c r="R230" s="30">
        <f t="shared" si="238"/>
        <v>0</v>
      </c>
      <c r="S230" s="8">
        <f t="shared" si="230"/>
        <v>0</v>
      </c>
      <c r="T230" s="113">
        <f t="shared" si="239"/>
        <v>0.16</v>
      </c>
      <c r="U230" s="111">
        <f t="shared" si="249"/>
        <v>6</v>
      </c>
      <c r="V230" s="111">
        <v>252</v>
      </c>
      <c r="W230" s="110">
        <f t="shared" si="231"/>
        <v>1.003540061</v>
      </c>
      <c r="X230" s="103">
        <f t="shared" si="232"/>
        <v>3.4135919800000001</v>
      </c>
      <c r="Y230" s="103">
        <f t="shared" si="233"/>
        <v>0</v>
      </c>
      <c r="Z230" s="114" t="str">
        <f t="shared" si="245"/>
        <v>A+J=</v>
      </c>
      <c r="AA230" s="108">
        <f t="shared" si="246"/>
        <v>44428</v>
      </c>
      <c r="AB230" s="4"/>
      <c r="AD230" s="190">
        <f>[2]Plan1!A289</f>
        <v>45616</v>
      </c>
      <c r="AE230" s="129" t="str">
        <f>[2]Plan1!C289</f>
        <v>Dia Nacional de Zumbi e da Consciência Negra</v>
      </c>
      <c r="AG230" s="119">
        <f t="shared" si="223"/>
        <v>59</v>
      </c>
      <c r="AH230" s="121">
        <f t="shared" si="225"/>
        <v>45981</v>
      </c>
      <c r="AI230" s="121">
        <f t="shared" si="240"/>
        <v>45980</v>
      </c>
      <c r="AJ230" s="121">
        <f t="shared" si="241"/>
        <v>45982</v>
      </c>
      <c r="AK230" s="121">
        <f t="shared" si="222"/>
        <v>46013</v>
      </c>
      <c r="AL230" s="119">
        <f t="shared" si="242"/>
        <v>21</v>
      </c>
      <c r="AM230" s="121">
        <f t="shared" si="224"/>
        <v>45986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234"/>
        <v>44406</v>
      </c>
      <c r="B231" s="103">
        <f t="shared" si="226"/>
        <v>968.51158234000002</v>
      </c>
      <c r="C231" s="103">
        <f t="shared" si="243"/>
        <v>830.96461380000005</v>
      </c>
      <c r="D231" s="104">
        <f t="shared" si="235"/>
        <v>1069.289</v>
      </c>
      <c r="E231" s="105">
        <f t="shared" si="213"/>
        <v>1075.7329999999999</v>
      </c>
      <c r="F231" s="106">
        <f t="shared" si="214"/>
        <v>44367</v>
      </c>
      <c r="G231" s="107">
        <f t="shared" si="227"/>
        <v>6.0264343877098892E-3</v>
      </c>
      <c r="H231" s="108">
        <f t="shared" si="244"/>
        <v>44428</v>
      </c>
      <c r="I231" s="108">
        <f t="shared" si="228"/>
        <v>44428</v>
      </c>
      <c r="J231" s="109">
        <f t="shared" si="236"/>
        <v>23</v>
      </c>
      <c r="K231" s="109">
        <f t="shared" si="220"/>
        <v>7</v>
      </c>
      <c r="L231" s="8">
        <f t="shared" si="237"/>
        <v>1.0018303</v>
      </c>
      <c r="M231" s="110">
        <f t="shared" si="216"/>
        <v>1.04096334</v>
      </c>
      <c r="N231" s="110">
        <f t="shared" si="248"/>
        <v>1.1586109462557825</v>
      </c>
      <c r="O231" s="103">
        <f t="shared" si="215"/>
        <v>1.1607315499999999</v>
      </c>
      <c r="P231" s="103">
        <f t="shared" si="229"/>
        <v>964.52684417</v>
      </c>
      <c r="Q231" s="11">
        <f t="shared" si="247"/>
        <v>0</v>
      </c>
      <c r="R231" s="30">
        <f t="shared" si="238"/>
        <v>0</v>
      </c>
      <c r="S231" s="8">
        <f t="shared" si="230"/>
        <v>0</v>
      </c>
      <c r="T231" s="113">
        <f t="shared" si="239"/>
        <v>0.16</v>
      </c>
      <c r="U231" s="111">
        <f t="shared" si="249"/>
        <v>7</v>
      </c>
      <c r="V231" s="111">
        <v>252</v>
      </c>
      <c r="W231" s="110">
        <f t="shared" si="231"/>
        <v>1.004131288</v>
      </c>
      <c r="X231" s="103">
        <f t="shared" si="232"/>
        <v>3.98473817</v>
      </c>
      <c r="Y231" s="103">
        <f t="shared" si="233"/>
        <v>0</v>
      </c>
      <c r="Z231" s="114" t="str">
        <f t="shared" si="245"/>
        <v>A+J=</v>
      </c>
      <c r="AA231" s="108">
        <f t="shared" si="246"/>
        <v>44428</v>
      </c>
      <c r="AB231" s="4"/>
      <c r="AD231" s="190">
        <f>[2]Plan1!A290</f>
        <v>45651</v>
      </c>
      <c r="AE231" s="129" t="str">
        <f>[2]Plan1!C290</f>
        <v>Natal</v>
      </c>
      <c r="AG231" s="119">
        <f t="shared" si="223"/>
        <v>60</v>
      </c>
      <c r="AH231" s="121">
        <f t="shared" si="225"/>
        <v>46011</v>
      </c>
      <c r="AI231" s="121">
        <f t="shared" si="240"/>
        <v>46010</v>
      </c>
      <c r="AJ231" s="121">
        <f t="shared" si="241"/>
        <v>46013</v>
      </c>
      <c r="AK231" s="121">
        <f t="shared" si="222"/>
        <v>46042</v>
      </c>
      <c r="AL231" s="119">
        <f t="shared" si="242"/>
        <v>19</v>
      </c>
      <c r="AM231" s="121">
        <f t="shared" si="224"/>
        <v>46015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234"/>
        <v>44407</v>
      </c>
      <c r="B232" s="103">
        <f t="shared" si="226"/>
        <v>969.33535341000004</v>
      </c>
      <c r="C232" s="103">
        <f t="shared" si="243"/>
        <v>830.96461380000005</v>
      </c>
      <c r="D232" s="104">
        <f t="shared" si="235"/>
        <v>1069.289</v>
      </c>
      <c r="E232" s="105">
        <f t="shared" ref="E232:E295" si="250">IF($K232=1,VLOOKUP($A231,$AO$10:$AS$165,4),E231)</f>
        <v>1075.7329999999999</v>
      </c>
      <c r="F232" s="106">
        <f t="shared" ref="F232:F295" si="251">IF($K232=1,VLOOKUP($A231,$AO$10:$AS$165,5),F231)</f>
        <v>44367</v>
      </c>
      <c r="G232" s="107">
        <f t="shared" si="227"/>
        <v>6.0264343877098892E-3</v>
      </c>
      <c r="H232" s="108">
        <f t="shared" si="244"/>
        <v>44428</v>
      </c>
      <c r="I232" s="108">
        <f t="shared" si="228"/>
        <v>44428</v>
      </c>
      <c r="J232" s="109">
        <f t="shared" si="236"/>
        <v>23</v>
      </c>
      <c r="K232" s="109">
        <f t="shared" si="220"/>
        <v>8</v>
      </c>
      <c r="L232" s="8">
        <f t="shared" si="237"/>
        <v>1.00209204</v>
      </c>
      <c r="M232" s="110">
        <f t="shared" si="216"/>
        <v>1.04096334</v>
      </c>
      <c r="N232" s="110">
        <f t="shared" si="248"/>
        <v>1.1586109462557825</v>
      </c>
      <c r="O232" s="103">
        <f t="shared" si="215"/>
        <v>1.1610347999999999</v>
      </c>
      <c r="P232" s="103">
        <f t="shared" si="229"/>
        <v>964.77883419</v>
      </c>
      <c r="Q232" s="11">
        <f t="shared" si="247"/>
        <v>0</v>
      </c>
      <c r="R232" s="30">
        <f t="shared" si="238"/>
        <v>0</v>
      </c>
      <c r="S232" s="8">
        <f t="shared" si="230"/>
        <v>0</v>
      </c>
      <c r="T232" s="113">
        <f t="shared" si="239"/>
        <v>0.16</v>
      </c>
      <c r="U232" s="111">
        <f t="shared" si="249"/>
        <v>8</v>
      </c>
      <c r="V232" s="111">
        <v>252</v>
      </c>
      <c r="W232" s="110">
        <f t="shared" si="231"/>
        <v>1.0047228640000001</v>
      </c>
      <c r="X232" s="103">
        <f t="shared" si="232"/>
        <v>4.5565192200000002</v>
      </c>
      <c r="Y232" s="103">
        <f t="shared" si="233"/>
        <v>0</v>
      </c>
      <c r="Z232" s="114" t="str">
        <f t="shared" si="245"/>
        <v>A+J=</v>
      </c>
      <c r="AA232" s="108">
        <f t="shared" si="246"/>
        <v>44428</v>
      </c>
      <c r="AB232" s="4"/>
      <c r="AD232" s="190">
        <f>[2]Plan1!A291</f>
        <v>45658</v>
      </c>
      <c r="AE232" s="129" t="str">
        <f>[2]Plan1!C291</f>
        <v>Confraternização Universal</v>
      </c>
      <c r="AG232" s="119">
        <f t="shared" si="223"/>
        <v>61</v>
      </c>
      <c r="AH232" s="121">
        <f t="shared" si="225"/>
        <v>46042</v>
      </c>
      <c r="AI232" s="121">
        <f t="shared" si="240"/>
        <v>46041</v>
      </c>
      <c r="AJ232" s="121">
        <f t="shared" si="241"/>
        <v>46042</v>
      </c>
      <c r="AK232" s="121">
        <f t="shared" si="222"/>
        <v>46073</v>
      </c>
      <c r="AL232" s="119">
        <f t="shared" si="242"/>
        <v>21</v>
      </c>
      <c r="AM232" s="121">
        <f t="shared" si="224"/>
        <v>46044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234"/>
        <v>44408</v>
      </c>
      <c r="B233" s="103">
        <f t="shared" si="226"/>
        <v>970.15983362999998</v>
      </c>
      <c r="C233" s="103">
        <f t="shared" si="243"/>
        <v>830.96461380000005</v>
      </c>
      <c r="D233" s="104">
        <f t="shared" si="235"/>
        <v>1069.289</v>
      </c>
      <c r="E233" s="105">
        <f t="shared" si="250"/>
        <v>1075.7329999999999</v>
      </c>
      <c r="F233" s="106">
        <f t="shared" si="251"/>
        <v>44367</v>
      </c>
      <c r="G233" s="107">
        <f t="shared" si="227"/>
        <v>6.0264343877098892E-3</v>
      </c>
      <c r="H233" s="108">
        <f t="shared" si="244"/>
        <v>44428</v>
      </c>
      <c r="I233" s="108">
        <f t="shared" si="228"/>
        <v>44428</v>
      </c>
      <c r="J233" s="109">
        <f t="shared" si="236"/>
        <v>23</v>
      </c>
      <c r="K233" s="109">
        <f t="shared" si="220"/>
        <v>9</v>
      </c>
      <c r="L233" s="8">
        <f t="shared" si="237"/>
        <v>1.00235385</v>
      </c>
      <c r="M233" s="110">
        <f t="shared" si="216"/>
        <v>1.04096334</v>
      </c>
      <c r="N233" s="110">
        <f t="shared" si="248"/>
        <v>1.1586109462557825</v>
      </c>
      <c r="O233" s="103">
        <f t="shared" ref="O233:O296" si="252">TRUNC(TRUNC((L233*N233),15),8)</f>
        <v>1.16133814</v>
      </c>
      <c r="P233" s="103">
        <f t="shared" si="229"/>
        <v>965.03089898999997</v>
      </c>
      <c r="Q233" s="11">
        <f t="shared" si="247"/>
        <v>0</v>
      </c>
      <c r="R233" s="30">
        <f t="shared" si="238"/>
        <v>0</v>
      </c>
      <c r="S233" s="8">
        <f t="shared" si="230"/>
        <v>0</v>
      </c>
      <c r="T233" s="113">
        <f t="shared" si="239"/>
        <v>0.16</v>
      </c>
      <c r="U233" s="111">
        <f t="shared" si="249"/>
        <v>9</v>
      </c>
      <c r="V233" s="111">
        <v>252</v>
      </c>
      <c r="W233" s="110">
        <f t="shared" si="231"/>
        <v>1.005314788</v>
      </c>
      <c r="X233" s="103">
        <f t="shared" si="232"/>
        <v>5.1289346399999998</v>
      </c>
      <c r="Y233" s="103">
        <f t="shared" si="233"/>
        <v>0</v>
      </c>
      <c r="Z233" s="114" t="str">
        <f t="shared" si="245"/>
        <v>A+J=</v>
      </c>
      <c r="AA233" s="108">
        <f t="shared" si="246"/>
        <v>44428</v>
      </c>
      <c r="AB233" s="4"/>
      <c r="AD233" s="190">
        <f>[2]Plan1!A292</f>
        <v>45719</v>
      </c>
      <c r="AE233" s="129" t="str">
        <f>[2]Plan1!C292</f>
        <v>Carnaval</v>
      </c>
      <c r="AG233" s="119">
        <f t="shared" si="223"/>
        <v>62</v>
      </c>
      <c r="AH233" s="121">
        <f t="shared" si="225"/>
        <v>46073</v>
      </c>
      <c r="AI233" s="121">
        <f t="shared" si="240"/>
        <v>46072</v>
      </c>
      <c r="AJ233" s="121">
        <f t="shared" si="241"/>
        <v>46073</v>
      </c>
      <c r="AK233" s="121">
        <f t="shared" si="222"/>
        <v>46101</v>
      </c>
      <c r="AL233" s="119">
        <f t="shared" si="242"/>
        <v>20</v>
      </c>
      <c r="AM233" s="121">
        <f t="shared" si="224"/>
        <v>46077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234"/>
        <v>44409</v>
      </c>
      <c r="B234" s="103">
        <f t="shared" si="226"/>
        <v>970.15983362999998</v>
      </c>
      <c r="C234" s="103">
        <f t="shared" si="243"/>
        <v>830.96461380000005</v>
      </c>
      <c r="D234" s="104">
        <f t="shared" si="235"/>
        <v>1069.289</v>
      </c>
      <c r="E234" s="105">
        <f t="shared" si="250"/>
        <v>1075.7329999999999</v>
      </c>
      <c r="F234" s="106">
        <f t="shared" si="251"/>
        <v>44367</v>
      </c>
      <c r="G234" s="107">
        <f t="shared" si="227"/>
        <v>6.0264343877098892E-3</v>
      </c>
      <c r="H234" s="108">
        <f t="shared" si="244"/>
        <v>44428</v>
      </c>
      <c r="I234" s="108">
        <f t="shared" si="228"/>
        <v>44428</v>
      </c>
      <c r="J234" s="109">
        <f t="shared" si="236"/>
        <v>23</v>
      </c>
      <c r="K234" s="109">
        <f t="shared" si="220"/>
        <v>9</v>
      </c>
      <c r="L234" s="8">
        <f t="shared" si="237"/>
        <v>1.00235385</v>
      </c>
      <c r="M234" s="110">
        <f t="shared" ref="M234:M297" si="253">IF(I234&gt;I233,L233,M233)</f>
        <v>1.04096334</v>
      </c>
      <c r="N234" s="110">
        <f t="shared" si="248"/>
        <v>1.1586109462557825</v>
      </c>
      <c r="O234" s="103">
        <f t="shared" si="252"/>
        <v>1.16133814</v>
      </c>
      <c r="P234" s="103">
        <f t="shared" si="229"/>
        <v>965.03089898999997</v>
      </c>
      <c r="Q234" s="11">
        <f t="shared" si="247"/>
        <v>0</v>
      </c>
      <c r="R234" s="30">
        <f t="shared" si="238"/>
        <v>0</v>
      </c>
      <c r="S234" s="8">
        <f t="shared" si="230"/>
        <v>0</v>
      </c>
      <c r="T234" s="113">
        <f t="shared" si="239"/>
        <v>0.16</v>
      </c>
      <c r="U234" s="111">
        <f t="shared" si="249"/>
        <v>9</v>
      </c>
      <c r="V234" s="111">
        <v>252</v>
      </c>
      <c r="W234" s="110">
        <f t="shared" si="231"/>
        <v>1.005314788</v>
      </c>
      <c r="X234" s="103">
        <f t="shared" si="232"/>
        <v>5.1289346399999998</v>
      </c>
      <c r="Y234" s="103">
        <f t="shared" si="233"/>
        <v>0</v>
      </c>
      <c r="Z234" s="114" t="str">
        <f t="shared" si="245"/>
        <v>A+J=</v>
      </c>
      <c r="AA234" s="108">
        <f t="shared" si="246"/>
        <v>44428</v>
      </c>
      <c r="AB234" s="4"/>
      <c r="AD234" s="190">
        <f>[2]Plan1!A293</f>
        <v>45720</v>
      </c>
      <c r="AE234" s="129" t="str">
        <f>[2]Plan1!C293</f>
        <v>Carnaval</v>
      </c>
      <c r="AG234" s="119">
        <f t="shared" si="223"/>
        <v>63</v>
      </c>
      <c r="AH234" s="121">
        <f t="shared" si="225"/>
        <v>46101</v>
      </c>
      <c r="AI234" s="121">
        <f t="shared" si="240"/>
        <v>46100</v>
      </c>
      <c r="AJ234" s="121">
        <f t="shared" si="241"/>
        <v>46101</v>
      </c>
      <c r="AK234" s="121">
        <f t="shared" si="222"/>
        <v>46132</v>
      </c>
      <c r="AL234" s="119">
        <f t="shared" si="242"/>
        <v>20</v>
      </c>
      <c r="AM234" s="121">
        <f t="shared" si="224"/>
        <v>46105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234"/>
        <v>44410</v>
      </c>
      <c r="B235" s="103">
        <f t="shared" si="226"/>
        <v>970.15983362999998</v>
      </c>
      <c r="C235" s="103">
        <f t="shared" si="243"/>
        <v>830.96461380000005</v>
      </c>
      <c r="D235" s="104">
        <f t="shared" si="235"/>
        <v>1069.289</v>
      </c>
      <c r="E235" s="105">
        <f t="shared" si="250"/>
        <v>1075.7329999999999</v>
      </c>
      <c r="F235" s="106">
        <f t="shared" si="251"/>
        <v>44367</v>
      </c>
      <c r="G235" s="107">
        <f t="shared" si="227"/>
        <v>6.0264343877098892E-3</v>
      </c>
      <c r="H235" s="108">
        <f t="shared" si="244"/>
        <v>44428</v>
      </c>
      <c r="I235" s="108">
        <f t="shared" si="228"/>
        <v>44428</v>
      </c>
      <c r="J235" s="109">
        <f t="shared" si="236"/>
        <v>23</v>
      </c>
      <c r="K235" s="109">
        <f t="shared" si="220"/>
        <v>9</v>
      </c>
      <c r="L235" s="8">
        <f t="shared" si="237"/>
        <v>1.00235385</v>
      </c>
      <c r="M235" s="110">
        <f t="shared" si="253"/>
        <v>1.04096334</v>
      </c>
      <c r="N235" s="110">
        <f t="shared" si="248"/>
        <v>1.1586109462557825</v>
      </c>
      <c r="O235" s="103">
        <f t="shared" si="252"/>
        <v>1.16133814</v>
      </c>
      <c r="P235" s="103">
        <f t="shared" si="229"/>
        <v>965.03089898999997</v>
      </c>
      <c r="Q235" s="11">
        <f t="shared" si="247"/>
        <v>0</v>
      </c>
      <c r="R235" s="30">
        <f t="shared" si="238"/>
        <v>0</v>
      </c>
      <c r="S235" s="8">
        <f t="shared" si="230"/>
        <v>0</v>
      </c>
      <c r="T235" s="113">
        <f t="shared" si="239"/>
        <v>0.16</v>
      </c>
      <c r="U235" s="111">
        <f t="shared" si="249"/>
        <v>9</v>
      </c>
      <c r="V235" s="111">
        <v>252</v>
      </c>
      <c r="W235" s="110">
        <f t="shared" si="231"/>
        <v>1.005314788</v>
      </c>
      <c r="X235" s="103">
        <f t="shared" si="232"/>
        <v>5.1289346399999998</v>
      </c>
      <c r="Y235" s="103">
        <f t="shared" si="233"/>
        <v>0</v>
      </c>
      <c r="Z235" s="114" t="str">
        <f t="shared" si="245"/>
        <v>A+J=</v>
      </c>
      <c r="AA235" s="108">
        <f t="shared" si="246"/>
        <v>44428</v>
      </c>
      <c r="AB235" s="4"/>
      <c r="AD235" s="190">
        <f>[2]Plan1!A294</f>
        <v>45765</v>
      </c>
      <c r="AE235" s="129" t="str">
        <f>[2]Plan1!C294</f>
        <v>Paixão de Cristo</v>
      </c>
      <c r="AG235" s="119">
        <f t="shared" si="223"/>
        <v>64</v>
      </c>
      <c r="AH235" s="121">
        <f t="shared" si="225"/>
        <v>46132</v>
      </c>
      <c r="AI235" s="121">
        <f t="shared" ref="AI235:AI266" si="254">WORKDAY(AH235,-1,AD$171:AD$502)</f>
        <v>46129</v>
      </c>
      <c r="AJ235" s="121">
        <f t="shared" ref="AJ235:AJ266" si="255">WORKDAY(AI235,1,AD$171:AD$502)</f>
        <v>46132</v>
      </c>
      <c r="AK235" s="121">
        <f t="shared" si="222"/>
        <v>46162</v>
      </c>
      <c r="AL235" s="119">
        <f t="shared" ref="AL235:AL266" si="256">NETWORKDAYS(AJ235,AJ236,$AD$171:$AD$502)-1</f>
        <v>20</v>
      </c>
      <c r="AM235" s="121">
        <f t="shared" si="224"/>
        <v>46134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234"/>
        <v>44411</v>
      </c>
      <c r="B236" s="103">
        <f t="shared" si="226"/>
        <v>970.98502437000002</v>
      </c>
      <c r="C236" s="103">
        <f t="shared" si="243"/>
        <v>830.96461380000005</v>
      </c>
      <c r="D236" s="104">
        <f t="shared" si="235"/>
        <v>1069.289</v>
      </c>
      <c r="E236" s="105">
        <f t="shared" si="250"/>
        <v>1075.7329999999999</v>
      </c>
      <c r="F236" s="106">
        <f t="shared" si="251"/>
        <v>44367</v>
      </c>
      <c r="G236" s="107">
        <f t="shared" si="227"/>
        <v>6.0264343877098892E-3</v>
      </c>
      <c r="H236" s="108">
        <f t="shared" si="244"/>
        <v>44428</v>
      </c>
      <c r="I236" s="108">
        <f t="shared" si="228"/>
        <v>44428</v>
      </c>
      <c r="J236" s="109">
        <f t="shared" si="236"/>
        <v>23</v>
      </c>
      <c r="K236" s="109">
        <f t="shared" ref="K236:K299" si="257">(J236-(NETWORKDAYS(A236,I236,AD$171:AD$502)-1))</f>
        <v>10</v>
      </c>
      <c r="L236" s="8">
        <f t="shared" si="237"/>
        <v>1.00261574</v>
      </c>
      <c r="M236" s="110">
        <f t="shared" si="253"/>
        <v>1.04096334</v>
      </c>
      <c r="N236" s="110">
        <f t="shared" si="248"/>
        <v>1.1586109462557825</v>
      </c>
      <c r="O236" s="103">
        <f t="shared" si="252"/>
        <v>1.16164157</v>
      </c>
      <c r="P236" s="103">
        <f t="shared" si="229"/>
        <v>965.28303858000004</v>
      </c>
      <c r="Q236" s="11">
        <f t="shared" si="247"/>
        <v>0</v>
      </c>
      <c r="R236" s="30">
        <f t="shared" si="238"/>
        <v>0</v>
      </c>
      <c r="S236" s="8">
        <f t="shared" si="230"/>
        <v>0</v>
      </c>
      <c r="T236" s="113">
        <f t="shared" si="239"/>
        <v>0.16</v>
      </c>
      <c r="U236" s="111">
        <f t="shared" si="249"/>
        <v>10</v>
      </c>
      <c r="V236" s="111">
        <v>252</v>
      </c>
      <c r="W236" s="110">
        <f t="shared" si="231"/>
        <v>1.005907061</v>
      </c>
      <c r="X236" s="103">
        <f t="shared" si="232"/>
        <v>5.7019857900000002</v>
      </c>
      <c r="Y236" s="103">
        <f t="shared" si="233"/>
        <v>0</v>
      </c>
      <c r="Z236" s="114" t="str">
        <f t="shared" si="245"/>
        <v>A+J=</v>
      </c>
      <c r="AA236" s="108">
        <f t="shared" si="246"/>
        <v>44428</v>
      </c>
      <c r="AB236" s="4"/>
      <c r="AD236" s="190">
        <f>[2]Plan1!A295</f>
        <v>45768</v>
      </c>
      <c r="AE236" s="129" t="str">
        <f>[2]Plan1!C295</f>
        <v>Tiradentes</v>
      </c>
      <c r="AG236" s="119">
        <f t="shared" si="223"/>
        <v>65</v>
      </c>
      <c r="AH236" s="121">
        <f t="shared" si="225"/>
        <v>46162</v>
      </c>
      <c r="AI236" s="121">
        <f t="shared" si="254"/>
        <v>46161</v>
      </c>
      <c r="AJ236" s="121">
        <f t="shared" si="255"/>
        <v>46162</v>
      </c>
      <c r="AK236" s="121">
        <f t="shared" ref="AK236:AK279" si="258">AJ237</f>
        <v>46195</v>
      </c>
      <c r="AL236" s="119">
        <f t="shared" si="256"/>
        <v>22</v>
      </c>
      <c r="AM236" s="121">
        <f t="shared" si="224"/>
        <v>46164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234"/>
        <v>44412</v>
      </c>
      <c r="B237" s="103">
        <f t="shared" si="226"/>
        <v>971.81090093</v>
      </c>
      <c r="C237" s="103">
        <f t="shared" si="243"/>
        <v>830.96461380000005</v>
      </c>
      <c r="D237" s="104">
        <f t="shared" si="235"/>
        <v>1069.289</v>
      </c>
      <c r="E237" s="105">
        <f t="shared" si="250"/>
        <v>1075.7329999999999</v>
      </c>
      <c r="F237" s="106">
        <f t="shared" si="251"/>
        <v>44367</v>
      </c>
      <c r="G237" s="107">
        <f t="shared" si="227"/>
        <v>6.0264343877098892E-3</v>
      </c>
      <c r="H237" s="108">
        <f t="shared" si="244"/>
        <v>44428</v>
      </c>
      <c r="I237" s="108">
        <f t="shared" si="228"/>
        <v>44428</v>
      </c>
      <c r="J237" s="109">
        <f t="shared" si="236"/>
        <v>23</v>
      </c>
      <c r="K237" s="109">
        <f t="shared" si="257"/>
        <v>11</v>
      </c>
      <c r="L237" s="8">
        <f t="shared" si="237"/>
        <v>1.00287769</v>
      </c>
      <c r="M237" s="110">
        <f t="shared" si="253"/>
        <v>1.04096334</v>
      </c>
      <c r="N237" s="110">
        <f t="shared" si="248"/>
        <v>1.1586109462557825</v>
      </c>
      <c r="O237" s="103">
        <f t="shared" si="252"/>
        <v>1.1619450600000001</v>
      </c>
      <c r="P237" s="103">
        <f t="shared" si="229"/>
        <v>965.53522802999998</v>
      </c>
      <c r="Q237" s="11">
        <f t="shared" si="247"/>
        <v>0</v>
      </c>
      <c r="R237" s="30">
        <f t="shared" si="238"/>
        <v>0</v>
      </c>
      <c r="S237" s="8">
        <f t="shared" si="230"/>
        <v>0</v>
      </c>
      <c r="T237" s="113">
        <f t="shared" si="239"/>
        <v>0.16</v>
      </c>
      <c r="U237" s="111">
        <f t="shared" si="249"/>
        <v>11</v>
      </c>
      <c r="V237" s="111">
        <v>252</v>
      </c>
      <c r="W237" s="110">
        <f t="shared" si="231"/>
        <v>1.0064996829999999</v>
      </c>
      <c r="X237" s="103">
        <f t="shared" si="232"/>
        <v>6.2756729</v>
      </c>
      <c r="Y237" s="103">
        <f t="shared" si="233"/>
        <v>0</v>
      </c>
      <c r="Z237" s="114" t="str">
        <f t="shared" si="245"/>
        <v>A+J=</v>
      </c>
      <c r="AA237" s="108">
        <f t="shared" si="246"/>
        <v>44428</v>
      </c>
      <c r="AB237" s="4"/>
      <c r="AD237" s="190">
        <f>[2]Plan1!A296</f>
        <v>45778</v>
      </c>
      <c r="AE237" s="129" t="str">
        <f>[2]Plan1!C296</f>
        <v>Dia do Trabalho</v>
      </c>
      <c r="AG237" s="119">
        <f t="shared" si="223"/>
        <v>66</v>
      </c>
      <c r="AH237" s="121">
        <f t="shared" si="225"/>
        <v>46193</v>
      </c>
      <c r="AI237" s="121">
        <f t="shared" si="254"/>
        <v>46192</v>
      </c>
      <c r="AJ237" s="121">
        <f t="shared" si="255"/>
        <v>46195</v>
      </c>
      <c r="AK237" s="121">
        <f t="shared" si="258"/>
        <v>46223</v>
      </c>
      <c r="AL237" s="119">
        <f t="shared" si="256"/>
        <v>20</v>
      </c>
      <c r="AM237" s="121">
        <f t="shared" ref="AM237:AM280" si="259">WORKDAY(AJ237,2,AG$171:AG$502)</f>
        <v>46197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234"/>
        <v>44413</v>
      </c>
      <c r="B238" s="103">
        <f t="shared" si="226"/>
        <v>972.63748041999997</v>
      </c>
      <c r="C238" s="103">
        <f t="shared" si="243"/>
        <v>830.96461380000005</v>
      </c>
      <c r="D238" s="104">
        <f t="shared" si="235"/>
        <v>1069.289</v>
      </c>
      <c r="E238" s="105">
        <f t="shared" si="250"/>
        <v>1075.7329999999999</v>
      </c>
      <c r="F238" s="106">
        <f t="shared" si="251"/>
        <v>44367</v>
      </c>
      <c r="G238" s="107">
        <f t="shared" si="227"/>
        <v>6.0264343877098892E-3</v>
      </c>
      <c r="H238" s="108">
        <f t="shared" si="244"/>
        <v>44428</v>
      </c>
      <c r="I238" s="108">
        <f t="shared" si="228"/>
        <v>44428</v>
      </c>
      <c r="J238" s="109">
        <f t="shared" si="236"/>
        <v>23</v>
      </c>
      <c r="K238" s="109">
        <f t="shared" si="257"/>
        <v>12</v>
      </c>
      <c r="L238" s="8">
        <f t="shared" si="237"/>
        <v>1.0031397</v>
      </c>
      <c r="M238" s="110">
        <f t="shared" si="253"/>
        <v>1.04096334</v>
      </c>
      <c r="N238" s="110">
        <f t="shared" si="248"/>
        <v>1.1586109462557825</v>
      </c>
      <c r="O238" s="103">
        <f t="shared" si="252"/>
        <v>1.1622486299999999</v>
      </c>
      <c r="P238" s="103">
        <f t="shared" si="229"/>
        <v>965.78748396000003</v>
      </c>
      <c r="Q238" s="11">
        <f t="shared" si="247"/>
        <v>0</v>
      </c>
      <c r="R238" s="30">
        <f t="shared" si="238"/>
        <v>0</v>
      </c>
      <c r="S238" s="8">
        <f t="shared" si="230"/>
        <v>0</v>
      </c>
      <c r="T238" s="113">
        <f t="shared" si="239"/>
        <v>0.16</v>
      </c>
      <c r="U238" s="111">
        <f t="shared" si="249"/>
        <v>12</v>
      </c>
      <c r="V238" s="111">
        <v>252</v>
      </c>
      <c r="W238" s="110">
        <f t="shared" si="231"/>
        <v>1.007092654</v>
      </c>
      <c r="X238" s="103">
        <f t="shared" si="232"/>
        <v>6.8499964599999998</v>
      </c>
      <c r="Y238" s="103">
        <f t="shared" si="233"/>
        <v>0</v>
      </c>
      <c r="Z238" s="114" t="str">
        <f t="shared" si="245"/>
        <v>A+J=</v>
      </c>
      <c r="AA238" s="108">
        <f t="shared" si="246"/>
        <v>44428</v>
      </c>
      <c r="AB238" s="4"/>
      <c r="AD238" s="190">
        <f>[2]Plan1!A297</f>
        <v>45827</v>
      </c>
      <c r="AE238" s="129" t="str">
        <f>[2]Plan1!C297</f>
        <v>Corpus Christi</v>
      </c>
      <c r="AG238" s="119">
        <f t="shared" ref="AG238:AG280" si="260">AG237+1</f>
        <v>67</v>
      </c>
      <c r="AH238" s="121">
        <f t="shared" si="225"/>
        <v>46223</v>
      </c>
      <c r="AI238" s="121">
        <f t="shared" si="254"/>
        <v>46220</v>
      </c>
      <c r="AJ238" s="121">
        <f t="shared" si="255"/>
        <v>46223</v>
      </c>
      <c r="AK238" s="121">
        <f t="shared" si="258"/>
        <v>46254</v>
      </c>
      <c r="AL238" s="119">
        <f t="shared" si="256"/>
        <v>23</v>
      </c>
      <c r="AM238" s="121">
        <f t="shared" si="259"/>
        <v>46225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234"/>
        <v>44414</v>
      </c>
      <c r="B239" s="103">
        <f t="shared" si="226"/>
        <v>973.46477156999993</v>
      </c>
      <c r="C239" s="103">
        <f t="shared" si="243"/>
        <v>830.96461380000005</v>
      </c>
      <c r="D239" s="104">
        <f t="shared" si="235"/>
        <v>1069.289</v>
      </c>
      <c r="E239" s="105">
        <f t="shared" si="250"/>
        <v>1075.7329999999999</v>
      </c>
      <c r="F239" s="106">
        <f t="shared" si="251"/>
        <v>44367</v>
      </c>
      <c r="G239" s="107">
        <f t="shared" si="227"/>
        <v>6.0264343877098892E-3</v>
      </c>
      <c r="H239" s="108">
        <f t="shared" si="244"/>
        <v>44428</v>
      </c>
      <c r="I239" s="108">
        <f t="shared" si="228"/>
        <v>44428</v>
      </c>
      <c r="J239" s="109">
        <f t="shared" si="236"/>
        <v>23</v>
      </c>
      <c r="K239" s="109">
        <f t="shared" si="257"/>
        <v>13</v>
      </c>
      <c r="L239" s="8">
        <f t="shared" si="237"/>
        <v>1.0034017900000001</v>
      </c>
      <c r="M239" s="110">
        <f t="shared" si="253"/>
        <v>1.04096334</v>
      </c>
      <c r="N239" s="110">
        <f t="shared" si="248"/>
        <v>1.1586109462557825</v>
      </c>
      <c r="O239" s="103">
        <f t="shared" si="252"/>
        <v>1.16255229</v>
      </c>
      <c r="P239" s="103">
        <f t="shared" si="229"/>
        <v>966.03981467999995</v>
      </c>
      <c r="Q239" s="11">
        <f t="shared" si="247"/>
        <v>0</v>
      </c>
      <c r="R239" s="30">
        <f t="shared" si="238"/>
        <v>0</v>
      </c>
      <c r="S239" s="8">
        <f t="shared" si="230"/>
        <v>0</v>
      </c>
      <c r="T239" s="113">
        <f t="shared" si="239"/>
        <v>0.16</v>
      </c>
      <c r="U239" s="111">
        <f t="shared" si="249"/>
        <v>13</v>
      </c>
      <c r="V239" s="111">
        <v>252</v>
      </c>
      <c r="W239" s="110">
        <f t="shared" si="231"/>
        <v>1.0076859739999999</v>
      </c>
      <c r="X239" s="103">
        <f t="shared" si="232"/>
        <v>7.4249568899999998</v>
      </c>
      <c r="Y239" s="103">
        <f t="shared" si="233"/>
        <v>0</v>
      </c>
      <c r="Z239" s="114" t="str">
        <f t="shared" si="245"/>
        <v>A+J=</v>
      </c>
      <c r="AA239" s="108">
        <f t="shared" si="246"/>
        <v>44428</v>
      </c>
      <c r="AB239" s="4"/>
      <c r="AD239" s="190">
        <f>[2]Plan1!A298</f>
        <v>45907</v>
      </c>
      <c r="AE239" s="129" t="str">
        <f>[2]Plan1!C298</f>
        <v>Independência do Brasil</v>
      </c>
      <c r="AG239" s="119">
        <f t="shared" si="260"/>
        <v>68</v>
      </c>
      <c r="AH239" s="121">
        <f t="shared" si="225"/>
        <v>46254</v>
      </c>
      <c r="AI239" s="121">
        <f t="shared" si="254"/>
        <v>46253</v>
      </c>
      <c r="AJ239" s="121">
        <f t="shared" si="255"/>
        <v>46254</v>
      </c>
      <c r="AK239" s="121">
        <f t="shared" si="258"/>
        <v>46286</v>
      </c>
      <c r="AL239" s="119">
        <f t="shared" si="256"/>
        <v>21</v>
      </c>
      <c r="AM239" s="121">
        <f t="shared" si="259"/>
        <v>46258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234"/>
        <v>44415</v>
      </c>
      <c r="B240" s="103">
        <f t="shared" si="226"/>
        <v>974.29276737999999</v>
      </c>
      <c r="C240" s="103">
        <f t="shared" si="243"/>
        <v>830.96461380000005</v>
      </c>
      <c r="D240" s="104">
        <f t="shared" si="235"/>
        <v>1069.289</v>
      </c>
      <c r="E240" s="105">
        <f t="shared" si="250"/>
        <v>1075.7329999999999</v>
      </c>
      <c r="F240" s="106">
        <f t="shared" si="251"/>
        <v>44367</v>
      </c>
      <c r="G240" s="107">
        <f t="shared" si="227"/>
        <v>6.0264343877098892E-3</v>
      </c>
      <c r="H240" s="108">
        <f t="shared" si="244"/>
        <v>44428</v>
      </c>
      <c r="I240" s="108">
        <f t="shared" si="228"/>
        <v>44428</v>
      </c>
      <c r="J240" s="109">
        <f t="shared" si="236"/>
        <v>23</v>
      </c>
      <c r="K240" s="109">
        <f t="shared" si="257"/>
        <v>14</v>
      </c>
      <c r="L240" s="8">
        <f t="shared" si="237"/>
        <v>1.00366395</v>
      </c>
      <c r="M240" s="110">
        <f t="shared" si="253"/>
        <v>1.04096334</v>
      </c>
      <c r="N240" s="110">
        <f t="shared" si="248"/>
        <v>1.1586109462557825</v>
      </c>
      <c r="O240" s="103">
        <f t="shared" si="252"/>
        <v>1.1628560299999999</v>
      </c>
      <c r="P240" s="103">
        <f t="shared" si="229"/>
        <v>966.29221186999996</v>
      </c>
      <c r="Q240" s="11">
        <f t="shared" si="247"/>
        <v>0</v>
      </c>
      <c r="R240" s="30">
        <f t="shared" si="238"/>
        <v>0</v>
      </c>
      <c r="S240" s="8">
        <f t="shared" si="230"/>
        <v>0</v>
      </c>
      <c r="T240" s="113">
        <f t="shared" si="239"/>
        <v>0.16</v>
      </c>
      <c r="U240" s="111">
        <f t="shared" si="249"/>
        <v>14</v>
      </c>
      <c r="V240" s="111">
        <v>252</v>
      </c>
      <c r="W240" s="110">
        <f t="shared" si="231"/>
        <v>1.0082796439999999</v>
      </c>
      <c r="X240" s="103">
        <f t="shared" si="232"/>
        <v>8.0005555099999999</v>
      </c>
      <c r="Y240" s="103">
        <f t="shared" si="233"/>
        <v>0</v>
      </c>
      <c r="Z240" s="114" t="str">
        <f t="shared" si="245"/>
        <v>A+J=</v>
      </c>
      <c r="AA240" s="108">
        <f t="shared" si="246"/>
        <v>44428</v>
      </c>
      <c r="AB240" s="4"/>
      <c r="AD240" s="190">
        <f>[2]Plan1!A299</f>
        <v>45942</v>
      </c>
      <c r="AE240" s="129" t="str">
        <f>[2]Plan1!C299</f>
        <v>Nossa Sr.a Aparecida - Padroeira do Brasil</v>
      </c>
      <c r="AG240" s="119">
        <f t="shared" si="260"/>
        <v>69</v>
      </c>
      <c r="AH240" s="121">
        <f t="shared" si="225"/>
        <v>46285</v>
      </c>
      <c r="AI240" s="121">
        <f t="shared" si="254"/>
        <v>46283</v>
      </c>
      <c r="AJ240" s="121">
        <f t="shared" si="255"/>
        <v>46286</v>
      </c>
      <c r="AK240" s="121">
        <f t="shared" si="258"/>
        <v>46315</v>
      </c>
      <c r="AL240" s="119">
        <f t="shared" si="256"/>
        <v>20</v>
      </c>
      <c r="AM240" s="121">
        <f t="shared" si="259"/>
        <v>46288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234"/>
        <v>44416</v>
      </c>
      <c r="B241" s="103">
        <f t="shared" si="226"/>
        <v>974.29276737999999</v>
      </c>
      <c r="C241" s="103">
        <f t="shared" si="243"/>
        <v>830.96461380000005</v>
      </c>
      <c r="D241" s="104">
        <f t="shared" si="235"/>
        <v>1069.289</v>
      </c>
      <c r="E241" s="105">
        <f t="shared" si="250"/>
        <v>1075.7329999999999</v>
      </c>
      <c r="F241" s="106">
        <f t="shared" si="251"/>
        <v>44367</v>
      </c>
      <c r="G241" s="107">
        <f t="shared" si="227"/>
        <v>6.0264343877098892E-3</v>
      </c>
      <c r="H241" s="108">
        <f t="shared" si="244"/>
        <v>44428</v>
      </c>
      <c r="I241" s="108">
        <f t="shared" si="228"/>
        <v>44428</v>
      </c>
      <c r="J241" s="109">
        <f t="shared" si="236"/>
        <v>23</v>
      </c>
      <c r="K241" s="109">
        <f t="shared" si="257"/>
        <v>14</v>
      </c>
      <c r="L241" s="8">
        <f t="shared" si="237"/>
        <v>1.00366395</v>
      </c>
      <c r="M241" s="110">
        <f t="shared" si="253"/>
        <v>1.04096334</v>
      </c>
      <c r="N241" s="110">
        <f t="shared" si="248"/>
        <v>1.1586109462557825</v>
      </c>
      <c r="O241" s="103">
        <f t="shared" si="252"/>
        <v>1.1628560299999999</v>
      </c>
      <c r="P241" s="103">
        <f t="shared" si="229"/>
        <v>966.29221186999996</v>
      </c>
      <c r="Q241" s="11">
        <f t="shared" si="247"/>
        <v>0</v>
      </c>
      <c r="R241" s="30">
        <f t="shared" si="238"/>
        <v>0</v>
      </c>
      <c r="S241" s="8">
        <f t="shared" si="230"/>
        <v>0</v>
      </c>
      <c r="T241" s="113">
        <f t="shared" si="239"/>
        <v>0.16</v>
      </c>
      <c r="U241" s="111">
        <f t="shared" si="249"/>
        <v>14</v>
      </c>
      <c r="V241" s="111">
        <v>252</v>
      </c>
      <c r="W241" s="110">
        <f t="shared" si="231"/>
        <v>1.0082796439999999</v>
      </c>
      <c r="X241" s="103">
        <f t="shared" si="232"/>
        <v>8.0005555099999999</v>
      </c>
      <c r="Y241" s="103">
        <f t="shared" si="233"/>
        <v>0</v>
      </c>
      <c r="Z241" s="114" t="str">
        <f t="shared" si="245"/>
        <v>A+J=</v>
      </c>
      <c r="AA241" s="108">
        <f t="shared" si="246"/>
        <v>44428</v>
      </c>
      <c r="AB241" s="4"/>
      <c r="AD241" s="190">
        <f>[2]Plan1!A300</f>
        <v>45963</v>
      </c>
      <c r="AE241" s="129" t="str">
        <f>[2]Plan1!C300</f>
        <v>Finados</v>
      </c>
      <c r="AG241" s="119">
        <f t="shared" si="260"/>
        <v>70</v>
      </c>
      <c r="AH241" s="121">
        <f t="shared" si="225"/>
        <v>46315</v>
      </c>
      <c r="AI241" s="121">
        <f t="shared" si="254"/>
        <v>46314</v>
      </c>
      <c r="AJ241" s="121">
        <f t="shared" si="255"/>
        <v>46315</v>
      </c>
      <c r="AK241" s="121">
        <f t="shared" si="258"/>
        <v>46349</v>
      </c>
      <c r="AL241" s="119">
        <f t="shared" si="256"/>
        <v>22</v>
      </c>
      <c r="AM241" s="121">
        <f t="shared" si="259"/>
        <v>46317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234"/>
        <v>44417</v>
      </c>
      <c r="B242" s="103">
        <f t="shared" si="226"/>
        <v>974.29276737999999</v>
      </c>
      <c r="C242" s="103">
        <f t="shared" si="243"/>
        <v>830.96461380000005</v>
      </c>
      <c r="D242" s="104">
        <f t="shared" si="235"/>
        <v>1069.289</v>
      </c>
      <c r="E242" s="105">
        <f t="shared" si="250"/>
        <v>1075.7329999999999</v>
      </c>
      <c r="F242" s="106">
        <f t="shared" si="251"/>
        <v>44367</v>
      </c>
      <c r="G242" s="107">
        <f t="shared" si="227"/>
        <v>6.0264343877098892E-3</v>
      </c>
      <c r="H242" s="108">
        <f t="shared" si="244"/>
        <v>44428</v>
      </c>
      <c r="I242" s="108">
        <f t="shared" si="228"/>
        <v>44428</v>
      </c>
      <c r="J242" s="109">
        <f t="shared" si="236"/>
        <v>23</v>
      </c>
      <c r="K242" s="109">
        <f t="shared" si="257"/>
        <v>14</v>
      </c>
      <c r="L242" s="8">
        <f t="shared" si="237"/>
        <v>1.00366395</v>
      </c>
      <c r="M242" s="110">
        <f t="shared" si="253"/>
        <v>1.04096334</v>
      </c>
      <c r="N242" s="110">
        <f t="shared" si="248"/>
        <v>1.1586109462557825</v>
      </c>
      <c r="O242" s="103">
        <f t="shared" si="252"/>
        <v>1.1628560299999999</v>
      </c>
      <c r="P242" s="103">
        <f t="shared" si="229"/>
        <v>966.29221186999996</v>
      </c>
      <c r="Q242" s="11">
        <f t="shared" si="247"/>
        <v>0</v>
      </c>
      <c r="R242" s="30">
        <f t="shared" si="238"/>
        <v>0</v>
      </c>
      <c r="S242" s="8">
        <f t="shared" si="230"/>
        <v>0</v>
      </c>
      <c r="T242" s="113">
        <f t="shared" si="239"/>
        <v>0.16</v>
      </c>
      <c r="U242" s="111">
        <f t="shared" si="249"/>
        <v>14</v>
      </c>
      <c r="V242" s="111">
        <v>252</v>
      </c>
      <c r="W242" s="110">
        <f t="shared" si="231"/>
        <v>1.0082796439999999</v>
      </c>
      <c r="X242" s="103">
        <f t="shared" si="232"/>
        <v>8.0005555099999999</v>
      </c>
      <c r="Y242" s="103">
        <f t="shared" si="233"/>
        <v>0</v>
      </c>
      <c r="Z242" s="114" t="str">
        <f t="shared" si="245"/>
        <v>A+J=</v>
      </c>
      <c r="AA242" s="108">
        <f t="shared" si="246"/>
        <v>44428</v>
      </c>
      <c r="AB242" s="4"/>
      <c r="AD242" s="190">
        <f>[2]Plan1!A301</f>
        <v>45976</v>
      </c>
      <c r="AE242" s="129" t="str">
        <f>[2]Plan1!C301</f>
        <v>Proclamação da República</v>
      </c>
      <c r="AG242" s="119">
        <f t="shared" si="260"/>
        <v>71</v>
      </c>
      <c r="AH242" s="121">
        <f t="shared" si="225"/>
        <v>46346</v>
      </c>
      <c r="AI242" s="121">
        <f t="shared" si="254"/>
        <v>46345</v>
      </c>
      <c r="AJ242" s="121">
        <f t="shared" si="255"/>
        <v>46349</v>
      </c>
      <c r="AK242" s="121">
        <f t="shared" si="258"/>
        <v>46377</v>
      </c>
      <c r="AL242" s="119">
        <f t="shared" si="256"/>
        <v>20</v>
      </c>
      <c r="AM242" s="121">
        <f t="shared" si="259"/>
        <v>46351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234"/>
        <v>44418</v>
      </c>
      <c r="B243" s="103">
        <f t="shared" si="226"/>
        <v>975.12145983999994</v>
      </c>
      <c r="C243" s="103">
        <f t="shared" si="243"/>
        <v>830.96461380000005</v>
      </c>
      <c r="D243" s="104">
        <f t="shared" si="235"/>
        <v>1069.289</v>
      </c>
      <c r="E243" s="105">
        <f t="shared" si="250"/>
        <v>1075.7329999999999</v>
      </c>
      <c r="F243" s="106">
        <f t="shared" si="251"/>
        <v>44367</v>
      </c>
      <c r="G243" s="107">
        <f t="shared" si="227"/>
        <v>6.0264343877098892E-3</v>
      </c>
      <c r="H243" s="108">
        <f t="shared" si="244"/>
        <v>44428</v>
      </c>
      <c r="I243" s="108">
        <f t="shared" si="228"/>
        <v>44428</v>
      </c>
      <c r="J243" s="109">
        <f t="shared" si="236"/>
        <v>23</v>
      </c>
      <c r="K243" s="109">
        <f t="shared" si="257"/>
        <v>15</v>
      </c>
      <c r="L243" s="8">
        <f t="shared" si="237"/>
        <v>1.00392617</v>
      </c>
      <c r="M243" s="110">
        <f t="shared" si="253"/>
        <v>1.04096334</v>
      </c>
      <c r="N243" s="110">
        <f t="shared" si="248"/>
        <v>1.1586109462557825</v>
      </c>
      <c r="O243" s="103">
        <f t="shared" si="252"/>
        <v>1.1631598400000001</v>
      </c>
      <c r="P243" s="103">
        <f t="shared" si="229"/>
        <v>966.54466722999996</v>
      </c>
      <c r="Q243" s="11">
        <f t="shared" si="247"/>
        <v>0</v>
      </c>
      <c r="R243" s="30">
        <f t="shared" si="238"/>
        <v>0</v>
      </c>
      <c r="S243" s="8">
        <f t="shared" si="230"/>
        <v>0</v>
      </c>
      <c r="T243" s="113">
        <f t="shared" si="239"/>
        <v>0.16</v>
      </c>
      <c r="U243" s="111">
        <f t="shared" si="249"/>
        <v>15</v>
      </c>
      <c r="V243" s="111">
        <v>252</v>
      </c>
      <c r="W243" s="110">
        <f t="shared" si="231"/>
        <v>1.008873664</v>
      </c>
      <c r="X243" s="103">
        <f t="shared" si="232"/>
        <v>8.57679261</v>
      </c>
      <c r="Y243" s="103">
        <f t="shared" si="233"/>
        <v>0</v>
      </c>
      <c r="Z243" s="114" t="str">
        <f t="shared" si="245"/>
        <v>A+J=</v>
      </c>
      <c r="AA243" s="108">
        <f t="shared" si="246"/>
        <v>44428</v>
      </c>
      <c r="AB243" s="4"/>
      <c r="AD243" s="190">
        <f>[2]Plan1!A302</f>
        <v>45981</v>
      </c>
      <c r="AE243" s="129" t="str">
        <f>[2]Plan1!C302</f>
        <v>Dia Nacional de Zumbi e da Consciência Negra</v>
      </c>
      <c r="AG243" s="119">
        <f t="shared" si="260"/>
        <v>72</v>
      </c>
      <c r="AH243" s="121">
        <f t="shared" si="225"/>
        <v>46376</v>
      </c>
      <c r="AI243" s="121">
        <f t="shared" si="254"/>
        <v>46374</v>
      </c>
      <c r="AJ243" s="121">
        <f t="shared" si="255"/>
        <v>46377</v>
      </c>
      <c r="AK243" s="121">
        <f t="shared" si="258"/>
        <v>46407</v>
      </c>
      <c r="AL243" s="119">
        <f t="shared" si="256"/>
        <v>20</v>
      </c>
      <c r="AM243" s="121">
        <f t="shared" si="259"/>
        <v>46379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234"/>
        <v>44419</v>
      </c>
      <c r="B244" s="103">
        <f t="shared" si="226"/>
        <v>975.95086513000001</v>
      </c>
      <c r="C244" s="103">
        <f t="shared" si="243"/>
        <v>830.96461380000005</v>
      </c>
      <c r="D244" s="104">
        <f t="shared" si="235"/>
        <v>1069.289</v>
      </c>
      <c r="E244" s="105">
        <f t="shared" si="250"/>
        <v>1075.7329999999999</v>
      </c>
      <c r="F244" s="106">
        <f t="shared" si="251"/>
        <v>44367</v>
      </c>
      <c r="G244" s="107">
        <f t="shared" si="227"/>
        <v>6.0264343877098892E-3</v>
      </c>
      <c r="H244" s="108">
        <f t="shared" si="244"/>
        <v>44428</v>
      </c>
      <c r="I244" s="108">
        <f t="shared" si="228"/>
        <v>44428</v>
      </c>
      <c r="J244" s="109">
        <f t="shared" si="236"/>
        <v>23</v>
      </c>
      <c r="K244" s="109">
        <f t="shared" si="257"/>
        <v>16</v>
      </c>
      <c r="L244" s="8">
        <f t="shared" si="237"/>
        <v>1.0041884599999999</v>
      </c>
      <c r="M244" s="110">
        <f t="shared" si="253"/>
        <v>1.04096334</v>
      </c>
      <c r="N244" s="110">
        <f t="shared" si="248"/>
        <v>1.1586109462557825</v>
      </c>
      <c r="O244" s="103">
        <f t="shared" si="252"/>
        <v>1.1634637400000001</v>
      </c>
      <c r="P244" s="103">
        <f t="shared" si="229"/>
        <v>966.79719737000005</v>
      </c>
      <c r="Q244" s="11">
        <f t="shared" si="247"/>
        <v>0</v>
      </c>
      <c r="R244" s="30">
        <f t="shared" si="238"/>
        <v>0</v>
      </c>
      <c r="S244" s="8">
        <f t="shared" si="230"/>
        <v>0</v>
      </c>
      <c r="T244" s="113">
        <f t="shared" si="239"/>
        <v>0.16</v>
      </c>
      <c r="U244" s="111">
        <f t="shared" si="249"/>
        <v>16</v>
      </c>
      <c r="V244" s="111">
        <v>252</v>
      </c>
      <c r="W244" s="110">
        <f t="shared" si="231"/>
        <v>1.0094680330000001</v>
      </c>
      <c r="X244" s="103">
        <f t="shared" si="232"/>
        <v>9.1536677599999994</v>
      </c>
      <c r="Y244" s="103">
        <f t="shared" si="233"/>
        <v>0</v>
      </c>
      <c r="Z244" s="114" t="str">
        <f t="shared" si="245"/>
        <v>A+J=</v>
      </c>
      <c r="AA244" s="108">
        <f t="shared" si="246"/>
        <v>44428</v>
      </c>
      <c r="AB244" s="4"/>
      <c r="AD244" s="190">
        <f>[2]Plan1!A303</f>
        <v>46016</v>
      </c>
      <c r="AE244" s="129" t="str">
        <f>[2]Plan1!C303</f>
        <v>Natal</v>
      </c>
      <c r="AG244" s="119">
        <f t="shared" si="260"/>
        <v>73</v>
      </c>
      <c r="AH244" s="121">
        <f t="shared" si="225"/>
        <v>46407</v>
      </c>
      <c r="AI244" s="121">
        <f t="shared" si="254"/>
        <v>46406</v>
      </c>
      <c r="AJ244" s="121">
        <f t="shared" si="255"/>
        <v>46407</v>
      </c>
      <c r="AK244" s="121">
        <f t="shared" si="258"/>
        <v>46440</v>
      </c>
      <c r="AL244" s="119">
        <f t="shared" si="256"/>
        <v>21</v>
      </c>
      <c r="AM244" s="121">
        <f t="shared" si="259"/>
        <v>46409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234"/>
        <v>44420</v>
      </c>
      <c r="B245" s="103">
        <f t="shared" si="226"/>
        <v>976.78096882</v>
      </c>
      <c r="C245" s="103">
        <f t="shared" si="243"/>
        <v>830.96461380000005</v>
      </c>
      <c r="D245" s="104">
        <f t="shared" si="235"/>
        <v>1069.289</v>
      </c>
      <c r="E245" s="105">
        <f t="shared" si="250"/>
        <v>1075.7329999999999</v>
      </c>
      <c r="F245" s="106">
        <f t="shared" si="251"/>
        <v>44367</v>
      </c>
      <c r="G245" s="107">
        <f t="shared" si="227"/>
        <v>6.0264343877098892E-3</v>
      </c>
      <c r="H245" s="108">
        <f t="shared" si="244"/>
        <v>44428</v>
      </c>
      <c r="I245" s="108">
        <f t="shared" si="228"/>
        <v>44428</v>
      </c>
      <c r="J245" s="109">
        <f t="shared" si="236"/>
        <v>23</v>
      </c>
      <c r="K245" s="109">
        <f t="shared" si="257"/>
        <v>17</v>
      </c>
      <c r="L245" s="8">
        <f t="shared" si="237"/>
        <v>1.00445082</v>
      </c>
      <c r="M245" s="110">
        <f t="shared" si="253"/>
        <v>1.04096334</v>
      </c>
      <c r="N245" s="110">
        <f t="shared" si="248"/>
        <v>1.1586109462557825</v>
      </c>
      <c r="O245" s="103">
        <f t="shared" si="252"/>
        <v>1.1637677099999999</v>
      </c>
      <c r="P245" s="103">
        <f t="shared" si="229"/>
        <v>967.04978569000002</v>
      </c>
      <c r="Q245" s="11">
        <f t="shared" si="247"/>
        <v>0</v>
      </c>
      <c r="R245" s="30">
        <f t="shared" si="238"/>
        <v>0</v>
      </c>
      <c r="S245" s="8">
        <f t="shared" si="230"/>
        <v>0</v>
      </c>
      <c r="T245" s="113">
        <f t="shared" si="239"/>
        <v>0.16</v>
      </c>
      <c r="U245" s="111">
        <f t="shared" si="249"/>
        <v>17</v>
      </c>
      <c r="V245" s="111">
        <v>252</v>
      </c>
      <c r="W245" s="110">
        <f t="shared" si="231"/>
        <v>1.0100627529999999</v>
      </c>
      <c r="X245" s="103">
        <f t="shared" si="232"/>
        <v>9.7311831299999998</v>
      </c>
      <c r="Y245" s="103">
        <f t="shared" si="233"/>
        <v>0</v>
      </c>
      <c r="Z245" s="114" t="str">
        <f t="shared" si="245"/>
        <v>A+J=</v>
      </c>
      <c r="AA245" s="108">
        <f t="shared" si="246"/>
        <v>44428</v>
      </c>
      <c r="AB245" s="4"/>
      <c r="AD245" s="190">
        <f>[2]Plan1!A304</f>
        <v>46023</v>
      </c>
      <c r="AE245" s="129" t="str">
        <f>[2]Plan1!C304</f>
        <v>Confraternização Universal</v>
      </c>
      <c r="AG245" s="119">
        <f t="shared" si="260"/>
        <v>74</v>
      </c>
      <c r="AH245" s="121">
        <f t="shared" si="225"/>
        <v>46438</v>
      </c>
      <c r="AI245" s="121">
        <f t="shared" si="254"/>
        <v>46437</v>
      </c>
      <c r="AJ245" s="121">
        <f t="shared" si="255"/>
        <v>46440</v>
      </c>
      <c r="AK245" s="121">
        <f t="shared" si="258"/>
        <v>46468</v>
      </c>
      <c r="AL245" s="119">
        <f t="shared" si="256"/>
        <v>20</v>
      </c>
      <c r="AM245" s="121">
        <f t="shared" si="259"/>
        <v>46442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234"/>
        <v>44421</v>
      </c>
      <c r="B246" s="103">
        <f t="shared" si="226"/>
        <v>977.61177866999992</v>
      </c>
      <c r="C246" s="103">
        <f t="shared" si="243"/>
        <v>830.96461380000005</v>
      </c>
      <c r="D246" s="104">
        <f t="shared" si="235"/>
        <v>1069.289</v>
      </c>
      <c r="E246" s="105">
        <f t="shared" si="250"/>
        <v>1075.7329999999999</v>
      </c>
      <c r="F246" s="106">
        <f t="shared" si="251"/>
        <v>44367</v>
      </c>
      <c r="G246" s="107">
        <f t="shared" si="227"/>
        <v>6.0264343877098892E-3</v>
      </c>
      <c r="H246" s="108">
        <f t="shared" si="244"/>
        <v>44428</v>
      </c>
      <c r="I246" s="108">
        <f t="shared" si="228"/>
        <v>44428</v>
      </c>
      <c r="J246" s="109">
        <f t="shared" si="236"/>
        <v>23</v>
      </c>
      <c r="K246" s="109">
        <f t="shared" si="257"/>
        <v>18</v>
      </c>
      <c r="L246" s="8">
        <f t="shared" si="237"/>
        <v>1.00471325</v>
      </c>
      <c r="M246" s="110">
        <f t="shared" si="253"/>
        <v>1.04096334</v>
      </c>
      <c r="N246" s="110">
        <f t="shared" si="248"/>
        <v>1.1586109462557825</v>
      </c>
      <c r="O246" s="103">
        <f t="shared" si="252"/>
        <v>1.1640717599999999</v>
      </c>
      <c r="P246" s="103">
        <f t="shared" si="229"/>
        <v>967.30244047999997</v>
      </c>
      <c r="Q246" s="11">
        <f t="shared" si="247"/>
        <v>0</v>
      </c>
      <c r="R246" s="30">
        <f t="shared" si="238"/>
        <v>0</v>
      </c>
      <c r="S246" s="8">
        <f t="shared" si="230"/>
        <v>0</v>
      </c>
      <c r="T246" s="113">
        <f t="shared" si="239"/>
        <v>0.16</v>
      </c>
      <c r="U246" s="111">
        <f t="shared" si="249"/>
        <v>18</v>
      </c>
      <c r="V246" s="111">
        <v>252</v>
      </c>
      <c r="W246" s="110">
        <f t="shared" si="231"/>
        <v>1.0106578230000001</v>
      </c>
      <c r="X246" s="103">
        <f t="shared" si="232"/>
        <v>10.30933819</v>
      </c>
      <c r="Y246" s="103">
        <f t="shared" si="233"/>
        <v>0</v>
      </c>
      <c r="Z246" s="114" t="str">
        <f t="shared" si="245"/>
        <v>A+J=</v>
      </c>
      <c r="AA246" s="108">
        <f t="shared" si="246"/>
        <v>44428</v>
      </c>
      <c r="AB246" s="4"/>
      <c r="AD246" s="190">
        <f>[2]Plan1!A305</f>
        <v>46069</v>
      </c>
      <c r="AE246" s="129" t="str">
        <f>[2]Plan1!C305</f>
        <v>Carnaval</v>
      </c>
      <c r="AG246" s="119">
        <f t="shared" si="260"/>
        <v>75</v>
      </c>
      <c r="AH246" s="121">
        <f t="shared" si="225"/>
        <v>46466</v>
      </c>
      <c r="AI246" s="121">
        <f t="shared" si="254"/>
        <v>46465</v>
      </c>
      <c r="AJ246" s="121">
        <f t="shared" si="255"/>
        <v>46468</v>
      </c>
      <c r="AK246" s="121">
        <f t="shared" si="258"/>
        <v>46497</v>
      </c>
      <c r="AL246" s="119">
        <f t="shared" si="256"/>
        <v>20</v>
      </c>
      <c r="AM246" s="121">
        <f t="shared" si="259"/>
        <v>46470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234"/>
        <v>44422</v>
      </c>
      <c r="B247" s="103">
        <f t="shared" si="226"/>
        <v>978.44330447000004</v>
      </c>
      <c r="C247" s="103">
        <f t="shared" si="243"/>
        <v>830.96461380000005</v>
      </c>
      <c r="D247" s="104">
        <f t="shared" si="235"/>
        <v>1069.289</v>
      </c>
      <c r="E247" s="105">
        <f t="shared" si="250"/>
        <v>1075.7329999999999</v>
      </c>
      <c r="F247" s="106">
        <f t="shared" si="251"/>
        <v>44367</v>
      </c>
      <c r="G247" s="107">
        <f t="shared" si="227"/>
        <v>6.0264343877098892E-3</v>
      </c>
      <c r="H247" s="108">
        <f t="shared" si="244"/>
        <v>44428</v>
      </c>
      <c r="I247" s="108">
        <f t="shared" si="228"/>
        <v>44428</v>
      </c>
      <c r="J247" s="109">
        <f t="shared" si="236"/>
        <v>23</v>
      </c>
      <c r="K247" s="109">
        <f t="shared" si="257"/>
        <v>19</v>
      </c>
      <c r="L247" s="8">
        <f t="shared" si="237"/>
        <v>1.0049757500000001</v>
      </c>
      <c r="M247" s="110">
        <f t="shared" si="253"/>
        <v>1.04096334</v>
      </c>
      <c r="N247" s="110">
        <f t="shared" si="248"/>
        <v>1.1586109462557825</v>
      </c>
      <c r="O247" s="103">
        <f t="shared" si="252"/>
        <v>1.1643759</v>
      </c>
      <c r="P247" s="103">
        <f t="shared" si="229"/>
        <v>967.55517006000002</v>
      </c>
      <c r="Q247" s="11">
        <f t="shared" si="247"/>
        <v>0</v>
      </c>
      <c r="R247" s="30">
        <f t="shared" si="238"/>
        <v>0</v>
      </c>
      <c r="S247" s="8">
        <f t="shared" si="230"/>
        <v>0</v>
      </c>
      <c r="T247" s="113">
        <f t="shared" si="239"/>
        <v>0.16</v>
      </c>
      <c r="U247" s="111">
        <f t="shared" si="249"/>
        <v>19</v>
      </c>
      <c r="V247" s="111">
        <v>252</v>
      </c>
      <c r="W247" s="110">
        <f t="shared" si="231"/>
        <v>1.0112532439999999</v>
      </c>
      <c r="X247" s="103">
        <f t="shared" si="232"/>
        <v>10.888134409999999</v>
      </c>
      <c r="Y247" s="103">
        <f t="shared" si="233"/>
        <v>0</v>
      </c>
      <c r="Z247" s="114" t="str">
        <f t="shared" si="245"/>
        <v>A+J=</v>
      </c>
      <c r="AA247" s="108">
        <f t="shared" si="246"/>
        <v>44428</v>
      </c>
      <c r="AB247" s="4"/>
      <c r="AD247" s="190">
        <f>[2]Plan1!A306</f>
        <v>46070</v>
      </c>
      <c r="AE247" s="129" t="str">
        <f>[2]Plan1!C306</f>
        <v>Carnaval</v>
      </c>
      <c r="AG247" s="119">
        <f t="shared" si="260"/>
        <v>76</v>
      </c>
      <c r="AH247" s="121">
        <f t="shared" si="225"/>
        <v>46497</v>
      </c>
      <c r="AI247" s="121">
        <f t="shared" si="254"/>
        <v>46496</v>
      </c>
      <c r="AJ247" s="121">
        <f t="shared" si="255"/>
        <v>46497</v>
      </c>
      <c r="AK247" s="121">
        <f t="shared" si="258"/>
        <v>46527</v>
      </c>
      <c r="AL247" s="119">
        <f t="shared" si="256"/>
        <v>21</v>
      </c>
      <c r="AM247" s="121">
        <f t="shared" si="259"/>
        <v>46499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234"/>
        <v>44423</v>
      </c>
      <c r="B248" s="103">
        <f t="shared" si="226"/>
        <v>978.44330447000004</v>
      </c>
      <c r="C248" s="103">
        <f t="shared" si="243"/>
        <v>830.96461380000005</v>
      </c>
      <c r="D248" s="104">
        <f t="shared" si="235"/>
        <v>1069.289</v>
      </c>
      <c r="E248" s="105">
        <f t="shared" si="250"/>
        <v>1075.7329999999999</v>
      </c>
      <c r="F248" s="106">
        <f t="shared" si="251"/>
        <v>44367</v>
      </c>
      <c r="G248" s="107">
        <f t="shared" si="227"/>
        <v>6.0264343877098892E-3</v>
      </c>
      <c r="H248" s="108">
        <f t="shared" si="244"/>
        <v>44428</v>
      </c>
      <c r="I248" s="108">
        <f t="shared" si="228"/>
        <v>44428</v>
      </c>
      <c r="J248" s="109">
        <f t="shared" si="236"/>
        <v>23</v>
      </c>
      <c r="K248" s="109">
        <f t="shared" si="257"/>
        <v>19</v>
      </c>
      <c r="L248" s="8">
        <f t="shared" si="237"/>
        <v>1.0049757500000001</v>
      </c>
      <c r="M248" s="110">
        <f t="shared" si="253"/>
        <v>1.04096334</v>
      </c>
      <c r="N248" s="110">
        <f t="shared" si="248"/>
        <v>1.1586109462557825</v>
      </c>
      <c r="O248" s="103">
        <f t="shared" si="252"/>
        <v>1.1643759</v>
      </c>
      <c r="P248" s="103">
        <f t="shared" si="229"/>
        <v>967.55517006000002</v>
      </c>
      <c r="Q248" s="11">
        <f t="shared" si="247"/>
        <v>0</v>
      </c>
      <c r="R248" s="30">
        <f t="shared" si="238"/>
        <v>0</v>
      </c>
      <c r="S248" s="8">
        <f t="shared" si="230"/>
        <v>0</v>
      </c>
      <c r="T248" s="113">
        <f t="shared" si="239"/>
        <v>0.16</v>
      </c>
      <c r="U248" s="111">
        <f t="shared" si="249"/>
        <v>19</v>
      </c>
      <c r="V248" s="111">
        <v>252</v>
      </c>
      <c r="W248" s="110">
        <f t="shared" si="231"/>
        <v>1.0112532439999999</v>
      </c>
      <c r="X248" s="103">
        <f t="shared" si="232"/>
        <v>10.888134409999999</v>
      </c>
      <c r="Y248" s="103">
        <f t="shared" si="233"/>
        <v>0</v>
      </c>
      <c r="Z248" s="114" t="str">
        <f t="shared" si="245"/>
        <v>A+J=</v>
      </c>
      <c r="AA248" s="108">
        <f t="shared" si="246"/>
        <v>44428</v>
      </c>
      <c r="AB248" s="4"/>
      <c r="AD248" s="190">
        <f>[2]Plan1!A307</f>
        <v>46115</v>
      </c>
      <c r="AE248" s="129" t="str">
        <f>[2]Plan1!C307</f>
        <v>Paixão de Cristo</v>
      </c>
      <c r="AG248" s="119">
        <f t="shared" si="260"/>
        <v>77</v>
      </c>
      <c r="AH248" s="121">
        <f t="shared" si="225"/>
        <v>46527</v>
      </c>
      <c r="AI248" s="121">
        <f t="shared" si="254"/>
        <v>46526</v>
      </c>
      <c r="AJ248" s="121">
        <f t="shared" si="255"/>
        <v>46527</v>
      </c>
      <c r="AK248" s="121">
        <f t="shared" si="258"/>
        <v>46559</v>
      </c>
      <c r="AL248" s="119">
        <f t="shared" si="256"/>
        <v>21</v>
      </c>
      <c r="AM248" s="121">
        <f t="shared" si="259"/>
        <v>46531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234"/>
        <v>44424</v>
      </c>
      <c r="B249" s="103">
        <f t="shared" si="226"/>
        <v>978.44330447000004</v>
      </c>
      <c r="C249" s="103">
        <f t="shared" si="243"/>
        <v>830.96461380000005</v>
      </c>
      <c r="D249" s="104">
        <f t="shared" si="235"/>
        <v>1069.289</v>
      </c>
      <c r="E249" s="105">
        <f t="shared" si="250"/>
        <v>1075.7329999999999</v>
      </c>
      <c r="F249" s="106">
        <f t="shared" si="251"/>
        <v>44367</v>
      </c>
      <c r="G249" s="107">
        <f t="shared" si="227"/>
        <v>6.0264343877098892E-3</v>
      </c>
      <c r="H249" s="108">
        <f t="shared" si="244"/>
        <v>44428</v>
      </c>
      <c r="I249" s="108">
        <f t="shared" si="228"/>
        <v>44428</v>
      </c>
      <c r="J249" s="109">
        <f t="shared" si="236"/>
        <v>23</v>
      </c>
      <c r="K249" s="109">
        <f t="shared" si="257"/>
        <v>19</v>
      </c>
      <c r="L249" s="8">
        <f t="shared" si="237"/>
        <v>1.0049757500000001</v>
      </c>
      <c r="M249" s="110">
        <f t="shared" si="253"/>
        <v>1.04096334</v>
      </c>
      <c r="N249" s="110">
        <f t="shared" si="248"/>
        <v>1.1586109462557825</v>
      </c>
      <c r="O249" s="103">
        <f t="shared" si="252"/>
        <v>1.1643759</v>
      </c>
      <c r="P249" s="103">
        <f t="shared" si="229"/>
        <v>967.55517006000002</v>
      </c>
      <c r="Q249" s="11">
        <f t="shared" si="247"/>
        <v>0</v>
      </c>
      <c r="R249" s="30">
        <f t="shared" si="238"/>
        <v>0</v>
      </c>
      <c r="S249" s="8">
        <f t="shared" si="230"/>
        <v>0</v>
      </c>
      <c r="T249" s="113">
        <f t="shared" si="239"/>
        <v>0.16</v>
      </c>
      <c r="U249" s="111">
        <f t="shared" si="249"/>
        <v>19</v>
      </c>
      <c r="V249" s="111">
        <v>252</v>
      </c>
      <c r="W249" s="110">
        <f t="shared" si="231"/>
        <v>1.0112532439999999</v>
      </c>
      <c r="X249" s="103">
        <f t="shared" si="232"/>
        <v>10.888134409999999</v>
      </c>
      <c r="Y249" s="103">
        <f t="shared" si="233"/>
        <v>0</v>
      </c>
      <c r="Z249" s="114" t="str">
        <f t="shared" si="245"/>
        <v>A+J=</v>
      </c>
      <c r="AA249" s="108">
        <f t="shared" si="246"/>
        <v>44428</v>
      </c>
      <c r="AB249" s="4"/>
      <c r="AD249" s="190">
        <f>[2]Plan1!A308</f>
        <v>46133</v>
      </c>
      <c r="AE249" s="129" t="str">
        <f>[2]Plan1!C308</f>
        <v>Tiradentes</v>
      </c>
      <c r="AG249" s="119">
        <f t="shared" si="260"/>
        <v>78</v>
      </c>
      <c r="AH249" s="121">
        <f t="shared" si="225"/>
        <v>46558</v>
      </c>
      <c r="AI249" s="121">
        <f t="shared" si="254"/>
        <v>46556</v>
      </c>
      <c r="AJ249" s="121">
        <f t="shared" si="255"/>
        <v>46559</v>
      </c>
      <c r="AK249" s="121">
        <f t="shared" si="258"/>
        <v>46588</v>
      </c>
      <c r="AL249" s="119">
        <f t="shared" si="256"/>
        <v>21</v>
      </c>
      <c r="AM249" s="121">
        <f t="shared" si="259"/>
        <v>46561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234"/>
        <v>44425</v>
      </c>
      <c r="B250" s="103">
        <f t="shared" si="226"/>
        <v>979.27553721000004</v>
      </c>
      <c r="C250" s="103">
        <f t="shared" si="243"/>
        <v>830.96461380000005</v>
      </c>
      <c r="D250" s="104">
        <f t="shared" si="235"/>
        <v>1069.289</v>
      </c>
      <c r="E250" s="105">
        <f t="shared" si="250"/>
        <v>1075.7329999999999</v>
      </c>
      <c r="F250" s="106">
        <f t="shared" si="251"/>
        <v>44367</v>
      </c>
      <c r="G250" s="107">
        <f t="shared" si="227"/>
        <v>6.0264343877098892E-3</v>
      </c>
      <c r="H250" s="108">
        <f t="shared" si="244"/>
        <v>44428</v>
      </c>
      <c r="I250" s="108">
        <f t="shared" si="228"/>
        <v>44428</v>
      </c>
      <c r="J250" s="109">
        <f t="shared" si="236"/>
        <v>23</v>
      </c>
      <c r="K250" s="109">
        <f t="shared" si="257"/>
        <v>20</v>
      </c>
      <c r="L250" s="8">
        <f t="shared" si="237"/>
        <v>1.0052383199999999</v>
      </c>
      <c r="M250" s="110">
        <f t="shared" si="253"/>
        <v>1.04096334</v>
      </c>
      <c r="N250" s="110">
        <f t="shared" si="248"/>
        <v>1.1586109462557825</v>
      </c>
      <c r="O250" s="103">
        <f t="shared" si="252"/>
        <v>1.1646801200000001</v>
      </c>
      <c r="P250" s="103">
        <f t="shared" si="229"/>
        <v>967.80796611000005</v>
      </c>
      <c r="Q250" s="11">
        <f t="shared" si="247"/>
        <v>0</v>
      </c>
      <c r="R250" s="30">
        <f t="shared" si="238"/>
        <v>0</v>
      </c>
      <c r="S250" s="8">
        <f t="shared" si="230"/>
        <v>0</v>
      </c>
      <c r="T250" s="113">
        <f t="shared" si="239"/>
        <v>0.16</v>
      </c>
      <c r="U250" s="111">
        <f t="shared" si="249"/>
        <v>20</v>
      </c>
      <c r="V250" s="111">
        <v>252</v>
      </c>
      <c r="W250" s="110">
        <f t="shared" si="231"/>
        <v>1.0118490149999999</v>
      </c>
      <c r="X250" s="103">
        <f t="shared" si="232"/>
        <v>11.467571100000001</v>
      </c>
      <c r="Y250" s="103">
        <f t="shared" si="233"/>
        <v>0</v>
      </c>
      <c r="Z250" s="114" t="str">
        <f t="shared" si="245"/>
        <v>A+J=</v>
      </c>
      <c r="AA250" s="108">
        <f t="shared" si="246"/>
        <v>44428</v>
      </c>
      <c r="AB250" s="4"/>
      <c r="AD250" s="190">
        <f>[2]Plan1!A309</f>
        <v>46143</v>
      </c>
      <c r="AE250" s="129" t="str">
        <f>[2]Plan1!C309</f>
        <v>Dia do Trabalho</v>
      </c>
      <c r="AG250" s="119">
        <f t="shared" si="260"/>
        <v>79</v>
      </c>
      <c r="AH250" s="121">
        <f t="shared" ref="AH250:AH280" si="261">EDATE(AH249,1)</f>
        <v>46588</v>
      </c>
      <c r="AI250" s="121">
        <f t="shared" si="254"/>
        <v>46587</v>
      </c>
      <c r="AJ250" s="121">
        <f t="shared" si="255"/>
        <v>46588</v>
      </c>
      <c r="AK250" s="121">
        <f t="shared" si="258"/>
        <v>46619</v>
      </c>
      <c r="AL250" s="119">
        <f t="shared" si="256"/>
        <v>23</v>
      </c>
      <c r="AM250" s="121">
        <f t="shared" si="259"/>
        <v>46590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234"/>
        <v>44426</v>
      </c>
      <c r="B251" s="103">
        <f t="shared" si="226"/>
        <v>980.1084624099999</v>
      </c>
      <c r="C251" s="103">
        <f t="shared" si="243"/>
        <v>830.96461380000005</v>
      </c>
      <c r="D251" s="104">
        <f t="shared" si="235"/>
        <v>1069.289</v>
      </c>
      <c r="E251" s="105">
        <f t="shared" si="250"/>
        <v>1075.7329999999999</v>
      </c>
      <c r="F251" s="106">
        <f t="shared" si="251"/>
        <v>44367</v>
      </c>
      <c r="G251" s="107">
        <f t="shared" si="227"/>
        <v>6.0264343877098892E-3</v>
      </c>
      <c r="H251" s="108">
        <f t="shared" si="244"/>
        <v>44428</v>
      </c>
      <c r="I251" s="108">
        <f t="shared" si="228"/>
        <v>44428</v>
      </c>
      <c r="J251" s="109">
        <f t="shared" si="236"/>
        <v>23</v>
      </c>
      <c r="K251" s="109">
        <f t="shared" si="257"/>
        <v>21</v>
      </c>
      <c r="L251" s="8">
        <f t="shared" si="237"/>
        <v>1.0055009500000001</v>
      </c>
      <c r="M251" s="110">
        <f t="shared" si="253"/>
        <v>1.04096334</v>
      </c>
      <c r="N251" s="110">
        <f t="shared" si="248"/>
        <v>1.1586109462557825</v>
      </c>
      <c r="O251" s="103">
        <f t="shared" si="252"/>
        <v>1.1649844</v>
      </c>
      <c r="P251" s="103">
        <f t="shared" si="229"/>
        <v>968.06081201999996</v>
      </c>
      <c r="Q251" s="11">
        <f t="shared" si="247"/>
        <v>0</v>
      </c>
      <c r="R251" s="30">
        <f t="shared" si="238"/>
        <v>0</v>
      </c>
      <c r="S251" s="8">
        <f t="shared" si="230"/>
        <v>0</v>
      </c>
      <c r="T251" s="113">
        <f t="shared" si="239"/>
        <v>0.16</v>
      </c>
      <c r="U251" s="111">
        <f t="shared" si="249"/>
        <v>21</v>
      </c>
      <c r="V251" s="111">
        <v>252</v>
      </c>
      <c r="W251" s="110">
        <f t="shared" si="231"/>
        <v>1.0124451379999999</v>
      </c>
      <c r="X251" s="103">
        <f t="shared" si="232"/>
        <v>12.047650389999999</v>
      </c>
      <c r="Y251" s="103">
        <f t="shared" si="233"/>
        <v>0</v>
      </c>
      <c r="Z251" s="114" t="str">
        <f t="shared" si="245"/>
        <v>A+J=</v>
      </c>
      <c r="AA251" s="108">
        <f t="shared" si="246"/>
        <v>44428</v>
      </c>
      <c r="AB251" s="4"/>
      <c r="AD251" s="190">
        <f>[2]Plan1!A310</f>
        <v>46177</v>
      </c>
      <c r="AE251" s="129" t="str">
        <f>[2]Plan1!C310</f>
        <v>Corpus Christi</v>
      </c>
      <c r="AG251" s="119">
        <f t="shared" si="260"/>
        <v>80</v>
      </c>
      <c r="AH251" s="121">
        <f t="shared" si="261"/>
        <v>46619</v>
      </c>
      <c r="AI251" s="121">
        <f t="shared" si="254"/>
        <v>46618</v>
      </c>
      <c r="AJ251" s="121">
        <f t="shared" si="255"/>
        <v>46619</v>
      </c>
      <c r="AK251" s="121">
        <f t="shared" si="258"/>
        <v>46650</v>
      </c>
      <c r="AL251" s="119">
        <f t="shared" si="256"/>
        <v>20</v>
      </c>
      <c r="AM251" s="121">
        <f t="shared" si="259"/>
        <v>46623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234"/>
        <v>44427</v>
      </c>
      <c r="B252" s="103">
        <f t="shared" si="226"/>
        <v>980.94211312999994</v>
      </c>
      <c r="C252" s="103">
        <f t="shared" si="243"/>
        <v>830.96461380000005</v>
      </c>
      <c r="D252" s="104">
        <f t="shared" si="235"/>
        <v>1069.289</v>
      </c>
      <c r="E252" s="105">
        <f t="shared" si="250"/>
        <v>1075.7329999999999</v>
      </c>
      <c r="F252" s="106">
        <f t="shared" si="251"/>
        <v>44367</v>
      </c>
      <c r="G252" s="107">
        <f t="shared" si="227"/>
        <v>6.0264343877098892E-3</v>
      </c>
      <c r="H252" s="108">
        <f t="shared" si="244"/>
        <v>44428</v>
      </c>
      <c r="I252" s="108">
        <f t="shared" si="228"/>
        <v>44428</v>
      </c>
      <c r="J252" s="109">
        <f t="shared" si="236"/>
        <v>23</v>
      </c>
      <c r="K252" s="109">
        <f t="shared" si="257"/>
        <v>22</v>
      </c>
      <c r="L252" s="8">
        <f t="shared" si="237"/>
        <v>1.0057636599999999</v>
      </c>
      <c r="M252" s="110">
        <f t="shared" si="253"/>
        <v>1.04096334</v>
      </c>
      <c r="N252" s="110">
        <f t="shared" si="248"/>
        <v>1.1586109462557825</v>
      </c>
      <c r="O252" s="103">
        <f t="shared" si="252"/>
        <v>1.16528878</v>
      </c>
      <c r="P252" s="103">
        <f t="shared" si="229"/>
        <v>968.31374102999996</v>
      </c>
      <c r="Q252" s="11">
        <f t="shared" si="247"/>
        <v>0</v>
      </c>
      <c r="R252" s="30">
        <f t="shared" si="238"/>
        <v>0</v>
      </c>
      <c r="S252" s="8">
        <f t="shared" si="230"/>
        <v>0</v>
      </c>
      <c r="T252" s="113">
        <f t="shared" si="239"/>
        <v>0.16</v>
      </c>
      <c r="U252" s="111">
        <f t="shared" si="249"/>
        <v>22</v>
      </c>
      <c r="V252" s="111">
        <v>252</v>
      </c>
      <c r="W252" s="110">
        <f t="shared" si="231"/>
        <v>1.0130416120000001</v>
      </c>
      <c r="X252" s="103">
        <f t="shared" si="232"/>
        <v>12.6283721</v>
      </c>
      <c r="Y252" s="103">
        <f t="shared" si="233"/>
        <v>0</v>
      </c>
      <c r="Z252" s="114" t="str">
        <f t="shared" si="245"/>
        <v>A+J=</v>
      </c>
      <c r="AA252" s="108">
        <f t="shared" si="246"/>
        <v>44428</v>
      </c>
      <c r="AB252" s="4"/>
      <c r="AD252" s="190">
        <f>[2]Plan1!A311</f>
        <v>46272</v>
      </c>
      <c r="AE252" s="129" t="str">
        <f>[2]Plan1!C311</f>
        <v>Independência do Brasil</v>
      </c>
      <c r="AG252" s="119">
        <f t="shared" si="260"/>
        <v>81</v>
      </c>
      <c r="AH252" s="121">
        <f t="shared" si="261"/>
        <v>46650</v>
      </c>
      <c r="AI252" s="121">
        <f t="shared" si="254"/>
        <v>46647</v>
      </c>
      <c r="AJ252" s="121">
        <f t="shared" si="255"/>
        <v>46650</v>
      </c>
      <c r="AK252" s="121">
        <f t="shared" si="258"/>
        <v>46680</v>
      </c>
      <c r="AL252" s="119">
        <f t="shared" si="256"/>
        <v>21</v>
      </c>
      <c r="AM252" s="121">
        <f t="shared" si="259"/>
        <v>46652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234"/>
        <v>44428</v>
      </c>
      <c r="B253" s="103">
        <f t="shared" si="226"/>
        <v>981.77646450999998</v>
      </c>
      <c r="C253" s="103">
        <f t="shared" si="243"/>
        <v>830.96461380000005</v>
      </c>
      <c r="D253" s="104">
        <f t="shared" si="235"/>
        <v>1069.289</v>
      </c>
      <c r="E253" s="105">
        <f t="shared" si="250"/>
        <v>1075.7329999999999</v>
      </c>
      <c r="F253" s="106">
        <f t="shared" si="251"/>
        <v>44367</v>
      </c>
      <c r="G253" s="107">
        <f t="shared" si="227"/>
        <v>6.0264343877098892E-3</v>
      </c>
      <c r="H253" s="108">
        <f t="shared" si="244"/>
        <v>44459</v>
      </c>
      <c r="I253" s="108">
        <f t="shared" si="228"/>
        <v>44428</v>
      </c>
      <c r="J253" s="109">
        <f t="shared" si="236"/>
        <v>23</v>
      </c>
      <c r="K253" s="109">
        <f t="shared" si="257"/>
        <v>23</v>
      </c>
      <c r="L253" s="8">
        <f t="shared" si="237"/>
        <v>1.0060264299999999</v>
      </c>
      <c r="M253" s="110">
        <f t="shared" si="253"/>
        <v>1.04096334</v>
      </c>
      <c r="N253" s="110">
        <f t="shared" si="248"/>
        <v>1.1586109462557825</v>
      </c>
      <c r="O253" s="103">
        <f t="shared" si="252"/>
        <v>1.16559323</v>
      </c>
      <c r="P253" s="103">
        <f t="shared" si="229"/>
        <v>968.56672820999995</v>
      </c>
      <c r="Q253" s="11">
        <f t="shared" si="247"/>
        <v>8</v>
      </c>
      <c r="R253" s="30">
        <f t="shared" si="238"/>
        <v>2.4445845175538976E-2</v>
      </c>
      <c r="S253" s="8">
        <f t="shared" si="230"/>
        <v>23.677432280000001</v>
      </c>
      <c r="T253" s="113">
        <f t="shared" si="239"/>
        <v>0.16</v>
      </c>
      <c r="U253" s="111">
        <f t="shared" si="249"/>
        <v>23</v>
      </c>
      <c r="V253" s="111">
        <v>252</v>
      </c>
      <c r="W253" s="110">
        <f t="shared" si="231"/>
        <v>1.013638437</v>
      </c>
      <c r="X253" s="103">
        <f t="shared" si="232"/>
        <v>13.209736299999999</v>
      </c>
      <c r="Y253" s="103">
        <f t="shared" si="233"/>
        <v>36.887168580000001</v>
      </c>
      <c r="Z253" s="114" t="str">
        <f t="shared" si="245"/>
        <v>A+J=</v>
      </c>
      <c r="AA253" s="108">
        <f t="shared" si="246"/>
        <v>44428</v>
      </c>
      <c r="AB253" s="4"/>
      <c r="AD253" s="190">
        <f>[2]Plan1!A312</f>
        <v>46307</v>
      </c>
      <c r="AE253" s="129" t="str">
        <f>[2]Plan1!C312</f>
        <v>Nossa Sr.a Aparecida - Padroeira do Brasil</v>
      </c>
      <c r="AG253" s="119">
        <f t="shared" si="260"/>
        <v>82</v>
      </c>
      <c r="AH253" s="121">
        <f t="shared" si="261"/>
        <v>46680</v>
      </c>
      <c r="AI253" s="121">
        <f t="shared" si="254"/>
        <v>46679</v>
      </c>
      <c r="AJ253" s="121">
        <f t="shared" si="255"/>
        <v>46680</v>
      </c>
      <c r="AK253" s="121">
        <f t="shared" si="258"/>
        <v>46713</v>
      </c>
      <c r="AL253" s="119">
        <f t="shared" si="256"/>
        <v>21</v>
      </c>
      <c r="AM253" s="121">
        <f t="shared" si="259"/>
        <v>46682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234"/>
        <v>44429</v>
      </c>
      <c r="B254" s="103">
        <f t="shared" si="226"/>
        <v>945.81207277999999</v>
      </c>
      <c r="C254" s="103">
        <f t="shared" si="243"/>
        <v>810.65098150999995</v>
      </c>
      <c r="D254" s="104">
        <f t="shared" si="235"/>
        <v>1075.7329999999999</v>
      </c>
      <c r="E254" s="105">
        <f t="shared" si="250"/>
        <v>1084.095</v>
      </c>
      <c r="F254" s="106">
        <f t="shared" si="251"/>
        <v>44397</v>
      </c>
      <c r="G254" s="107">
        <f t="shared" si="227"/>
        <v>7.7733043422485437E-3</v>
      </c>
      <c r="H254" s="108">
        <f t="shared" si="244"/>
        <v>44459</v>
      </c>
      <c r="I254" s="108">
        <f t="shared" si="228"/>
        <v>44459</v>
      </c>
      <c r="J254" s="109">
        <f t="shared" si="236"/>
        <v>20</v>
      </c>
      <c r="K254" s="109">
        <f t="shared" si="257"/>
        <v>1</v>
      </c>
      <c r="L254" s="8">
        <f t="shared" si="237"/>
        <v>1.0003872300000001</v>
      </c>
      <c r="M254" s="110">
        <f t="shared" si="253"/>
        <v>1.0060264299999999</v>
      </c>
      <c r="N254" s="110">
        <f t="shared" si="248"/>
        <v>1.1655932340206268</v>
      </c>
      <c r="O254" s="103">
        <f t="shared" si="252"/>
        <v>1.1660445800000001</v>
      </c>
      <c r="P254" s="103">
        <f t="shared" si="229"/>
        <v>945.25518325999997</v>
      </c>
      <c r="Q254" s="11">
        <f t="shared" si="247"/>
        <v>0</v>
      </c>
      <c r="R254" s="30">
        <f t="shared" si="238"/>
        <v>0</v>
      </c>
      <c r="S254" s="8">
        <f t="shared" si="230"/>
        <v>0</v>
      </c>
      <c r="T254" s="113">
        <f t="shared" si="239"/>
        <v>0.16</v>
      </c>
      <c r="U254" s="111">
        <f t="shared" si="249"/>
        <v>1</v>
      </c>
      <c r="V254" s="111">
        <v>252</v>
      </c>
      <c r="W254" s="110">
        <f t="shared" si="231"/>
        <v>1.0005891419999999</v>
      </c>
      <c r="X254" s="103">
        <f t="shared" si="232"/>
        <v>0.55688952000000003</v>
      </c>
      <c r="Y254" s="103">
        <f t="shared" si="233"/>
        <v>0</v>
      </c>
      <c r="Z254" s="114" t="str">
        <f t="shared" si="245"/>
        <v>A+J=</v>
      </c>
      <c r="AA254" s="108">
        <f t="shared" si="246"/>
        <v>44459</v>
      </c>
      <c r="AB254" s="4"/>
      <c r="AD254" s="190">
        <f>[2]Plan1!A313</f>
        <v>46328</v>
      </c>
      <c r="AE254" s="129" t="str">
        <f>[2]Plan1!C313</f>
        <v>Finados</v>
      </c>
      <c r="AG254" s="119">
        <f t="shared" si="260"/>
        <v>83</v>
      </c>
      <c r="AH254" s="121">
        <f t="shared" si="261"/>
        <v>46711</v>
      </c>
      <c r="AI254" s="121">
        <f t="shared" si="254"/>
        <v>46710</v>
      </c>
      <c r="AJ254" s="121">
        <f t="shared" si="255"/>
        <v>46713</v>
      </c>
      <c r="AK254" s="121">
        <f t="shared" si="258"/>
        <v>46741</v>
      </c>
      <c r="AL254" s="119">
        <f t="shared" si="256"/>
        <v>20</v>
      </c>
      <c r="AM254" s="121">
        <f t="shared" si="259"/>
        <v>46715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234"/>
        <v>44430</v>
      </c>
      <c r="B255" s="103">
        <f t="shared" si="226"/>
        <v>945.81207277999999</v>
      </c>
      <c r="C255" s="103">
        <f t="shared" si="243"/>
        <v>810.65098150999995</v>
      </c>
      <c r="D255" s="104">
        <f t="shared" si="235"/>
        <v>1075.7329999999999</v>
      </c>
      <c r="E255" s="105">
        <f t="shared" si="250"/>
        <v>1084.095</v>
      </c>
      <c r="F255" s="106">
        <f t="shared" si="251"/>
        <v>44397</v>
      </c>
      <c r="G255" s="107">
        <f t="shared" si="227"/>
        <v>7.7733043422485437E-3</v>
      </c>
      <c r="H255" s="108">
        <f t="shared" si="244"/>
        <v>44459</v>
      </c>
      <c r="I255" s="108">
        <f t="shared" si="228"/>
        <v>44459</v>
      </c>
      <c r="J255" s="109">
        <f t="shared" si="236"/>
        <v>20</v>
      </c>
      <c r="K255" s="109">
        <f t="shared" si="257"/>
        <v>1</v>
      </c>
      <c r="L255" s="8">
        <f t="shared" si="237"/>
        <v>1.0003872300000001</v>
      </c>
      <c r="M255" s="110">
        <f t="shared" si="253"/>
        <v>1.0060264299999999</v>
      </c>
      <c r="N255" s="110">
        <f t="shared" si="248"/>
        <v>1.1655932340206268</v>
      </c>
      <c r="O255" s="103">
        <f t="shared" si="252"/>
        <v>1.1660445800000001</v>
      </c>
      <c r="P255" s="103">
        <f t="shared" si="229"/>
        <v>945.25518325999997</v>
      </c>
      <c r="Q255" s="11">
        <f t="shared" si="247"/>
        <v>0</v>
      </c>
      <c r="R255" s="30">
        <f t="shared" si="238"/>
        <v>0</v>
      </c>
      <c r="S255" s="8">
        <f t="shared" si="230"/>
        <v>0</v>
      </c>
      <c r="T255" s="113">
        <f t="shared" si="239"/>
        <v>0.16</v>
      </c>
      <c r="U255" s="111">
        <f t="shared" si="249"/>
        <v>1</v>
      </c>
      <c r="V255" s="111">
        <v>252</v>
      </c>
      <c r="W255" s="110">
        <f t="shared" si="231"/>
        <v>1.0005891419999999</v>
      </c>
      <c r="X255" s="103">
        <f t="shared" si="232"/>
        <v>0.55688952000000003</v>
      </c>
      <c r="Y255" s="103">
        <f t="shared" si="233"/>
        <v>0</v>
      </c>
      <c r="Z255" s="114" t="str">
        <f t="shared" si="245"/>
        <v>A+J=</v>
      </c>
      <c r="AA255" s="108">
        <f t="shared" si="246"/>
        <v>44459</v>
      </c>
      <c r="AB255" s="4"/>
      <c r="AD255" s="190">
        <f>[2]Plan1!A314</f>
        <v>46341</v>
      </c>
      <c r="AE255" s="129" t="str">
        <f>[2]Plan1!C314</f>
        <v>Proclamação da República</v>
      </c>
      <c r="AG255" s="119">
        <f t="shared" si="260"/>
        <v>84</v>
      </c>
      <c r="AH255" s="121">
        <f t="shared" si="261"/>
        <v>46741</v>
      </c>
      <c r="AI255" s="121">
        <f t="shared" si="254"/>
        <v>46738</v>
      </c>
      <c r="AJ255" s="121">
        <f t="shared" si="255"/>
        <v>46741</v>
      </c>
      <c r="AK255" s="121">
        <f t="shared" si="258"/>
        <v>46772</v>
      </c>
      <c r="AL255" s="119">
        <f t="shared" si="256"/>
        <v>23</v>
      </c>
      <c r="AM255" s="121">
        <f t="shared" si="259"/>
        <v>46743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234"/>
        <v>44431</v>
      </c>
      <c r="B256" s="103">
        <f t="shared" si="226"/>
        <v>945.81207277999999</v>
      </c>
      <c r="C256" s="103">
        <f t="shared" si="243"/>
        <v>810.65098150999995</v>
      </c>
      <c r="D256" s="104">
        <f t="shared" si="235"/>
        <v>1075.7329999999999</v>
      </c>
      <c r="E256" s="105">
        <f t="shared" si="250"/>
        <v>1084.095</v>
      </c>
      <c r="F256" s="106">
        <f t="shared" si="251"/>
        <v>44397</v>
      </c>
      <c r="G256" s="107">
        <f t="shared" si="227"/>
        <v>7.7733043422485437E-3</v>
      </c>
      <c r="H256" s="108">
        <f t="shared" si="244"/>
        <v>44459</v>
      </c>
      <c r="I256" s="108">
        <f t="shared" si="228"/>
        <v>44459</v>
      </c>
      <c r="J256" s="109">
        <f t="shared" si="236"/>
        <v>20</v>
      </c>
      <c r="K256" s="109">
        <f t="shared" si="257"/>
        <v>1</v>
      </c>
      <c r="L256" s="8">
        <f t="shared" si="237"/>
        <v>1.0003872300000001</v>
      </c>
      <c r="M256" s="110">
        <f t="shared" si="253"/>
        <v>1.0060264299999999</v>
      </c>
      <c r="N256" s="110">
        <f t="shared" si="248"/>
        <v>1.1655932340206268</v>
      </c>
      <c r="O256" s="103">
        <f t="shared" si="252"/>
        <v>1.1660445800000001</v>
      </c>
      <c r="P256" s="103">
        <f t="shared" si="229"/>
        <v>945.25518325999997</v>
      </c>
      <c r="Q256" s="11">
        <f t="shared" si="247"/>
        <v>0</v>
      </c>
      <c r="R256" s="30">
        <f t="shared" si="238"/>
        <v>0</v>
      </c>
      <c r="S256" s="8">
        <f t="shared" si="230"/>
        <v>0</v>
      </c>
      <c r="T256" s="113">
        <f t="shared" si="239"/>
        <v>0.16</v>
      </c>
      <c r="U256" s="111">
        <f t="shared" si="249"/>
        <v>1</v>
      </c>
      <c r="V256" s="111">
        <v>252</v>
      </c>
      <c r="W256" s="110">
        <f t="shared" si="231"/>
        <v>1.0005891419999999</v>
      </c>
      <c r="X256" s="103">
        <f t="shared" si="232"/>
        <v>0.55688952000000003</v>
      </c>
      <c r="Y256" s="103">
        <f t="shared" si="233"/>
        <v>0</v>
      </c>
      <c r="Z256" s="114" t="str">
        <f t="shared" si="245"/>
        <v>A+J=</v>
      </c>
      <c r="AA256" s="108">
        <f t="shared" si="246"/>
        <v>44459</v>
      </c>
      <c r="AB256" s="4"/>
      <c r="AD256" s="190">
        <f>[2]Plan1!A315</f>
        <v>46346</v>
      </c>
      <c r="AE256" s="129" t="str">
        <f>[2]Plan1!C315</f>
        <v>Dia Nacional de Zumbi e da Consciência Negra</v>
      </c>
      <c r="AG256" s="119">
        <f t="shared" si="260"/>
        <v>85</v>
      </c>
      <c r="AH256" s="121">
        <f t="shared" si="261"/>
        <v>46772</v>
      </c>
      <c r="AI256" s="121">
        <f t="shared" si="254"/>
        <v>46771</v>
      </c>
      <c r="AJ256" s="121">
        <f t="shared" si="255"/>
        <v>46772</v>
      </c>
      <c r="AK256" s="121">
        <f t="shared" si="258"/>
        <v>46804</v>
      </c>
      <c r="AL256" s="119">
        <f t="shared" si="256"/>
        <v>22</v>
      </c>
      <c r="AM256" s="121">
        <f t="shared" si="259"/>
        <v>46776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234"/>
        <v>44432</v>
      </c>
      <c r="B257" s="103">
        <f t="shared" si="226"/>
        <v>946.73576214000002</v>
      </c>
      <c r="C257" s="103">
        <f t="shared" si="243"/>
        <v>810.65098150999995</v>
      </c>
      <c r="D257" s="104">
        <f t="shared" si="235"/>
        <v>1075.7329999999999</v>
      </c>
      <c r="E257" s="105">
        <f t="shared" si="250"/>
        <v>1084.095</v>
      </c>
      <c r="F257" s="106">
        <f t="shared" si="251"/>
        <v>44397</v>
      </c>
      <c r="G257" s="107">
        <f t="shared" si="227"/>
        <v>7.7733043422485437E-3</v>
      </c>
      <c r="H257" s="108">
        <f t="shared" si="244"/>
        <v>44459</v>
      </c>
      <c r="I257" s="108">
        <f t="shared" si="228"/>
        <v>44459</v>
      </c>
      <c r="J257" s="109">
        <f t="shared" si="236"/>
        <v>20</v>
      </c>
      <c r="K257" s="109">
        <f t="shared" si="257"/>
        <v>2</v>
      </c>
      <c r="L257" s="8">
        <f t="shared" si="237"/>
        <v>1.0007746200000001</v>
      </c>
      <c r="M257" s="110">
        <f t="shared" si="253"/>
        <v>1.0060264299999999</v>
      </c>
      <c r="N257" s="110">
        <f t="shared" si="248"/>
        <v>1.1655932340206268</v>
      </c>
      <c r="O257" s="103">
        <f t="shared" si="252"/>
        <v>1.1664961199999999</v>
      </c>
      <c r="P257" s="103">
        <f t="shared" si="229"/>
        <v>945.62122460000001</v>
      </c>
      <c r="Q257" s="11">
        <f t="shared" si="247"/>
        <v>0</v>
      </c>
      <c r="R257" s="30">
        <f t="shared" si="238"/>
        <v>0</v>
      </c>
      <c r="S257" s="8">
        <f t="shared" si="230"/>
        <v>0</v>
      </c>
      <c r="T257" s="113">
        <f t="shared" si="239"/>
        <v>0.16</v>
      </c>
      <c r="U257" s="111">
        <f t="shared" si="249"/>
        <v>2</v>
      </c>
      <c r="V257" s="111">
        <v>252</v>
      </c>
      <c r="W257" s="110">
        <f t="shared" si="231"/>
        <v>1.0011786300000001</v>
      </c>
      <c r="X257" s="103">
        <f t="shared" si="232"/>
        <v>1.1145375399999999</v>
      </c>
      <c r="Y257" s="103">
        <f t="shared" si="233"/>
        <v>0</v>
      </c>
      <c r="Z257" s="114" t="str">
        <f t="shared" si="245"/>
        <v>A+J=</v>
      </c>
      <c r="AA257" s="108">
        <f t="shared" si="246"/>
        <v>44459</v>
      </c>
      <c r="AB257" s="4"/>
      <c r="AD257" s="190">
        <f>[2]Plan1!A316</f>
        <v>46381</v>
      </c>
      <c r="AE257" s="129" t="str">
        <f>[2]Plan1!C316</f>
        <v>Natal</v>
      </c>
      <c r="AG257" s="119">
        <f t="shared" si="260"/>
        <v>86</v>
      </c>
      <c r="AH257" s="121">
        <f t="shared" si="261"/>
        <v>46803</v>
      </c>
      <c r="AI257" s="121">
        <f t="shared" si="254"/>
        <v>46801</v>
      </c>
      <c r="AJ257" s="121">
        <f t="shared" si="255"/>
        <v>46804</v>
      </c>
      <c r="AK257" s="121">
        <f t="shared" si="258"/>
        <v>46832</v>
      </c>
      <c r="AL257" s="119">
        <f t="shared" si="256"/>
        <v>18</v>
      </c>
      <c r="AM257" s="121">
        <f t="shared" si="259"/>
        <v>46806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234"/>
        <v>44433</v>
      </c>
      <c r="B258" s="103">
        <f t="shared" si="226"/>
        <v>947.66035125999997</v>
      </c>
      <c r="C258" s="103">
        <f t="shared" si="243"/>
        <v>810.65098150999995</v>
      </c>
      <c r="D258" s="104">
        <f t="shared" si="235"/>
        <v>1075.7329999999999</v>
      </c>
      <c r="E258" s="105">
        <f t="shared" si="250"/>
        <v>1084.095</v>
      </c>
      <c r="F258" s="106">
        <f t="shared" si="251"/>
        <v>44397</v>
      </c>
      <c r="G258" s="107">
        <f t="shared" si="227"/>
        <v>7.7733043422485437E-3</v>
      </c>
      <c r="H258" s="108">
        <f t="shared" si="244"/>
        <v>44459</v>
      </c>
      <c r="I258" s="108">
        <f t="shared" si="228"/>
        <v>44459</v>
      </c>
      <c r="J258" s="109">
        <f t="shared" si="236"/>
        <v>20</v>
      </c>
      <c r="K258" s="109">
        <f t="shared" si="257"/>
        <v>3</v>
      </c>
      <c r="L258" s="8">
        <f t="shared" si="237"/>
        <v>1.00116216</v>
      </c>
      <c r="M258" s="110">
        <f t="shared" si="253"/>
        <v>1.0060264299999999</v>
      </c>
      <c r="N258" s="110">
        <f t="shared" si="248"/>
        <v>1.1655932340206268</v>
      </c>
      <c r="O258" s="103">
        <f t="shared" si="252"/>
        <v>1.16694783</v>
      </c>
      <c r="P258" s="103">
        <f t="shared" si="229"/>
        <v>945.98740376000001</v>
      </c>
      <c r="Q258" s="11">
        <f t="shared" si="247"/>
        <v>0</v>
      </c>
      <c r="R258" s="30">
        <f t="shared" si="238"/>
        <v>0</v>
      </c>
      <c r="S258" s="8">
        <f t="shared" si="230"/>
        <v>0</v>
      </c>
      <c r="T258" s="113">
        <f t="shared" si="239"/>
        <v>0.16</v>
      </c>
      <c r="U258" s="111">
        <f t="shared" si="249"/>
        <v>3</v>
      </c>
      <c r="V258" s="111">
        <v>252</v>
      </c>
      <c r="W258" s="110">
        <f t="shared" si="231"/>
        <v>1.001768467</v>
      </c>
      <c r="X258" s="103">
        <f t="shared" si="232"/>
        <v>1.6729475</v>
      </c>
      <c r="Y258" s="103">
        <f t="shared" si="233"/>
        <v>0</v>
      </c>
      <c r="Z258" s="114" t="str">
        <f t="shared" si="245"/>
        <v>A+J=</v>
      </c>
      <c r="AA258" s="108">
        <f t="shared" si="246"/>
        <v>44459</v>
      </c>
      <c r="AB258" s="4"/>
      <c r="AD258" s="190">
        <f>[2]Plan1!A317</f>
        <v>46388</v>
      </c>
      <c r="AE258" s="129" t="str">
        <f>[2]Plan1!C317</f>
        <v>Confraternização Universal</v>
      </c>
      <c r="AG258" s="119">
        <f t="shared" si="260"/>
        <v>87</v>
      </c>
      <c r="AH258" s="121">
        <f t="shared" si="261"/>
        <v>46832</v>
      </c>
      <c r="AI258" s="121">
        <f t="shared" si="254"/>
        <v>46829</v>
      </c>
      <c r="AJ258" s="121">
        <f t="shared" si="255"/>
        <v>46832</v>
      </c>
      <c r="AK258" s="121">
        <f t="shared" si="258"/>
        <v>46863</v>
      </c>
      <c r="AL258" s="119">
        <f t="shared" si="256"/>
        <v>22</v>
      </c>
      <c r="AM258" s="121">
        <f t="shared" si="259"/>
        <v>46834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234"/>
        <v>44434</v>
      </c>
      <c r="B259" s="103">
        <f t="shared" si="226"/>
        <v>948.5858379199999</v>
      </c>
      <c r="C259" s="103">
        <f t="shared" si="243"/>
        <v>810.65098150999995</v>
      </c>
      <c r="D259" s="104">
        <f t="shared" si="235"/>
        <v>1075.7329999999999</v>
      </c>
      <c r="E259" s="105">
        <f t="shared" si="250"/>
        <v>1084.095</v>
      </c>
      <c r="F259" s="106">
        <f t="shared" si="251"/>
        <v>44397</v>
      </c>
      <c r="G259" s="107">
        <f t="shared" si="227"/>
        <v>7.7733043422485437E-3</v>
      </c>
      <c r="H259" s="108">
        <f t="shared" si="244"/>
        <v>44459</v>
      </c>
      <c r="I259" s="108">
        <f t="shared" si="228"/>
        <v>44459</v>
      </c>
      <c r="J259" s="109">
        <f t="shared" si="236"/>
        <v>20</v>
      </c>
      <c r="K259" s="109">
        <f t="shared" si="257"/>
        <v>4</v>
      </c>
      <c r="L259" s="8">
        <f t="shared" si="237"/>
        <v>1.00154984</v>
      </c>
      <c r="M259" s="110">
        <f t="shared" si="253"/>
        <v>1.0060264299999999</v>
      </c>
      <c r="N259" s="110">
        <f t="shared" si="248"/>
        <v>1.1655932340206268</v>
      </c>
      <c r="O259" s="103">
        <f t="shared" si="252"/>
        <v>1.16739971</v>
      </c>
      <c r="P259" s="103">
        <f t="shared" si="229"/>
        <v>946.35372071999996</v>
      </c>
      <c r="Q259" s="11">
        <f t="shared" si="247"/>
        <v>0</v>
      </c>
      <c r="R259" s="30">
        <f t="shared" si="238"/>
        <v>0</v>
      </c>
      <c r="S259" s="8">
        <f t="shared" si="230"/>
        <v>0</v>
      </c>
      <c r="T259" s="113">
        <f t="shared" si="239"/>
        <v>0.16</v>
      </c>
      <c r="U259" s="111">
        <f t="shared" si="249"/>
        <v>4</v>
      </c>
      <c r="V259" s="111">
        <v>252</v>
      </c>
      <c r="W259" s="110">
        <f t="shared" si="231"/>
        <v>1.0023586499999999</v>
      </c>
      <c r="X259" s="103">
        <f t="shared" si="232"/>
        <v>2.2321171999999998</v>
      </c>
      <c r="Y259" s="103">
        <f t="shared" si="233"/>
        <v>0</v>
      </c>
      <c r="Z259" s="114" t="str">
        <f t="shared" si="245"/>
        <v>A+J=</v>
      </c>
      <c r="AA259" s="108">
        <f t="shared" si="246"/>
        <v>44459</v>
      </c>
      <c r="AB259" s="4"/>
      <c r="AD259" s="190">
        <f>[2]Plan1!A318</f>
        <v>46426</v>
      </c>
      <c r="AE259" s="129" t="str">
        <f>[2]Plan1!C318</f>
        <v>Carnaval</v>
      </c>
      <c r="AG259" s="119">
        <f t="shared" si="260"/>
        <v>88</v>
      </c>
      <c r="AH259" s="121">
        <f t="shared" si="261"/>
        <v>46863</v>
      </c>
      <c r="AI259" s="121">
        <f t="shared" si="254"/>
        <v>46862</v>
      </c>
      <c r="AJ259" s="121">
        <f t="shared" si="255"/>
        <v>46863</v>
      </c>
      <c r="AK259" s="121">
        <f t="shared" si="258"/>
        <v>46895</v>
      </c>
      <c r="AL259" s="119">
        <f t="shared" si="256"/>
        <v>20</v>
      </c>
      <c r="AM259" s="121">
        <f t="shared" si="259"/>
        <v>46867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234"/>
        <v>44435</v>
      </c>
      <c r="B260" s="103">
        <f t="shared" si="226"/>
        <v>949.51224185000001</v>
      </c>
      <c r="C260" s="103">
        <f t="shared" si="243"/>
        <v>810.65098150999995</v>
      </c>
      <c r="D260" s="104">
        <f t="shared" si="235"/>
        <v>1075.7329999999999</v>
      </c>
      <c r="E260" s="105">
        <f t="shared" si="250"/>
        <v>1084.095</v>
      </c>
      <c r="F260" s="106">
        <f t="shared" si="251"/>
        <v>44397</v>
      </c>
      <c r="G260" s="107">
        <f t="shared" si="227"/>
        <v>7.7733043422485437E-3</v>
      </c>
      <c r="H260" s="108">
        <f t="shared" si="244"/>
        <v>44459</v>
      </c>
      <c r="I260" s="108">
        <f t="shared" si="228"/>
        <v>44459</v>
      </c>
      <c r="J260" s="109">
        <f t="shared" si="236"/>
        <v>20</v>
      </c>
      <c r="K260" s="109">
        <f t="shared" si="257"/>
        <v>5</v>
      </c>
      <c r="L260" s="8">
        <f t="shared" si="237"/>
        <v>1.0019376799999999</v>
      </c>
      <c r="M260" s="110">
        <f t="shared" si="253"/>
        <v>1.0060264299999999</v>
      </c>
      <c r="N260" s="110">
        <f t="shared" si="248"/>
        <v>1.1655932340206268</v>
      </c>
      <c r="O260" s="103">
        <f t="shared" si="252"/>
        <v>1.1678517799999999</v>
      </c>
      <c r="P260" s="103">
        <f t="shared" si="229"/>
        <v>946.72019170999999</v>
      </c>
      <c r="Q260" s="11">
        <f t="shared" si="247"/>
        <v>0</v>
      </c>
      <c r="R260" s="30">
        <f t="shared" si="238"/>
        <v>0</v>
      </c>
      <c r="S260" s="8">
        <f t="shared" si="230"/>
        <v>0</v>
      </c>
      <c r="T260" s="113">
        <f t="shared" si="239"/>
        <v>0.16</v>
      </c>
      <c r="U260" s="111">
        <f t="shared" si="249"/>
        <v>5</v>
      </c>
      <c r="V260" s="111">
        <v>252</v>
      </c>
      <c r="W260" s="110">
        <f t="shared" si="231"/>
        <v>1.0029491820000001</v>
      </c>
      <c r="X260" s="103">
        <f t="shared" si="232"/>
        <v>2.7920501400000002</v>
      </c>
      <c r="Y260" s="103">
        <f t="shared" si="233"/>
        <v>0</v>
      </c>
      <c r="Z260" s="114" t="str">
        <f t="shared" si="245"/>
        <v>A+J=</v>
      </c>
      <c r="AA260" s="108">
        <f t="shared" si="246"/>
        <v>44459</v>
      </c>
      <c r="AB260" s="4"/>
      <c r="AD260" s="190">
        <f>[2]Plan1!A319</f>
        <v>46427</v>
      </c>
      <c r="AE260" s="129" t="str">
        <f>[2]Plan1!C319</f>
        <v>Carnaval</v>
      </c>
      <c r="AG260" s="119">
        <f t="shared" si="260"/>
        <v>89</v>
      </c>
      <c r="AH260" s="121">
        <f t="shared" si="261"/>
        <v>46893</v>
      </c>
      <c r="AI260" s="121">
        <f t="shared" si="254"/>
        <v>46892</v>
      </c>
      <c r="AJ260" s="121">
        <f t="shared" si="255"/>
        <v>46895</v>
      </c>
      <c r="AK260" s="121">
        <f t="shared" si="258"/>
        <v>46924</v>
      </c>
      <c r="AL260" s="119">
        <f t="shared" si="256"/>
        <v>20</v>
      </c>
      <c r="AM260" s="121">
        <f t="shared" si="259"/>
        <v>46897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234"/>
        <v>44436</v>
      </c>
      <c r="B261" s="103">
        <f t="shared" si="226"/>
        <v>950.43953741000007</v>
      </c>
      <c r="C261" s="103">
        <f t="shared" si="243"/>
        <v>810.65098150999995</v>
      </c>
      <c r="D261" s="104">
        <f t="shared" si="235"/>
        <v>1075.7329999999999</v>
      </c>
      <c r="E261" s="105">
        <f t="shared" si="250"/>
        <v>1084.095</v>
      </c>
      <c r="F261" s="106">
        <f t="shared" si="251"/>
        <v>44397</v>
      </c>
      <c r="G261" s="107">
        <f t="shared" si="227"/>
        <v>7.7733043422485437E-3</v>
      </c>
      <c r="H261" s="108">
        <f t="shared" si="244"/>
        <v>44459</v>
      </c>
      <c r="I261" s="108">
        <f t="shared" si="228"/>
        <v>44459</v>
      </c>
      <c r="J261" s="109">
        <f t="shared" si="236"/>
        <v>20</v>
      </c>
      <c r="K261" s="109">
        <f t="shared" si="257"/>
        <v>6</v>
      </c>
      <c r="L261" s="8">
        <f t="shared" si="237"/>
        <v>1.0023256700000001</v>
      </c>
      <c r="M261" s="110">
        <f t="shared" si="253"/>
        <v>1.0060264299999999</v>
      </c>
      <c r="N261" s="110">
        <f t="shared" si="248"/>
        <v>1.1655932340206268</v>
      </c>
      <c r="O261" s="103">
        <f t="shared" si="252"/>
        <v>1.1683040099999999</v>
      </c>
      <c r="P261" s="103">
        <f t="shared" si="229"/>
        <v>947.08679240000004</v>
      </c>
      <c r="Q261" s="11">
        <f t="shared" si="247"/>
        <v>0</v>
      </c>
      <c r="R261" s="30">
        <f t="shared" si="238"/>
        <v>0</v>
      </c>
      <c r="S261" s="8">
        <f t="shared" si="230"/>
        <v>0</v>
      </c>
      <c r="T261" s="113">
        <f t="shared" si="239"/>
        <v>0.16</v>
      </c>
      <c r="U261" s="111">
        <f t="shared" si="249"/>
        <v>6</v>
      </c>
      <c r="V261" s="111">
        <v>252</v>
      </c>
      <c r="W261" s="110">
        <f t="shared" si="231"/>
        <v>1.003540061</v>
      </c>
      <c r="X261" s="103">
        <f t="shared" si="232"/>
        <v>3.35274501</v>
      </c>
      <c r="Y261" s="103">
        <f t="shared" si="233"/>
        <v>0</v>
      </c>
      <c r="Z261" s="114" t="str">
        <f t="shared" si="245"/>
        <v>A+J=</v>
      </c>
      <c r="AA261" s="108">
        <f t="shared" si="246"/>
        <v>44459</v>
      </c>
      <c r="AB261" s="4"/>
      <c r="AD261" s="190">
        <f>[2]Plan1!A320</f>
        <v>46472</v>
      </c>
      <c r="AE261" s="129" t="str">
        <f>[2]Plan1!C320</f>
        <v>Paixão de Cristo</v>
      </c>
      <c r="AG261" s="119">
        <f t="shared" si="260"/>
        <v>90</v>
      </c>
      <c r="AH261" s="121">
        <f t="shared" si="261"/>
        <v>46924</v>
      </c>
      <c r="AI261" s="121">
        <f t="shared" si="254"/>
        <v>46923</v>
      </c>
      <c r="AJ261" s="121">
        <f t="shared" si="255"/>
        <v>46924</v>
      </c>
      <c r="AK261" s="121">
        <f t="shared" si="258"/>
        <v>46954</v>
      </c>
      <c r="AL261" s="119">
        <f t="shared" si="256"/>
        <v>22</v>
      </c>
      <c r="AM261" s="121">
        <f t="shared" si="259"/>
        <v>46926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234"/>
        <v>44437</v>
      </c>
      <c r="B262" s="103">
        <f t="shared" si="226"/>
        <v>950.43953741000007</v>
      </c>
      <c r="C262" s="103">
        <f t="shared" si="243"/>
        <v>810.65098150999995</v>
      </c>
      <c r="D262" s="104">
        <f t="shared" si="235"/>
        <v>1075.7329999999999</v>
      </c>
      <c r="E262" s="105">
        <f t="shared" si="250"/>
        <v>1084.095</v>
      </c>
      <c r="F262" s="106">
        <f t="shared" si="251"/>
        <v>44397</v>
      </c>
      <c r="G262" s="107">
        <f t="shared" si="227"/>
        <v>7.7733043422485437E-3</v>
      </c>
      <c r="H262" s="108">
        <f t="shared" si="244"/>
        <v>44459</v>
      </c>
      <c r="I262" s="108">
        <f t="shared" si="228"/>
        <v>44459</v>
      </c>
      <c r="J262" s="109">
        <f t="shared" si="236"/>
        <v>20</v>
      </c>
      <c r="K262" s="109">
        <f t="shared" si="257"/>
        <v>6</v>
      </c>
      <c r="L262" s="8">
        <f t="shared" si="237"/>
        <v>1.0023256700000001</v>
      </c>
      <c r="M262" s="110">
        <f t="shared" si="253"/>
        <v>1.0060264299999999</v>
      </c>
      <c r="N262" s="110">
        <f t="shared" si="248"/>
        <v>1.1655932340206268</v>
      </c>
      <c r="O262" s="103">
        <f t="shared" si="252"/>
        <v>1.1683040099999999</v>
      </c>
      <c r="P262" s="103">
        <f t="shared" si="229"/>
        <v>947.08679240000004</v>
      </c>
      <c r="Q262" s="11">
        <f t="shared" si="247"/>
        <v>0</v>
      </c>
      <c r="R262" s="30">
        <f t="shared" si="238"/>
        <v>0</v>
      </c>
      <c r="S262" s="8">
        <f t="shared" si="230"/>
        <v>0</v>
      </c>
      <c r="T262" s="113">
        <f t="shared" si="239"/>
        <v>0.16</v>
      </c>
      <c r="U262" s="111">
        <f t="shared" si="249"/>
        <v>6</v>
      </c>
      <c r="V262" s="111">
        <v>252</v>
      </c>
      <c r="W262" s="110">
        <f t="shared" si="231"/>
        <v>1.003540061</v>
      </c>
      <c r="X262" s="103">
        <f t="shared" si="232"/>
        <v>3.35274501</v>
      </c>
      <c r="Y262" s="103">
        <f t="shared" si="233"/>
        <v>0</v>
      </c>
      <c r="Z262" s="114" t="str">
        <f t="shared" si="245"/>
        <v>A+J=</v>
      </c>
      <c r="AA262" s="108">
        <f t="shared" si="246"/>
        <v>44459</v>
      </c>
      <c r="AB262" s="4"/>
      <c r="AD262" s="190">
        <f>[2]Plan1!A321</f>
        <v>46498</v>
      </c>
      <c r="AE262" s="129" t="str">
        <f>[2]Plan1!C321</f>
        <v>Tiradentes</v>
      </c>
      <c r="AG262" s="119">
        <f t="shared" si="260"/>
        <v>91</v>
      </c>
      <c r="AH262" s="121">
        <f t="shared" si="261"/>
        <v>46954</v>
      </c>
      <c r="AI262" s="121">
        <f t="shared" si="254"/>
        <v>46953</v>
      </c>
      <c r="AJ262" s="121">
        <f t="shared" si="255"/>
        <v>46954</v>
      </c>
      <c r="AK262" s="121">
        <f t="shared" si="258"/>
        <v>46986</v>
      </c>
      <c r="AL262" s="119">
        <f t="shared" si="256"/>
        <v>22</v>
      </c>
      <c r="AM262" s="121">
        <f t="shared" si="259"/>
        <v>46958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234"/>
        <v>44438</v>
      </c>
      <c r="B263" s="103">
        <f t="shared" si="226"/>
        <v>950.43953741000007</v>
      </c>
      <c r="C263" s="103">
        <f t="shared" si="243"/>
        <v>810.65098150999995</v>
      </c>
      <c r="D263" s="104">
        <f t="shared" si="235"/>
        <v>1075.7329999999999</v>
      </c>
      <c r="E263" s="105">
        <f t="shared" si="250"/>
        <v>1084.095</v>
      </c>
      <c r="F263" s="106">
        <f t="shared" si="251"/>
        <v>44397</v>
      </c>
      <c r="G263" s="107">
        <f t="shared" si="227"/>
        <v>7.7733043422485437E-3</v>
      </c>
      <c r="H263" s="108">
        <f t="shared" si="244"/>
        <v>44459</v>
      </c>
      <c r="I263" s="108">
        <f t="shared" si="228"/>
        <v>44459</v>
      </c>
      <c r="J263" s="109">
        <f t="shared" si="236"/>
        <v>20</v>
      </c>
      <c r="K263" s="109">
        <f t="shared" si="257"/>
        <v>6</v>
      </c>
      <c r="L263" s="8">
        <f t="shared" si="237"/>
        <v>1.0023256700000001</v>
      </c>
      <c r="M263" s="110">
        <f t="shared" si="253"/>
        <v>1.0060264299999999</v>
      </c>
      <c r="N263" s="110">
        <f t="shared" si="248"/>
        <v>1.1655932340206268</v>
      </c>
      <c r="O263" s="103">
        <f t="shared" si="252"/>
        <v>1.1683040099999999</v>
      </c>
      <c r="P263" s="103">
        <f t="shared" si="229"/>
        <v>947.08679240000004</v>
      </c>
      <c r="Q263" s="11">
        <f t="shared" si="247"/>
        <v>0</v>
      </c>
      <c r="R263" s="30">
        <f t="shared" si="238"/>
        <v>0</v>
      </c>
      <c r="S263" s="8">
        <f t="shared" si="230"/>
        <v>0</v>
      </c>
      <c r="T263" s="113">
        <f t="shared" si="239"/>
        <v>0.16</v>
      </c>
      <c r="U263" s="111">
        <f t="shared" si="249"/>
        <v>6</v>
      </c>
      <c r="V263" s="111">
        <v>252</v>
      </c>
      <c r="W263" s="110">
        <f t="shared" si="231"/>
        <v>1.003540061</v>
      </c>
      <c r="X263" s="103">
        <f>TRUNC((P263*(W263-1)),8)</f>
        <v>3.35274501</v>
      </c>
      <c r="Y263" s="103">
        <f t="shared" si="233"/>
        <v>0</v>
      </c>
      <c r="Z263" s="114" t="str">
        <f t="shared" si="245"/>
        <v>A+J=</v>
      </c>
      <c r="AA263" s="108">
        <f t="shared" si="246"/>
        <v>44459</v>
      </c>
      <c r="AB263" s="4"/>
      <c r="AD263" s="190">
        <f>[2]Plan1!A322</f>
        <v>46508</v>
      </c>
      <c r="AE263" s="129" t="str">
        <f>[2]Plan1!C322</f>
        <v>Dia do Trabalho</v>
      </c>
      <c r="AG263" s="119">
        <f t="shared" si="260"/>
        <v>92</v>
      </c>
      <c r="AH263" s="121">
        <f t="shared" si="261"/>
        <v>46985</v>
      </c>
      <c r="AI263" s="121">
        <f t="shared" si="254"/>
        <v>46983</v>
      </c>
      <c r="AJ263" s="121">
        <f t="shared" si="255"/>
        <v>46986</v>
      </c>
      <c r="AK263" s="121">
        <f t="shared" si="258"/>
        <v>47016</v>
      </c>
      <c r="AL263" s="119">
        <f t="shared" si="256"/>
        <v>21</v>
      </c>
      <c r="AM263" s="121">
        <f t="shared" si="259"/>
        <v>46988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234"/>
        <v>44439</v>
      </c>
      <c r="B264" s="103">
        <f t="shared" si="226"/>
        <v>951.36775058000001</v>
      </c>
      <c r="C264" s="103">
        <f t="shared" si="243"/>
        <v>810.65098150999995</v>
      </c>
      <c r="D264" s="104">
        <f t="shared" si="235"/>
        <v>1075.7329999999999</v>
      </c>
      <c r="E264" s="105">
        <f t="shared" si="250"/>
        <v>1084.095</v>
      </c>
      <c r="F264" s="106">
        <f t="shared" si="251"/>
        <v>44397</v>
      </c>
      <c r="G264" s="107">
        <f t="shared" si="227"/>
        <v>7.7733043422485437E-3</v>
      </c>
      <c r="H264" s="108">
        <f t="shared" si="244"/>
        <v>44459</v>
      </c>
      <c r="I264" s="108">
        <f t="shared" si="228"/>
        <v>44459</v>
      </c>
      <c r="J264" s="109">
        <f t="shared" si="236"/>
        <v>20</v>
      </c>
      <c r="K264" s="109">
        <f t="shared" si="257"/>
        <v>7</v>
      </c>
      <c r="L264" s="8">
        <f t="shared" si="237"/>
        <v>1.0027138099999999</v>
      </c>
      <c r="M264" s="110">
        <f t="shared" si="253"/>
        <v>1.0060264299999999</v>
      </c>
      <c r="N264" s="110">
        <f t="shared" si="248"/>
        <v>1.1655932340206268</v>
      </c>
      <c r="O264" s="103">
        <f t="shared" si="252"/>
        <v>1.16875643</v>
      </c>
      <c r="P264" s="103">
        <f t="shared" si="229"/>
        <v>947.45354712000005</v>
      </c>
      <c r="Q264" s="11">
        <f t="shared" si="247"/>
        <v>0</v>
      </c>
      <c r="R264" s="30">
        <f t="shared" si="238"/>
        <v>0</v>
      </c>
      <c r="S264" s="8">
        <f t="shared" si="230"/>
        <v>0</v>
      </c>
      <c r="T264" s="113">
        <f t="shared" si="239"/>
        <v>0.16</v>
      </c>
      <c r="U264" s="111">
        <f t="shared" si="249"/>
        <v>7</v>
      </c>
      <c r="V264" s="111">
        <v>252</v>
      </c>
      <c r="W264" s="110">
        <f t="shared" si="231"/>
        <v>1.004131288</v>
      </c>
      <c r="X264" s="103">
        <f t="shared" si="232"/>
        <v>3.91420346</v>
      </c>
      <c r="Y264" s="103">
        <f t="shared" si="233"/>
        <v>0</v>
      </c>
      <c r="Z264" s="114" t="str">
        <f t="shared" si="245"/>
        <v>A+J=</v>
      </c>
      <c r="AA264" s="108">
        <f t="shared" si="246"/>
        <v>44459</v>
      </c>
      <c r="AB264" s="4"/>
      <c r="AD264" s="190">
        <f>[2]Plan1!A323</f>
        <v>46534</v>
      </c>
      <c r="AE264" s="129" t="str">
        <f>[2]Plan1!C323</f>
        <v>Corpus Christi</v>
      </c>
      <c r="AG264" s="119">
        <f t="shared" si="260"/>
        <v>93</v>
      </c>
      <c r="AH264" s="121">
        <f t="shared" si="261"/>
        <v>47016</v>
      </c>
      <c r="AI264" s="121">
        <f t="shared" si="254"/>
        <v>47015</v>
      </c>
      <c r="AJ264" s="121">
        <f t="shared" si="255"/>
        <v>47016</v>
      </c>
      <c r="AK264" s="121">
        <f t="shared" si="258"/>
        <v>47046</v>
      </c>
      <c r="AL264" s="119">
        <f t="shared" si="256"/>
        <v>21</v>
      </c>
      <c r="AM264" s="121">
        <f t="shared" si="259"/>
        <v>47018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234"/>
        <v>44440</v>
      </c>
      <c r="B265" s="103">
        <f t="shared" si="226"/>
        <v>952.29686667999999</v>
      </c>
      <c r="C265" s="103">
        <f t="shared" si="243"/>
        <v>810.65098150999995</v>
      </c>
      <c r="D265" s="104">
        <f t="shared" si="235"/>
        <v>1075.7329999999999</v>
      </c>
      <c r="E265" s="105">
        <f t="shared" si="250"/>
        <v>1084.095</v>
      </c>
      <c r="F265" s="106">
        <f t="shared" si="251"/>
        <v>44397</v>
      </c>
      <c r="G265" s="107">
        <f t="shared" si="227"/>
        <v>7.7733043422485437E-3</v>
      </c>
      <c r="H265" s="108">
        <f t="shared" si="244"/>
        <v>44459</v>
      </c>
      <c r="I265" s="108">
        <f t="shared" si="228"/>
        <v>44459</v>
      </c>
      <c r="J265" s="109">
        <f t="shared" si="236"/>
        <v>20</v>
      </c>
      <c r="K265" s="109">
        <f t="shared" si="257"/>
        <v>8</v>
      </c>
      <c r="L265" s="8">
        <f t="shared" si="237"/>
        <v>1.0031021</v>
      </c>
      <c r="M265" s="110">
        <f t="shared" si="253"/>
        <v>1.0060264299999999</v>
      </c>
      <c r="N265" s="110">
        <f t="shared" si="248"/>
        <v>1.1655932340206268</v>
      </c>
      <c r="O265" s="103">
        <f t="shared" si="252"/>
        <v>1.16920902</v>
      </c>
      <c r="P265" s="103">
        <f t="shared" si="229"/>
        <v>947.82043965000003</v>
      </c>
      <c r="Q265" s="11">
        <f t="shared" si="247"/>
        <v>0</v>
      </c>
      <c r="R265" s="30">
        <f t="shared" si="238"/>
        <v>0</v>
      </c>
      <c r="S265" s="8">
        <f t="shared" si="230"/>
        <v>0</v>
      </c>
      <c r="T265" s="113">
        <f t="shared" si="239"/>
        <v>0.16</v>
      </c>
      <c r="U265" s="111">
        <f t="shared" si="249"/>
        <v>8</v>
      </c>
      <c r="V265" s="111">
        <v>252</v>
      </c>
      <c r="W265" s="110">
        <f t="shared" si="231"/>
        <v>1.0047228640000001</v>
      </c>
      <c r="X265" s="103">
        <f t="shared" si="232"/>
        <v>4.47642703</v>
      </c>
      <c r="Y265" s="103">
        <f t="shared" si="233"/>
        <v>0</v>
      </c>
      <c r="Z265" s="114" t="str">
        <f t="shared" si="245"/>
        <v>A+J=</v>
      </c>
      <c r="AA265" s="108">
        <f t="shared" si="246"/>
        <v>44459</v>
      </c>
      <c r="AB265" s="4"/>
      <c r="AD265" s="190">
        <f>[2]Plan1!A324</f>
        <v>46637</v>
      </c>
      <c r="AE265" s="129" t="str">
        <f>[2]Plan1!C324</f>
        <v>Independência do Brasil</v>
      </c>
      <c r="AG265" s="119">
        <f t="shared" si="260"/>
        <v>94</v>
      </c>
      <c r="AH265" s="121">
        <f t="shared" si="261"/>
        <v>47046</v>
      </c>
      <c r="AI265" s="121">
        <f t="shared" si="254"/>
        <v>47045</v>
      </c>
      <c r="AJ265" s="121">
        <f t="shared" si="255"/>
        <v>47046</v>
      </c>
      <c r="AK265" s="121">
        <f t="shared" si="258"/>
        <v>47078</v>
      </c>
      <c r="AL265" s="119">
        <f t="shared" si="256"/>
        <v>19</v>
      </c>
      <c r="AM265" s="121">
        <f t="shared" si="259"/>
        <v>47050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234"/>
        <v>44441</v>
      </c>
      <c r="B266" s="103">
        <f t="shared" ref="B266:B329" si="262">(P266+X266)</f>
        <v>953.22687722000001</v>
      </c>
      <c r="C266" s="103">
        <f t="shared" si="243"/>
        <v>810.65098150999995</v>
      </c>
      <c r="D266" s="104">
        <f t="shared" si="235"/>
        <v>1075.7329999999999</v>
      </c>
      <c r="E266" s="105">
        <f t="shared" si="250"/>
        <v>1084.095</v>
      </c>
      <c r="F266" s="106">
        <f t="shared" si="251"/>
        <v>44397</v>
      </c>
      <c r="G266" s="107">
        <f t="shared" ref="G266:G329" si="263">(E266/D266)-1</f>
        <v>7.7733043422485437E-3</v>
      </c>
      <c r="H266" s="108">
        <f t="shared" si="244"/>
        <v>44459</v>
      </c>
      <c r="I266" s="108">
        <f t="shared" ref="I266:I329" si="264">IF(A266&gt;I265,H266,I265)</f>
        <v>44459</v>
      </c>
      <c r="J266" s="109">
        <f t="shared" si="236"/>
        <v>20</v>
      </c>
      <c r="K266" s="109">
        <f t="shared" si="257"/>
        <v>9</v>
      </c>
      <c r="L266" s="8">
        <f t="shared" si="237"/>
        <v>1.0034905300000001</v>
      </c>
      <c r="M266" s="110">
        <f t="shared" si="253"/>
        <v>1.0060264299999999</v>
      </c>
      <c r="N266" s="110">
        <f t="shared" si="248"/>
        <v>1.1655932340206268</v>
      </c>
      <c r="O266" s="103">
        <f t="shared" si="252"/>
        <v>1.16966177</v>
      </c>
      <c r="P266" s="103">
        <f t="shared" ref="P266:P329" si="265">TRUNC(C266*O266,8)</f>
        <v>948.18746188</v>
      </c>
      <c r="Q266" s="11">
        <f t="shared" si="247"/>
        <v>0</v>
      </c>
      <c r="R266" s="30">
        <f t="shared" si="238"/>
        <v>0</v>
      </c>
      <c r="S266" s="8">
        <f t="shared" ref="S266:S329" si="266">IF(R266&gt;0,TRUNC(R266*P266,8),0)</f>
        <v>0</v>
      </c>
      <c r="T266" s="113">
        <f t="shared" si="239"/>
        <v>0.16</v>
      </c>
      <c r="U266" s="111">
        <f t="shared" si="249"/>
        <v>9</v>
      </c>
      <c r="V266" s="111">
        <v>252</v>
      </c>
      <c r="W266" s="110">
        <f t="shared" ref="W266:W329" si="267">ROUND((1+T266)^TRUNC((U266/V266),9),9)</f>
        <v>1.005314788</v>
      </c>
      <c r="X266" s="103">
        <f t="shared" ref="X266:X329" si="268">TRUNC((P266*(W266-1)),8)</f>
        <v>5.0394153399999997</v>
      </c>
      <c r="Y266" s="103">
        <f t="shared" ref="Y266:Y329" si="269">IF(Q266&gt;0,S266+X266,0)</f>
        <v>0</v>
      </c>
      <c r="Z266" s="114" t="str">
        <f t="shared" si="245"/>
        <v>A+J=</v>
      </c>
      <c r="AA266" s="108">
        <f t="shared" si="246"/>
        <v>44459</v>
      </c>
      <c r="AB266" s="4"/>
      <c r="AD266" s="190">
        <f>[2]Plan1!A325</f>
        <v>46672</v>
      </c>
      <c r="AE266" s="129" t="str">
        <f>[2]Plan1!C325</f>
        <v>Nossa Sr.a Aparecida - Padroeira do Brasil</v>
      </c>
      <c r="AG266" s="119">
        <f t="shared" si="260"/>
        <v>95</v>
      </c>
      <c r="AH266" s="121">
        <f t="shared" si="261"/>
        <v>47077</v>
      </c>
      <c r="AI266" s="121">
        <f t="shared" si="254"/>
        <v>47074</v>
      </c>
      <c r="AJ266" s="121">
        <f t="shared" si="255"/>
        <v>47078</v>
      </c>
      <c r="AK266" s="121">
        <f t="shared" si="258"/>
        <v>47107</v>
      </c>
      <c r="AL266" s="119">
        <f t="shared" si="256"/>
        <v>21</v>
      </c>
      <c r="AM266" s="121">
        <f t="shared" si="259"/>
        <v>47080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70">(A266+1)</f>
        <v>44442</v>
      </c>
      <c r="B267" s="103">
        <f t="shared" si="262"/>
        <v>954.15780823999989</v>
      </c>
      <c r="C267" s="103">
        <f t="shared" si="243"/>
        <v>810.65098150999995</v>
      </c>
      <c r="D267" s="104">
        <f t="shared" ref="D267:D330" si="271">IF(E267=E266,D266,E266)</f>
        <v>1075.7329999999999</v>
      </c>
      <c r="E267" s="105">
        <f t="shared" si="250"/>
        <v>1084.095</v>
      </c>
      <c r="F267" s="106">
        <f t="shared" si="251"/>
        <v>44397</v>
      </c>
      <c r="G267" s="107">
        <f t="shared" si="263"/>
        <v>7.7733043422485437E-3</v>
      </c>
      <c r="H267" s="108">
        <f t="shared" si="244"/>
        <v>44459</v>
      </c>
      <c r="I267" s="108">
        <f t="shared" si="264"/>
        <v>44459</v>
      </c>
      <c r="J267" s="109">
        <f t="shared" ref="J267:J330" si="272">IF(I267=I266,J266,NETWORKDAYS(I266,I267,$AD$171:$AD$502)-1)</f>
        <v>20</v>
      </c>
      <c r="K267" s="109">
        <f t="shared" si="257"/>
        <v>10</v>
      </c>
      <c r="L267" s="8">
        <f t="shared" ref="L267:L330" si="273">IF(E267&lt;D267,1,TRUNC((E267/D267)^TRUNC((K267/J267),9),8))</f>
        <v>1.0038791199999999</v>
      </c>
      <c r="M267" s="110">
        <f t="shared" si="253"/>
        <v>1.0060264299999999</v>
      </c>
      <c r="N267" s="110">
        <f t="shared" si="248"/>
        <v>1.1655932340206268</v>
      </c>
      <c r="O267" s="103">
        <f t="shared" si="252"/>
        <v>1.17011471</v>
      </c>
      <c r="P267" s="103">
        <f t="shared" si="265"/>
        <v>948.55463813999995</v>
      </c>
      <c r="Q267" s="11">
        <f t="shared" si="247"/>
        <v>0</v>
      </c>
      <c r="R267" s="30">
        <f t="shared" ref="R267:R330" si="274">IF(Q267&gt;0,VLOOKUP($A267,$AD$10:$AI$165,6),0)</f>
        <v>0</v>
      </c>
      <c r="S267" s="8">
        <f t="shared" si="266"/>
        <v>0</v>
      </c>
      <c r="T267" s="113">
        <f t="shared" ref="T267:T330" si="275">(T266)</f>
        <v>0.16</v>
      </c>
      <c r="U267" s="111">
        <f t="shared" si="249"/>
        <v>10</v>
      </c>
      <c r="V267" s="111">
        <v>252</v>
      </c>
      <c r="W267" s="110">
        <f t="shared" si="267"/>
        <v>1.005907061</v>
      </c>
      <c r="X267" s="103">
        <f t="shared" si="268"/>
        <v>5.6031700999999998</v>
      </c>
      <c r="Y267" s="103">
        <f t="shared" si="269"/>
        <v>0</v>
      </c>
      <c r="Z267" s="114" t="str">
        <f t="shared" si="245"/>
        <v>A+J=</v>
      </c>
      <c r="AA267" s="108">
        <f t="shared" si="246"/>
        <v>44459</v>
      </c>
      <c r="AB267" s="4"/>
      <c r="AD267" s="190">
        <f>[2]Plan1!A326</f>
        <v>46693</v>
      </c>
      <c r="AE267" s="129" t="str">
        <f>[2]Plan1!C326</f>
        <v>Finados</v>
      </c>
      <c r="AG267" s="119">
        <f t="shared" si="260"/>
        <v>96</v>
      </c>
      <c r="AH267" s="121">
        <f t="shared" si="261"/>
        <v>47107</v>
      </c>
      <c r="AI267" s="121">
        <f t="shared" ref="AI267:AI280" si="276">WORKDAY(AH267,-1,AD$171:AD$502)</f>
        <v>47106</v>
      </c>
      <c r="AJ267" s="121">
        <f t="shared" ref="AJ267:AJ280" si="277">WORKDAY(AI267,1,AD$171:AD$502)</f>
        <v>47107</v>
      </c>
      <c r="AK267" s="121">
        <f t="shared" si="258"/>
        <v>47140</v>
      </c>
      <c r="AL267" s="119">
        <f t="shared" ref="AL267:AL279" si="278">NETWORKDAYS(AJ267,AJ268,$AD$171:$AD$502)-1</f>
        <v>21</v>
      </c>
      <c r="AM267" s="121">
        <f t="shared" si="259"/>
        <v>47109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70"/>
        <v>44443</v>
      </c>
      <c r="B268" s="103">
        <f t="shared" si="262"/>
        <v>955.08964407999997</v>
      </c>
      <c r="C268" s="103">
        <f t="shared" ref="C268:C331" si="279">TRUNC(IF(Q267&gt;0,VLOOKUP(A267,$AD$12:$AE$165,2),C267),8)</f>
        <v>810.65098150999995</v>
      </c>
      <c r="D268" s="104">
        <f t="shared" si="271"/>
        <v>1075.7329999999999</v>
      </c>
      <c r="E268" s="105">
        <f t="shared" si="250"/>
        <v>1084.095</v>
      </c>
      <c r="F268" s="106">
        <f t="shared" si="251"/>
        <v>44397</v>
      </c>
      <c r="G268" s="107">
        <f t="shared" si="263"/>
        <v>7.7733043422485437E-3</v>
      </c>
      <c r="H268" s="108">
        <f t="shared" ref="H268:H331" si="280">IF(DAY(A268)=H$9,VLOOKUP(A268,AH$118:AN$450,4),H267)</f>
        <v>44459</v>
      </c>
      <c r="I268" s="108">
        <f t="shared" si="264"/>
        <v>44459</v>
      </c>
      <c r="J268" s="109">
        <f t="shared" si="272"/>
        <v>20</v>
      </c>
      <c r="K268" s="109">
        <f t="shared" si="257"/>
        <v>11</v>
      </c>
      <c r="L268" s="8">
        <f t="shared" si="273"/>
        <v>1.0042678599999999</v>
      </c>
      <c r="M268" s="110">
        <f t="shared" si="253"/>
        <v>1.0060264299999999</v>
      </c>
      <c r="N268" s="110">
        <f t="shared" si="248"/>
        <v>1.1655932340206268</v>
      </c>
      <c r="O268" s="103">
        <f t="shared" si="252"/>
        <v>1.17056782</v>
      </c>
      <c r="P268" s="103">
        <f t="shared" si="265"/>
        <v>948.92195219999996</v>
      </c>
      <c r="Q268" s="11">
        <f t="shared" si="247"/>
        <v>0</v>
      </c>
      <c r="R268" s="30">
        <f t="shared" si="274"/>
        <v>0</v>
      </c>
      <c r="S268" s="8">
        <f t="shared" si="266"/>
        <v>0</v>
      </c>
      <c r="T268" s="113">
        <f t="shared" si="275"/>
        <v>0.16</v>
      </c>
      <c r="U268" s="111">
        <f t="shared" si="249"/>
        <v>11</v>
      </c>
      <c r="V268" s="111">
        <v>252</v>
      </c>
      <c r="W268" s="110">
        <f t="shared" si="267"/>
        <v>1.0064996829999999</v>
      </c>
      <c r="X268" s="103">
        <f t="shared" si="268"/>
        <v>6.1676918799999996</v>
      </c>
      <c r="Y268" s="103">
        <f t="shared" si="269"/>
        <v>0</v>
      </c>
      <c r="Z268" s="114" t="str">
        <f t="shared" ref="Z268:Z331" si="281">IF($Q267&gt;0,VLOOKUP($A267,$AD$10:$AM$165,9),Z267)</f>
        <v>A+J=</v>
      </c>
      <c r="AA268" s="108">
        <f t="shared" ref="AA268:AA331" si="282">IF($Q267&gt;0,VLOOKUP($A267,$AD$10:$AM$165,10),AA267)</f>
        <v>44459</v>
      </c>
      <c r="AB268" s="4"/>
      <c r="AD268" s="190">
        <f>[2]Plan1!A327</f>
        <v>46706</v>
      </c>
      <c r="AE268" s="129" t="str">
        <f>[2]Plan1!C327</f>
        <v>Proclamação da República</v>
      </c>
      <c r="AG268" s="119">
        <f t="shared" si="260"/>
        <v>97</v>
      </c>
      <c r="AH268" s="121">
        <f t="shared" si="261"/>
        <v>47138</v>
      </c>
      <c r="AI268" s="121">
        <f t="shared" si="276"/>
        <v>47137</v>
      </c>
      <c r="AJ268" s="121">
        <f t="shared" si="277"/>
        <v>47140</v>
      </c>
      <c r="AK268" s="121">
        <f t="shared" si="258"/>
        <v>47169</v>
      </c>
      <c r="AL268" s="119">
        <f t="shared" si="278"/>
        <v>19</v>
      </c>
      <c r="AM268" s="121">
        <f t="shared" si="259"/>
        <v>47142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70"/>
        <v>44444</v>
      </c>
      <c r="B269" s="103">
        <f t="shared" si="262"/>
        <v>955.08964407999997</v>
      </c>
      <c r="C269" s="103">
        <f t="shared" si="279"/>
        <v>810.65098150999995</v>
      </c>
      <c r="D269" s="104">
        <f t="shared" si="271"/>
        <v>1075.7329999999999</v>
      </c>
      <c r="E269" s="105">
        <f t="shared" si="250"/>
        <v>1084.095</v>
      </c>
      <c r="F269" s="106">
        <f t="shared" si="251"/>
        <v>44397</v>
      </c>
      <c r="G269" s="107">
        <f t="shared" si="263"/>
        <v>7.7733043422485437E-3</v>
      </c>
      <c r="H269" s="108">
        <f t="shared" si="280"/>
        <v>44459</v>
      </c>
      <c r="I269" s="108">
        <f t="shared" si="264"/>
        <v>44459</v>
      </c>
      <c r="J269" s="109">
        <f t="shared" si="272"/>
        <v>20</v>
      </c>
      <c r="K269" s="109">
        <f t="shared" si="257"/>
        <v>11</v>
      </c>
      <c r="L269" s="8">
        <f t="shared" si="273"/>
        <v>1.0042678599999999</v>
      </c>
      <c r="M269" s="110">
        <f t="shared" si="253"/>
        <v>1.0060264299999999</v>
      </c>
      <c r="N269" s="110">
        <f t="shared" si="248"/>
        <v>1.1655932340206268</v>
      </c>
      <c r="O269" s="103">
        <f t="shared" si="252"/>
        <v>1.17056782</v>
      </c>
      <c r="P269" s="103">
        <f t="shared" si="265"/>
        <v>948.92195219999996</v>
      </c>
      <c r="Q269" s="11">
        <f t="shared" ref="Q269:Q332" si="283">IF(VLOOKUP(A269,AD$10:AK$165,8)=VLOOKUP(A268,AD$10:AK$165,8),0,VLOOKUP(A269,AD$10:AK$165,8))</f>
        <v>0</v>
      </c>
      <c r="R269" s="30">
        <f t="shared" si="274"/>
        <v>0</v>
      </c>
      <c r="S269" s="8">
        <f t="shared" si="266"/>
        <v>0</v>
      </c>
      <c r="T269" s="113">
        <f t="shared" si="275"/>
        <v>0.16</v>
      </c>
      <c r="U269" s="111">
        <f t="shared" si="249"/>
        <v>11</v>
      </c>
      <c r="V269" s="111">
        <v>252</v>
      </c>
      <c r="W269" s="110">
        <f t="shared" si="267"/>
        <v>1.0064996829999999</v>
      </c>
      <c r="X269" s="103">
        <f t="shared" si="268"/>
        <v>6.1676918799999996</v>
      </c>
      <c r="Y269" s="103">
        <f t="shared" si="269"/>
        <v>0</v>
      </c>
      <c r="Z269" s="114" t="str">
        <f t="shared" si="281"/>
        <v>A+J=</v>
      </c>
      <c r="AA269" s="108">
        <f t="shared" si="282"/>
        <v>44459</v>
      </c>
      <c r="AB269" s="4"/>
      <c r="AD269" s="190">
        <f>[2]Plan1!A328</f>
        <v>46711</v>
      </c>
      <c r="AE269" s="129" t="str">
        <f>[2]Plan1!C328</f>
        <v>Dia Nacional de Zumbi e da Consciência Negra</v>
      </c>
      <c r="AG269" s="119">
        <f t="shared" si="260"/>
        <v>98</v>
      </c>
      <c r="AH269" s="121">
        <f t="shared" si="261"/>
        <v>47169</v>
      </c>
      <c r="AI269" s="121">
        <f t="shared" si="276"/>
        <v>47168</v>
      </c>
      <c r="AJ269" s="121">
        <f t="shared" si="277"/>
        <v>47169</v>
      </c>
      <c r="AK269" s="121">
        <f t="shared" si="258"/>
        <v>47197</v>
      </c>
      <c r="AL269" s="119">
        <f t="shared" si="278"/>
        <v>20</v>
      </c>
      <c r="AM269" s="121">
        <f t="shared" si="259"/>
        <v>47171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70"/>
        <v>44445</v>
      </c>
      <c r="B270" s="103">
        <f t="shared" si="262"/>
        <v>955.08964407999997</v>
      </c>
      <c r="C270" s="103">
        <f t="shared" si="279"/>
        <v>810.65098150999995</v>
      </c>
      <c r="D270" s="104">
        <f t="shared" si="271"/>
        <v>1075.7329999999999</v>
      </c>
      <c r="E270" s="105">
        <f t="shared" si="250"/>
        <v>1084.095</v>
      </c>
      <c r="F270" s="106">
        <f t="shared" si="251"/>
        <v>44397</v>
      </c>
      <c r="G270" s="107">
        <f t="shared" si="263"/>
        <v>7.7733043422485437E-3</v>
      </c>
      <c r="H270" s="108">
        <f t="shared" si="280"/>
        <v>44459</v>
      </c>
      <c r="I270" s="108">
        <f t="shared" si="264"/>
        <v>44459</v>
      </c>
      <c r="J270" s="109">
        <f t="shared" si="272"/>
        <v>20</v>
      </c>
      <c r="K270" s="109">
        <f t="shared" si="257"/>
        <v>11</v>
      </c>
      <c r="L270" s="8">
        <f t="shared" si="273"/>
        <v>1.0042678599999999</v>
      </c>
      <c r="M270" s="110">
        <f t="shared" si="253"/>
        <v>1.0060264299999999</v>
      </c>
      <c r="N270" s="110">
        <f t="shared" si="248"/>
        <v>1.1655932340206268</v>
      </c>
      <c r="O270" s="103">
        <f t="shared" si="252"/>
        <v>1.17056782</v>
      </c>
      <c r="P270" s="103">
        <f t="shared" si="265"/>
        <v>948.92195219999996</v>
      </c>
      <c r="Q270" s="11">
        <f t="shared" si="283"/>
        <v>0</v>
      </c>
      <c r="R270" s="30">
        <f t="shared" si="274"/>
        <v>0</v>
      </c>
      <c r="S270" s="8">
        <f t="shared" si="266"/>
        <v>0</v>
      </c>
      <c r="T270" s="113">
        <f t="shared" si="275"/>
        <v>0.16</v>
      </c>
      <c r="U270" s="111">
        <f t="shared" si="249"/>
        <v>11</v>
      </c>
      <c r="V270" s="111">
        <v>252</v>
      </c>
      <c r="W270" s="110">
        <f t="shared" si="267"/>
        <v>1.0064996829999999</v>
      </c>
      <c r="X270" s="103">
        <f t="shared" si="268"/>
        <v>6.1676918799999996</v>
      </c>
      <c r="Y270" s="103">
        <f t="shared" si="269"/>
        <v>0</v>
      </c>
      <c r="Z270" s="114" t="str">
        <f t="shared" si="281"/>
        <v>A+J=</v>
      </c>
      <c r="AA270" s="108">
        <f t="shared" si="282"/>
        <v>44459</v>
      </c>
      <c r="AB270" s="4"/>
      <c r="AD270" s="190">
        <f>[2]Plan1!A329</f>
        <v>46746</v>
      </c>
      <c r="AE270" s="129" t="str">
        <f>[2]Plan1!C329</f>
        <v>Natal</v>
      </c>
      <c r="AG270" s="119">
        <f t="shared" si="260"/>
        <v>99</v>
      </c>
      <c r="AH270" s="121">
        <f t="shared" si="261"/>
        <v>47197</v>
      </c>
      <c r="AI270" s="121">
        <f t="shared" si="276"/>
        <v>47196</v>
      </c>
      <c r="AJ270" s="121">
        <f t="shared" si="277"/>
        <v>47197</v>
      </c>
      <c r="AK270" s="121">
        <f t="shared" si="258"/>
        <v>47228</v>
      </c>
      <c r="AL270" s="119">
        <f t="shared" si="278"/>
        <v>22</v>
      </c>
      <c r="AM270" s="121">
        <f t="shared" si="259"/>
        <v>47199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70"/>
        <v>44446</v>
      </c>
      <c r="B271" s="103">
        <f t="shared" si="262"/>
        <v>956.02239353000004</v>
      </c>
      <c r="C271" s="103">
        <f t="shared" si="279"/>
        <v>810.65098150999995</v>
      </c>
      <c r="D271" s="104">
        <f t="shared" si="271"/>
        <v>1075.7329999999999</v>
      </c>
      <c r="E271" s="105">
        <f t="shared" si="250"/>
        <v>1084.095</v>
      </c>
      <c r="F271" s="106">
        <f t="shared" si="251"/>
        <v>44397</v>
      </c>
      <c r="G271" s="107">
        <f t="shared" si="263"/>
        <v>7.7733043422485437E-3</v>
      </c>
      <c r="H271" s="108">
        <f t="shared" si="280"/>
        <v>44459</v>
      </c>
      <c r="I271" s="108">
        <f t="shared" si="264"/>
        <v>44459</v>
      </c>
      <c r="J271" s="109">
        <f t="shared" si="272"/>
        <v>20</v>
      </c>
      <c r="K271" s="109">
        <f t="shared" si="257"/>
        <v>12</v>
      </c>
      <c r="L271" s="8">
        <f t="shared" si="273"/>
        <v>1.0046567500000001</v>
      </c>
      <c r="M271" s="110">
        <f t="shared" si="253"/>
        <v>1.0060264299999999</v>
      </c>
      <c r="N271" s="110">
        <f t="shared" si="248"/>
        <v>1.1655932340206268</v>
      </c>
      <c r="O271" s="103">
        <f t="shared" si="252"/>
        <v>1.1710211100000001</v>
      </c>
      <c r="P271" s="103">
        <f t="shared" si="265"/>
        <v>949.28941219000001</v>
      </c>
      <c r="Q271" s="11">
        <f t="shared" si="283"/>
        <v>0</v>
      </c>
      <c r="R271" s="30">
        <f t="shared" si="274"/>
        <v>0</v>
      </c>
      <c r="S271" s="8">
        <f t="shared" si="266"/>
        <v>0</v>
      </c>
      <c r="T271" s="113">
        <f t="shared" si="275"/>
        <v>0.16</v>
      </c>
      <c r="U271" s="111">
        <f t="shared" si="249"/>
        <v>12</v>
      </c>
      <c r="V271" s="111">
        <v>252</v>
      </c>
      <c r="W271" s="110">
        <f t="shared" si="267"/>
        <v>1.007092654</v>
      </c>
      <c r="X271" s="103">
        <f t="shared" si="268"/>
        <v>6.7329813400000003</v>
      </c>
      <c r="Y271" s="103">
        <f t="shared" si="269"/>
        <v>0</v>
      </c>
      <c r="Z271" s="114" t="str">
        <f t="shared" si="281"/>
        <v>A+J=</v>
      </c>
      <c r="AA271" s="108">
        <f t="shared" si="282"/>
        <v>44459</v>
      </c>
      <c r="AB271" s="4"/>
      <c r="AD271" s="190">
        <f>[2]Plan1!A330</f>
        <v>46753</v>
      </c>
      <c r="AE271" s="129" t="str">
        <f>[2]Plan1!C330</f>
        <v>Confraternização Universal</v>
      </c>
      <c r="AG271" s="119">
        <f t="shared" si="260"/>
        <v>100</v>
      </c>
      <c r="AH271" s="121">
        <f t="shared" si="261"/>
        <v>47228</v>
      </c>
      <c r="AI271" s="121">
        <f t="shared" si="276"/>
        <v>47227</v>
      </c>
      <c r="AJ271" s="121">
        <f t="shared" si="277"/>
        <v>47228</v>
      </c>
      <c r="AK271" s="121">
        <f t="shared" si="258"/>
        <v>47259</v>
      </c>
      <c r="AL271" s="119">
        <f t="shared" si="278"/>
        <v>20</v>
      </c>
      <c r="AM271" s="121">
        <f t="shared" si="259"/>
        <v>47232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70"/>
        <v>44447</v>
      </c>
      <c r="B272" s="103">
        <f t="shared" si="262"/>
        <v>956.02239353000004</v>
      </c>
      <c r="C272" s="103">
        <f t="shared" si="279"/>
        <v>810.65098150999995</v>
      </c>
      <c r="D272" s="104">
        <f t="shared" si="271"/>
        <v>1075.7329999999999</v>
      </c>
      <c r="E272" s="105">
        <f t="shared" si="250"/>
        <v>1084.095</v>
      </c>
      <c r="F272" s="106">
        <f t="shared" si="251"/>
        <v>44397</v>
      </c>
      <c r="G272" s="107">
        <f t="shared" si="263"/>
        <v>7.7733043422485437E-3</v>
      </c>
      <c r="H272" s="108">
        <f t="shared" si="280"/>
        <v>44459</v>
      </c>
      <c r="I272" s="108">
        <f t="shared" si="264"/>
        <v>44459</v>
      </c>
      <c r="J272" s="109">
        <f t="shared" si="272"/>
        <v>20</v>
      </c>
      <c r="K272" s="109">
        <f t="shared" si="257"/>
        <v>12</v>
      </c>
      <c r="L272" s="8">
        <f t="shared" si="273"/>
        <v>1.0046567500000001</v>
      </c>
      <c r="M272" s="110">
        <f t="shared" si="253"/>
        <v>1.0060264299999999</v>
      </c>
      <c r="N272" s="110">
        <f t="shared" si="248"/>
        <v>1.1655932340206268</v>
      </c>
      <c r="O272" s="103">
        <f t="shared" si="252"/>
        <v>1.1710211100000001</v>
      </c>
      <c r="P272" s="103">
        <f t="shared" si="265"/>
        <v>949.28941219000001</v>
      </c>
      <c r="Q272" s="11">
        <f t="shared" si="283"/>
        <v>0</v>
      </c>
      <c r="R272" s="30">
        <f t="shared" si="274"/>
        <v>0</v>
      </c>
      <c r="S272" s="8">
        <f t="shared" si="266"/>
        <v>0</v>
      </c>
      <c r="T272" s="113">
        <f t="shared" si="275"/>
        <v>0.16</v>
      </c>
      <c r="U272" s="111">
        <f t="shared" si="249"/>
        <v>12</v>
      </c>
      <c r="V272" s="111">
        <v>252</v>
      </c>
      <c r="W272" s="110">
        <f t="shared" si="267"/>
        <v>1.007092654</v>
      </c>
      <c r="X272" s="103">
        <f t="shared" si="268"/>
        <v>6.7329813400000003</v>
      </c>
      <c r="Y272" s="103">
        <f t="shared" si="269"/>
        <v>0</v>
      </c>
      <c r="Z272" s="114" t="str">
        <f t="shared" si="281"/>
        <v>A+J=</v>
      </c>
      <c r="AA272" s="108">
        <f t="shared" si="282"/>
        <v>44459</v>
      </c>
      <c r="AB272" s="4"/>
      <c r="AD272" s="190">
        <f>[2]Plan1!A331</f>
        <v>46811</v>
      </c>
      <c r="AE272" s="129" t="str">
        <f>[2]Plan1!C331</f>
        <v>Carnaval</v>
      </c>
      <c r="AG272" s="119">
        <f t="shared" si="260"/>
        <v>101</v>
      </c>
      <c r="AH272" s="121">
        <f t="shared" si="261"/>
        <v>47258</v>
      </c>
      <c r="AI272" s="121">
        <f t="shared" si="276"/>
        <v>47256</v>
      </c>
      <c r="AJ272" s="121">
        <f t="shared" si="277"/>
        <v>47259</v>
      </c>
      <c r="AK272" s="121">
        <f t="shared" si="258"/>
        <v>47289</v>
      </c>
      <c r="AL272" s="119">
        <f t="shared" si="278"/>
        <v>21</v>
      </c>
      <c r="AM272" s="121">
        <f t="shared" si="259"/>
        <v>47261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70"/>
        <v>44448</v>
      </c>
      <c r="B273" s="103">
        <f t="shared" si="262"/>
        <v>956.95604905999994</v>
      </c>
      <c r="C273" s="103">
        <f t="shared" si="279"/>
        <v>810.65098150999995</v>
      </c>
      <c r="D273" s="104">
        <f t="shared" si="271"/>
        <v>1075.7329999999999</v>
      </c>
      <c r="E273" s="105">
        <f t="shared" si="250"/>
        <v>1084.095</v>
      </c>
      <c r="F273" s="106">
        <f t="shared" si="251"/>
        <v>44397</v>
      </c>
      <c r="G273" s="107">
        <f t="shared" si="263"/>
        <v>7.7733043422485437E-3</v>
      </c>
      <c r="H273" s="108">
        <f t="shared" si="280"/>
        <v>44459</v>
      </c>
      <c r="I273" s="108">
        <f t="shared" si="264"/>
        <v>44459</v>
      </c>
      <c r="J273" s="109">
        <f t="shared" si="272"/>
        <v>20</v>
      </c>
      <c r="K273" s="109">
        <f t="shared" si="257"/>
        <v>13</v>
      </c>
      <c r="L273" s="8">
        <f t="shared" si="273"/>
        <v>1.00504579</v>
      </c>
      <c r="M273" s="110">
        <f t="shared" si="253"/>
        <v>1.0060264299999999</v>
      </c>
      <c r="N273" s="110">
        <f t="shared" si="248"/>
        <v>1.1655932340206268</v>
      </c>
      <c r="O273" s="103">
        <f t="shared" si="252"/>
        <v>1.17147457</v>
      </c>
      <c r="P273" s="103">
        <f t="shared" si="265"/>
        <v>949.65700998</v>
      </c>
      <c r="Q273" s="11">
        <f t="shared" si="283"/>
        <v>0</v>
      </c>
      <c r="R273" s="30">
        <f t="shared" si="274"/>
        <v>0</v>
      </c>
      <c r="S273" s="8">
        <f t="shared" si="266"/>
        <v>0</v>
      </c>
      <c r="T273" s="113">
        <f t="shared" si="275"/>
        <v>0.16</v>
      </c>
      <c r="U273" s="111">
        <f t="shared" si="249"/>
        <v>13</v>
      </c>
      <c r="V273" s="111">
        <v>252</v>
      </c>
      <c r="W273" s="110">
        <f t="shared" si="267"/>
        <v>1.0076859739999999</v>
      </c>
      <c r="X273" s="103">
        <f t="shared" si="268"/>
        <v>7.29903908</v>
      </c>
      <c r="Y273" s="103">
        <f t="shared" si="269"/>
        <v>0</v>
      </c>
      <c r="Z273" s="114" t="str">
        <f t="shared" si="281"/>
        <v>A+J=</v>
      </c>
      <c r="AA273" s="108">
        <f t="shared" si="282"/>
        <v>44459</v>
      </c>
      <c r="AB273" s="4"/>
      <c r="AD273" s="190">
        <f>[2]Plan1!A332</f>
        <v>46812</v>
      </c>
      <c r="AE273" s="129" t="str">
        <f>[2]Plan1!C332</f>
        <v>Carnaval</v>
      </c>
      <c r="AG273" s="119">
        <f t="shared" si="260"/>
        <v>102</v>
      </c>
      <c r="AH273" s="121">
        <f t="shared" si="261"/>
        <v>47289</v>
      </c>
      <c r="AI273" s="121">
        <f t="shared" si="276"/>
        <v>47288</v>
      </c>
      <c r="AJ273" s="121">
        <f t="shared" si="277"/>
        <v>47289</v>
      </c>
      <c r="AK273" s="121">
        <f t="shared" si="258"/>
        <v>47319</v>
      </c>
      <c r="AL273" s="119">
        <f t="shared" si="278"/>
        <v>22</v>
      </c>
      <c r="AM273" s="121">
        <f t="shared" si="259"/>
        <v>47291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70"/>
        <v>44449</v>
      </c>
      <c r="B274" s="103">
        <f t="shared" si="262"/>
        <v>957.8906122599999</v>
      </c>
      <c r="C274" s="103">
        <f t="shared" si="279"/>
        <v>810.65098150999995</v>
      </c>
      <c r="D274" s="104">
        <f t="shared" si="271"/>
        <v>1075.7329999999999</v>
      </c>
      <c r="E274" s="105">
        <f t="shared" si="250"/>
        <v>1084.095</v>
      </c>
      <c r="F274" s="106">
        <f t="shared" si="251"/>
        <v>44397</v>
      </c>
      <c r="G274" s="107">
        <f t="shared" si="263"/>
        <v>7.7733043422485437E-3</v>
      </c>
      <c r="H274" s="108">
        <f t="shared" si="280"/>
        <v>44459</v>
      </c>
      <c r="I274" s="108">
        <f t="shared" si="264"/>
        <v>44459</v>
      </c>
      <c r="J274" s="109">
        <f t="shared" si="272"/>
        <v>20</v>
      </c>
      <c r="K274" s="109">
        <f t="shared" si="257"/>
        <v>14</v>
      </c>
      <c r="L274" s="8">
        <f t="shared" si="273"/>
        <v>1.00543498</v>
      </c>
      <c r="M274" s="110">
        <f t="shared" si="253"/>
        <v>1.0060264299999999</v>
      </c>
      <c r="N274" s="110">
        <f t="shared" si="248"/>
        <v>1.1655932340206268</v>
      </c>
      <c r="O274" s="103">
        <f t="shared" si="252"/>
        <v>1.1719282</v>
      </c>
      <c r="P274" s="103">
        <f t="shared" si="265"/>
        <v>950.02474557999994</v>
      </c>
      <c r="Q274" s="11">
        <f t="shared" si="283"/>
        <v>0</v>
      </c>
      <c r="R274" s="30">
        <f t="shared" si="274"/>
        <v>0</v>
      </c>
      <c r="S274" s="8">
        <f t="shared" si="266"/>
        <v>0</v>
      </c>
      <c r="T274" s="113">
        <f t="shared" si="275"/>
        <v>0.16</v>
      </c>
      <c r="U274" s="111">
        <f t="shared" si="249"/>
        <v>14</v>
      </c>
      <c r="V274" s="111">
        <v>252</v>
      </c>
      <c r="W274" s="110">
        <f t="shared" si="267"/>
        <v>1.0082796439999999</v>
      </c>
      <c r="X274" s="103">
        <f t="shared" si="268"/>
        <v>7.8658666799999999</v>
      </c>
      <c r="Y274" s="103">
        <f t="shared" si="269"/>
        <v>0</v>
      </c>
      <c r="Z274" s="114" t="str">
        <f t="shared" si="281"/>
        <v>A+J=</v>
      </c>
      <c r="AA274" s="108">
        <f t="shared" si="282"/>
        <v>44459</v>
      </c>
      <c r="AB274" s="4"/>
      <c r="AD274" s="190">
        <f>[2]Plan1!A333</f>
        <v>46857</v>
      </c>
      <c r="AE274" s="129" t="str">
        <f>[2]Plan1!C333</f>
        <v>Paixão de Cristo</v>
      </c>
      <c r="AG274" s="119">
        <f t="shared" si="260"/>
        <v>103</v>
      </c>
      <c r="AH274" s="121">
        <f t="shared" si="261"/>
        <v>47319</v>
      </c>
      <c r="AI274" s="121">
        <f t="shared" si="276"/>
        <v>47318</v>
      </c>
      <c r="AJ274" s="121">
        <f t="shared" si="277"/>
        <v>47319</v>
      </c>
      <c r="AK274" s="121">
        <f t="shared" si="258"/>
        <v>47350</v>
      </c>
      <c r="AL274" s="119">
        <f t="shared" si="278"/>
        <v>21</v>
      </c>
      <c r="AM274" s="121">
        <f t="shared" si="259"/>
        <v>47323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70"/>
        <v>44450</v>
      </c>
      <c r="B275" s="103">
        <f t="shared" si="262"/>
        <v>958.8261083000001</v>
      </c>
      <c r="C275" s="103">
        <f t="shared" si="279"/>
        <v>810.65098150999995</v>
      </c>
      <c r="D275" s="104">
        <f t="shared" si="271"/>
        <v>1075.7329999999999</v>
      </c>
      <c r="E275" s="105">
        <f t="shared" si="250"/>
        <v>1084.095</v>
      </c>
      <c r="F275" s="106">
        <f t="shared" si="251"/>
        <v>44397</v>
      </c>
      <c r="G275" s="107">
        <f t="shared" si="263"/>
        <v>7.7733043422485437E-3</v>
      </c>
      <c r="H275" s="108">
        <f t="shared" si="280"/>
        <v>44459</v>
      </c>
      <c r="I275" s="108">
        <f t="shared" si="264"/>
        <v>44459</v>
      </c>
      <c r="J275" s="109">
        <f t="shared" si="272"/>
        <v>20</v>
      </c>
      <c r="K275" s="109">
        <f t="shared" si="257"/>
        <v>15</v>
      </c>
      <c r="L275" s="8">
        <f t="shared" si="273"/>
        <v>1.00582433</v>
      </c>
      <c r="M275" s="110">
        <f t="shared" si="253"/>
        <v>1.0060264299999999</v>
      </c>
      <c r="N275" s="110">
        <f t="shared" si="248"/>
        <v>1.1655932340206268</v>
      </c>
      <c r="O275" s="103">
        <f t="shared" si="252"/>
        <v>1.1723820300000001</v>
      </c>
      <c r="P275" s="103">
        <f t="shared" si="265"/>
        <v>950.39264332000005</v>
      </c>
      <c r="Q275" s="11">
        <f t="shared" si="283"/>
        <v>0</v>
      </c>
      <c r="R275" s="30">
        <f t="shared" si="274"/>
        <v>0</v>
      </c>
      <c r="S275" s="8">
        <f t="shared" si="266"/>
        <v>0</v>
      </c>
      <c r="T275" s="113">
        <f t="shared" si="275"/>
        <v>0.16</v>
      </c>
      <c r="U275" s="111">
        <f t="shared" si="249"/>
        <v>15</v>
      </c>
      <c r="V275" s="111">
        <v>252</v>
      </c>
      <c r="W275" s="110">
        <f t="shared" si="267"/>
        <v>1.008873664</v>
      </c>
      <c r="X275" s="103">
        <f t="shared" si="268"/>
        <v>8.4334649800000001</v>
      </c>
      <c r="Y275" s="103">
        <f t="shared" si="269"/>
        <v>0</v>
      </c>
      <c r="Z275" s="114" t="str">
        <f t="shared" si="281"/>
        <v>A+J=</v>
      </c>
      <c r="AA275" s="108">
        <f t="shared" si="282"/>
        <v>44459</v>
      </c>
      <c r="AB275" s="4"/>
      <c r="AD275" s="190">
        <f>[2]Plan1!A334</f>
        <v>46864</v>
      </c>
      <c r="AE275" s="129" t="str">
        <f>[2]Plan1!C334</f>
        <v>Tiradentes</v>
      </c>
      <c r="AG275" s="119">
        <f t="shared" si="260"/>
        <v>104</v>
      </c>
      <c r="AH275" s="121">
        <f t="shared" si="261"/>
        <v>47350</v>
      </c>
      <c r="AI275" s="121">
        <f t="shared" si="276"/>
        <v>47347</v>
      </c>
      <c r="AJ275" s="121">
        <f t="shared" si="277"/>
        <v>47350</v>
      </c>
      <c r="AK275" s="121">
        <f t="shared" si="258"/>
        <v>47381</v>
      </c>
      <c r="AL275" s="119">
        <f t="shared" si="278"/>
        <v>22</v>
      </c>
      <c r="AM275" s="121">
        <f t="shared" si="259"/>
        <v>47352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70"/>
        <v>44451</v>
      </c>
      <c r="B276" s="103">
        <f t="shared" si="262"/>
        <v>958.8261083000001</v>
      </c>
      <c r="C276" s="103">
        <f t="shared" si="279"/>
        <v>810.65098150999995</v>
      </c>
      <c r="D276" s="104">
        <f t="shared" si="271"/>
        <v>1075.7329999999999</v>
      </c>
      <c r="E276" s="105">
        <f t="shared" si="250"/>
        <v>1084.095</v>
      </c>
      <c r="F276" s="106">
        <f t="shared" si="251"/>
        <v>44397</v>
      </c>
      <c r="G276" s="107">
        <f t="shared" si="263"/>
        <v>7.7733043422485437E-3</v>
      </c>
      <c r="H276" s="108">
        <f t="shared" si="280"/>
        <v>44459</v>
      </c>
      <c r="I276" s="108">
        <f t="shared" si="264"/>
        <v>44459</v>
      </c>
      <c r="J276" s="109">
        <f t="shared" si="272"/>
        <v>20</v>
      </c>
      <c r="K276" s="109">
        <f t="shared" si="257"/>
        <v>15</v>
      </c>
      <c r="L276" s="8">
        <f t="shared" si="273"/>
        <v>1.00582433</v>
      </c>
      <c r="M276" s="110">
        <f t="shared" si="253"/>
        <v>1.0060264299999999</v>
      </c>
      <c r="N276" s="110">
        <f t="shared" si="248"/>
        <v>1.1655932340206268</v>
      </c>
      <c r="O276" s="103">
        <f t="shared" si="252"/>
        <v>1.1723820300000001</v>
      </c>
      <c r="P276" s="103">
        <f t="shared" si="265"/>
        <v>950.39264332000005</v>
      </c>
      <c r="Q276" s="11">
        <f t="shared" si="283"/>
        <v>0</v>
      </c>
      <c r="R276" s="30">
        <f t="shared" si="274"/>
        <v>0</v>
      </c>
      <c r="S276" s="8">
        <f t="shared" si="266"/>
        <v>0</v>
      </c>
      <c r="T276" s="113">
        <f t="shared" si="275"/>
        <v>0.16</v>
      </c>
      <c r="U276" s="111">
        <f t="shared" si="249"/>
        <v>15</v>
      </c>
      <c r="V276" s="111">
        <v>252</v>
      </c>
      <c r="W276" s="110">
        <f t="shared" si="267"/>
        <v>1.008873664</v>
      </c>
      <c r="X276" s="103">
        <f t="shared" si="268"/>
        <v>8.4334649800000001</v>
      </c>
      <c r="Y276" s="103">
        <f t="shared" si="269"/>
        <v>0</v>
      </c>
      <c r="Z276" s="114" t="str">
        <f t="shared" si="281"/>
        <v>A+J=</v>
      </c>
      <c r="AA276" s="108">
        <f t="shared" si="282"/>
        <v>44459</v>
      </c>
      <c r="AB276" s="4"/>
      <c r="AD276" s="190">
        <f>[2]Plan1!A335</f>
        <v>46874</v>
      </c>
      <c r="AE276" s="129" t="str">
        <f>[2]Plan1!C335</f>
        <v>Dia do Trabalho</v>
      </c>
      <c r="AG276" s="119">
        <f t="shared" si="260"/>
        <v>105</v>
      </c>
      <c r="AH276" s="121">
        <f t="shared" si="261"/>
        <v>47381</v>
      </c>
      <c r="AI276" s="121">
        <f t="shared" si="276"/>
        <v>47380</v>
      </c>
      <c r="AJ276" s="121">
        <f t="shared" si="277"/>
        <v>47381</v>
      </c>
      <c r="AK276" s="121">
        <f t="shared" si="258"/>
        <v>47413</v>
      </c>
      <c r="AL276" s="119">
        <f t="shared" si="278"/>
        <v>21</v>
      </c>
      <c r="AM276" s="121">
        <f t="shared" si="259"/>
        <v>47385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70"/>
        <v>44452</v>
      </c>
      <c r="B277" s="103">
        <f t="shared" si="262"/>
        <v>958.8261083000001</v>
      </c>
      <c r="C277" s="103">
        <f t="shared" si="279"/>
        <v>810.65098150999995</v>
      </c>
      <c r="D277" s="104">
        <f t="shared" si="271"/>
        <v>1075.7329999999999</v>
      </c>
      <c r="E277" s="105">
        <f t="shared" si="250"/>
        <v>1084.095</v>
      </c>
      <c r="F277" s="106">
        <f t="shared" si="251"/>
        <v>44397</v>
      </c>
      <c r="G277" s="107">
        <f t="shared" si="263"/>
        <v>7.7733043422485437E-3</v>
      </c>
      <c r="H277" s="108">
        <f t="shared" si="280"/>
        <v>44459</v>
      </c>
      <c r="I277" s="108">
        <f t="shared" si="264"/>
        <v>44459</v>
      </c>
      <c r="J277" s="109">
        <f t="shared" si="272"/>
        <v>20</v>
      </c>
      <c r="K277" s="109">
        <f t="shared" si="257"/>
        <v>15</v>
      </c>
      <c r="L277" s="8">
        <f t="shared" si="273"/>
        <v>1.00582433</v>
      </c>
      <c r="M277" s="110">
        <f t="shared" si="253"/>
        <v>1.0060264299999999</v>
      </c>
      <c r="N277" s="110">
        <f t="shared" si="248"/>
        <v>1.1655932340206268</v>
      </c>
      <c r="O277" s="103">
        <f t="shared" si="252"/>
        <v>1.1723820300000001</v>
      </c>
      <c r="P277" s="103">
        <f t="shared" si="265"/>
        <v>950.39264332000005</v>
      </c>
      <c r="Q277" s="11">
        <f t="shared" si="283"/>
        <v>0</v>
      </c>
      <c r="R277" s="30">
        <f t="shared" si="274"/>
        <v>0</v>
      </c>
      <c r="S277" s="8">
        <f t="shared" si="266"/>
        <v>0</v>
      </c>
      <c r="T277" s="113">
        <f t="shared" si="275"/>
        <v>0.16</v>
      </c>
      <c r="U277" s="111">
        <f t="shared" si="249"/>
        <v>15</v>
      </c>
      <c r="V277" s="111">
        <v>252</v>
      </c>
      <c r="W277" s="110">
        <f t="shared" si="267"/>
        <v>1.008873664</v>
      </c>
      <c r="X277" s="103">
        <f t="shared" si="268"/>
        <v>8.4334649800000001</v>
      </c>
      <c r="Y277" s="103">
        <f t="shared" si="269"/>
        <v>0</v>
      </c>
      <c r="Z277" s="114" t="str">
        <f t="shared" si="281"/>
        <v>A+J=</v>
      </c>
      <c r="AA277" s="108">
        <f t="shared" si="282"/>
        <v>44459</v>
      </c>
      <c r="AB277" s="4"/>
      <c r="AD277" s="190">
        <f>[2]Plan1!A336</f>
        <v>46919</v>
      </c>
      <c r="AE277" s="129" t="str">
        <f>[2]Plan1!C336</f>
        <v>Corpus Christi</v>
      </c>
      <c r="AG277" s="119">
        <f t="shared" si="260"/>
        <v>106</v>
      </c>
      <c r="AH277" s="121">
        <f t="shared" si="261"/>
        <v>47411</v>
      </c>
      <c r="AI277" s="121">
        <f t="shared" si="276"/>
        <v>47410</v>
      </c>
      <c r="AJ277" s="121">
        <f t="shared" si="277"/>
        <v>47413</v>
      </c>
      <c r="AK277" s="121">
        <f t="shared" si="258"/>
        <v>47443</v>
      </c>
      <c r="AL277" s="119">
        <f t="shared" si="278"/>
        <v>19</v>
      </c>
      <c r="AM277" s="121">
        <f t="shared" si="259"/>
        <v>47415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70"/>
        <v>44453</v>
      </c>
      <c r="B278" s="103">
        <f t="shared" si="262"/>
        <v>959.76250416000005</v>
      </c>
      <c r="C278" s="103">
        <f t="shared" si="279"/>
        <v>810.65098150999995</v>
      </c>
      <c r="D278" s="104">
        <f t="shared" si="271"/>
        <v>1075.7329999999999</v>
      </c>
      <c r="E278" s="105">
        <f t="shared" si="250"/>
        <v>1084.095</v>
      </c>
      <c r="F278" s="106">
        <f t="shared" si="251"/>
        <v>44397</v>
      </c>
      <c r="G278" s="107">
        <f t="shared" si="263"/>
        <v>7.7733043422485437E-3</v>
      </c>
      <c r="H278" s="108">
        <f t="shared" si="280"/>
        <v>44459</v>
      </c>
      <c r="I278" s="108">
        <f t="shared" si="264"/>
        <v>44459</v>
      </c>
      <c r="J278" s="109">
        <f t="shared" si="272"/>
        <v>20</v>
      </c>
      <c r="K278" s="109">
        <f t="shared" si="257"/>
        <v>16</v>
      </c>
      <c r="L278" s="8">
        <f t="shared" si="273"/>
        <v>1.0062138199999999</v>
      </c>
      <c r="M278" s="110">
        <f t="shared" si="253"/>
        <v>1.0060264299999999</v>
      </c>
      <c r="N278" s="110">
        <f t="shared" si="248"/>
        <v>1.1655932340206268</v>
      </c>
      <c r="O278" s="103">
        <f t="shared" si="252"/>
        <v>1.1728360200000001</v>
      </c>
      <c r="P278" s="103">
        <f t="shared" si="265"/>
        <v>950.76067076000004</v>
      </c>
      <c r="Q278" s="11">
        <f t="shared" si="283"/>
        <v>0</v>
      </c>
      <c r="R278" s="30">
        <f t="shared" si="274"/>
        <v>0</v>
      </c>
      <c r="S278" s="8">
        <f t="shared" si="266"/>
        <v>0</v>
      </c>
      <c r="T278" s="113">
        <f t="shared" si="275"/>
        <v>0.16</v>
      </c>
      <c r="U278" s="111">
        <f t="shared" si="249"/>
        <v>16</v>
      </c>
      <c r="V278" s="111">
        <v>252</v>
      </c>
      <c r="W278" s="110">
        <f t="shared" si="267"/>
        <v>1.0094680330000001</v>
      </c>
      <c r="X278" s="103">
        <f t="shared" si="268"/>
        <v>9.0018334000000007</v>
      </c>
      <c r="Y278" s="103">
        <f t="shared" si="269"/>
        <v>0</v>
      </c>
      <c r="Z278" s="114" t="str">
        <f t="shared" si="281"/>
        <v>A+J=</v>
      </c>
      <c r="AA278" s="108">
        <f t="shared" si="282"/>
        <v>44459</v>
      </c>
      <c r="AB278" s="4"/>
      <c r="AD278" s="190">
        <f>[2]Plan1!A337</f>
        <v>47003</v>
      </c>
      <c r="AE278" s="129" t="str">
        <f>[2]Plan1!C337</f>
        <v>Independência do Brasil</v>
      </c>
      <c r="AG278" s="119">
        <f t="shared" si="260"/>
        <v>107</v>
      </c>
      <c r="AH278" s="121">
        <f t="shared" si="261"/>
        <v>47442</v>
      </c>
      <c r="AI278" s="121">
        <f t="shared" si="276"/>
        <v>47441</v>
      </c>
      <c r="AJ278" s="121">
        <f t="shared" si="277"/>
        <v>47443</v>
      </c>
      <c r="AK278" s="121">
        <f t="shared" si="258"/>
        <v>47472</v>
      </c>
      <c r="AL278" s="119">
        <f t="shared" si="278"/>
        <v>21</v>
      </c>
      <c r="AM278" s="121">
        <f t="shared" si="259"/>
        <v>47445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70"/>
        <v>44454</v>
      </c>
      <c r="B279" s="103">
        <f t="shared" si="262"/>
        <v>960.69981054999994</v>
      </c>
      <c r="C279" s="103">
        <f t="shared" si="279"/>
        <v>810.65098150999995</v>
      </c>
      <c r="D279" s="104">
        <f t="shared" si="271"/>
        <v>1075.7329999999999</v>
      </c>
      <c r="E279" s="105">
        <f t="shared" si="250"/>
        <v>1084.095</v>
      </c>
      <c r="F279" s="106">
        <f t="shared" si="251"/>
        <v>44397</v>
      </c>
      <c r="G279" s="107">
        <f t="shared" si="263"/>
        <v>7.7733043422485437E-3</v>
      </c>
      <c r="H279" s="108">
        <f t="shared" si="280"/>
        <v>44459</v>
      </c>
      <c r="I279" s="108">
        <f t="shared" si="264"/>
        <v>44459</v>
      </c>
      <c r="J279" s="109">
        <f t="shared" si="272"/>
        <v>20</v>
      </c>
      <c r="K279" s="109">
        <f t="shared" si="257"/>
        <v>17</v>
      </c>
      <c r="L279" s="8">
        <f t="shared" si="273"/>
        <v>1.00660346</v>
      </c>
      <c r="M279" s="110">
        <f t="shared" si="253"/>
        <v>1.0060264299999999</v>
      </c>
      <c r="N279" s="110">
        <f t="shared" si="248"/>
        <v>1.1655932340206268</v>
      </c>
      <c r="O279" s="103">
        <f t="shared" si="252"/>
        <v>1.17329018</v>
      </c>
      <c r="P279" s="103">
        <f t="shared" si="265"/>
        <v>951.12883600999999</v>
      </c>
      <c r="Q279" s="11">
        <f t="shared" si="283"/>
        <v>0</v>
      </c>
      <c r="R279" s="30">
        <f t="shared" si="274"/>
        <v>0</v>
      </c>
      <c r="S279" s="8">
        <f t="shared" si="266"/>
        <v>0</v>
      </c>
      <c r="T279" s="113">
        <f t="shared" si="275"/>
        <v>0.16</v>
      </c>
      <c r="U279" s="111">
        <f t="shared" si="249"/>
        <v>17</v>
      </c>
      <c r="V279" s="111">
        <v>252</v>
      </c>
      <c r="W279" s="110">
        <f t="shared" si="267"/>
        <v>1.0100627529999999</v>
      </c>
      <c r="X279" s="103">
        <f t="shared" si="268"/>
        <v>9.5709745399999999</v>
      </c>
      <c r="Y279" s="103">
        <f t="shared" si="269"/>
        <v>0</v>
      </c>
      <c r="Z279" s="114" t="str">
        <f t="shared" si="281"/>
        <v>A+J=</v>
      </c>
      <c r="AA279" s="108">
        <f t="shared" si="282"/>
        <v>44459</v>
      </c>
      <c r="AB279" s="4"/>
      <c r="AD279" s="190">
        <f>[2]Plan1!A338</f>
        <v>47038</v>
      </c>
      <c r="AE279" s="129" t="str">
        <f>[2]Plan1!C338</f>
        <v>Nossa Sr.a Aparecida - Padroeira do Brasil</v>
      </c>
      <c r="AG279" s="119">
        <f t="shared" si="260"/>
        <v>108</v>
      </c>
      <c r="AH279" s="121">
        <f t="shared" si="261"/>
        <v>47472</v>
      </c>
      <c r="AI279" s="121">
        <f t="shared" si="276"/>
        <v>47471</v>
      </c>
      <c r="AJ279" s="121">
        <f t="shared" si="277"/>
        <v>47472</v>
      </c>
      <c r="AK279" s="121">
        <f t="shared" si="258"/>
        <v>47504</v>
      </c>
      <c r="AL279" s="119">
        <f t="shared" si="278"/>
        <v>20</v>
      </c>
      <c r="AM279" s="121">
        <f t="shared" si="259"/>
        <v>47476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70"/>
        <v>44455</v>
      </c>
      <c r="B280" s="103">
        <f t="shared" si="262"/>
        <v>961.63804354000001</v>
      </c>
      <c r="C280" s="103">
        <f t="shared" si="279"/>
        <v>810.65098150999995</v>
      </c>
      <c r="D280" s="104">
        <f t="shared" si="271"/>
        <v>1075.7329999999999</v>
      </c>
      <c r="E280" s="105">
        <f t="shared" si="250"/>
        <v>1084.095</v>
      </c>
      <c r="F280" s="106">
        <f t="shared" si="251"/>
        <v>44397</v>
      </c>
      <c r="G280" s="107">
        <f t="shared" si="263"/>
        <v>7.7733043422485437E-3</v>
      </c>
      <c r="H280" s="108">
        <f t="shared" si="280"/>
        <v>44459</v>
      </c>
      <c r="I280" s="108">
        <f t="shared" si="264"/>
        <v>44459</v>
      </c>
      <c r="J280" s="109">
        <f t="shared" si="272"/>
        <v>20</v>
      </c>
      <c r="K280" s="109">
        <f t="shared" si="257"/>
        <v>18</v>
      </c>
      <c r="L280" s="8">
        <f t="shared" si="273"/>
        <v>1.00699326</v>
      </c>
      <c r="M280" s="110">
        <f t="shared" si="253"/>
        <v>1.0060264299999999</v>
      </c>
      <c r="N280" s="110">
        <f t="shared" si="248"/>
        <v>1.1655932340206268</v>
      </c>
      <c r="O280" s="103">
        <f t="shared" si="252"/>
        <v>1.17374453</v>
      </c>
      <c r="P280" s="103">
        <f t="shared" si="265"/>
        <v>951.49715528000002</v>
      </c>
      <c r="Q280" s="11">
        <f t="shared" si="283"/>
        <v>0</v>
      </c>
      <c r="R280" s="30">
        <f t="shared" si="274"/>
        <v>0</v>
      </c>
      <c r="S280" s="8">
        <f t="shared" si="266"/>
        <v>0</v>
      </c>
      <c r="T280" s="113">
        <f t="shared" si="275"/>
        <v>0.16</v>
      </c>
      <c r="U280" s="111">
        <f t="shared" si="249"/>
        <v>18</v>
      </c>
      <c r="V280" s="111">
        <v>252</v>
      </c>
      <c r="W280" s="110">
        <f t="shared" si="267"/>
        <v>1.0106578230000001</v>
      </c>
      <c r="X280" s="103">
        <f t="shared" si="268"/>
        <v>10.140888260000001</v>
      </c>
      <c r="Y280" s="103">
        <f t="shared" si="269"/>
        <v>0</v>
      </c>
      <c r="Z280" s="114" t="str">
        <f t="shared" si="281"/>
        <v>A+J=</v>
      </c>
      <c r="AA280" s="108">
        <f t="shared" si="282"/>
        <v>44459</v>
      </c>
      <c r="AB280" s="4"/>
      <c r="AD280" s="190">
        <f>[2]Plan1!A339</f>
        <v>47059</v>
      </c>
      <c r="AE280" s="129" t="str">
        <f>[2]Plan1!C339</f>
        <v>Finados</v>
      </c>
      <c r="AG280" s="119">
        <f t="shared" si="260"/>
        <v>109</v>
      </c>
      <c r="AH280" s="121">
        <f t="shared" si="261"/>
        <v>47503</v>
      </c>
      <c r="AI280" s="121">
        <f t="shared" si="276"/>
        <v>47501</v>
      </c>
      <c r="AJ280" s="121">
        <f t="shared" si="277"/>
        <v>47504</v>
      </c>
      <c r="AK280" s="121"/>
      <c r="AL280" s="119"/>
      <c r="AM280" s="121">
        <f t="shared" si="259"/>
        <v>47506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70"/>
        <v>44456</v>
      </c>
      <c r="B281" s="103">
        <f t="shared" si="262"/>
        <v>962.57718015</v>
      </c>
      <c r="C281" s="103">
        <f t="shared" si="279"/>
        <v>810.65098150999995</v>
      </c>
      <c r="D281" s="104">
        <f t="shared" si="271"/>
        <v>1075.7329999999999</v>
      </c>
      <c r="E281" s="105">
        <f t="shared" si="250"/>
        <v>1084.095</v>
      </c>
      <c r="F281" s="106">
        <f t="shared" si="251"/>
        <v>44397</v>
      </c>
      <c r="G281" s="107">
        <f t="shared" si="263"/>
        <v>7.7733043422485437E-3</v>
      </c>
      <c r="H281" s="108">
        <f t="shared" si="280"/>
        <v>44459</v>
      </c>
      <c r="I281" s="108">
        <f t="shared" si="264"/>
        <v>44459</v>
      </c>
      <c r="J281" s="109">
        <f t="shared" si="272"/>
        <v>20</v>
      </c>
      <c r="K281" s="109">
        <f t="shared" si="257"/>
        <v>19</v>
      </c>
      <c r="L281" s="8">
        <f t="shared" si="273"/>
        <v>1.0073832</v>
      </c>
      <c r="M281" s="110">
        <f t="shared" si="253"/>
        <v>1.0060264299999999</v>
      </c>
      <c r="N281" s="110">
        <f t="shared" si="248"/>
        <v>1.1655932340206268</v>
      </c>
      <c r="O281" s="103">
        <f t="shared" si="252"/>
        <v>1.17419904</v>
      </c>
      <c r="P281" s="103">
        <f t="shared" si="265"/>
        <v>951.86560426000005</v>
      </c>
      <c r="Q281" s="11">
        <f t="shared" si="283"/>
        <v>0</v>
      </c>
      <c r="R281" s="30">
        <f t="shared" si="274"/>
        <v>0</v>
      </c>
      <c r="S281" s="8">
        <f t="shared" si="266"/>
        <v>0</v>
      </c>
      <c r="T281" s="113">
        <f t="shared" si="275"/>
        <v>0.16</v>
      </c>
      <c r="U281" s="111">
        <f t="shared" si="249"/>
        <v>19</v>
      </c>
      <c r="V281" s="111">
        <v>252</v>
      </c>
      <c r="W281" s="110">
        <f t="shared" si="267"/>
        <v>1.0112532439999999</v>
      </c>
      <c r="X281" s="103">
        <f t="shared" si="268"/>
        <v>10.711575890000001</v>
      </c>
      <c r="Y281" s="103">
        <f t="shared" si="269"/>
        <v>0</v>
      </c>
      <c r="Z281" s="114" t="str">
        <f t="shared" si="281"/>
        <v>A+J=</v>
      </c>
      <c r="AA281" s="108">
        <f t="shared" si="282"/>
        <v>44459</v>
      </c>
      <c r="AB281" s="4"/>
      <c r="AD281" s="190">
        <f>[2]Plan1!A340</f>
        <v>47072</v>
      </c>
      <c r="AE281" s="129" t="str">
        <f>[2]Plan1!C340</f>
        <v>Proclamação da República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70"/>
        <v>44457</v>
      </c>
      <c r="B282" s="103">
        <f t="shared" si="262"/>
        <v>963.51723645000004</v>
      </c>
      <c r="C282" s="103">
        <f t="shared" si="279"/>
        <v>810.65098150999995</v>
      </c>
      <c r="D282" s="104">
        <f t="shared" si="271"/>
        <v>1075.7329999999999</v>
      </c>
      <c r="E282" s="105">
        <f t="shared" si="250"/>
        <v>1084.095</v>
      </c>
      <c r="F282" s="106">
        <f t="shared" si="251"/>
        <v>44397</v>
      </c>
      <c r="G282" s="107">
        <f t="shared" si="263"/>
        <v>7.7733043422485437E-3</v>
      </c>
      <c r="H282" s="108">
        <f t="shared" si="280"/>
        <v>44459</v>
      </c>
      <c r="I282" s="108">
        <f t="shared" si="264"/>
        <v>44459</v>
      </c>
      <c r="J282" s="109">
        <f t="shared" si="272"/>
        <v>20</v>
      </c>
      <c r="K282" s="109">
        <f t="shared" si="257"/>
        <v>20</v>
      </c>
      <c r="L282" s="8">
        <f t="shared" si="273"/>
        <v>1.0077733</v>
      </c>
      <c r="M282" s="110">
        <f t="shared" si="253"/>
        <v>1.0060264299999999</v>
      </c>
      <c r="N282" s="110">
        <f t="shared" si="248"/>
        <v>1.1655932340206268</v>
      </c>
      <c r="O282" s="103">
        <f t="shared" si="252"/>
        <v>1.17465373</v>
      </c>
      <c r="P282" s="103">
        <f t="shared" si="265"/>
        <v>952.23419914999999</v>
      </c>
      <c r="Q282" s="11">
        <f t="shared" si="283"/>
        <v>0</v>
      </c>
      <c r="R282" s="30">
        <f t="shared" si="274"/>
        <v>0</v>
      </c>
      <c r="S282" s="8">
        <f t="shared" si="266"/>
        <v>0</v>
      </c>
      <c r="T282" s="113">
        <f t="shared" si="275"/>
        <v>0.16</v>
      </c>
      <c r="U282" s="111">
        <f t="shared" si="249"/>
        <v>20</v>
      </c>
      <c r="V282" s="111">
        <v>252</v>
      </c>
      <c r="W282" s="110">
        <f t="shared" si="267"/>
        <v>1.0118490149999999</v>
      </c>
      <c r="X282" s="103">
        <f t="shared" si="268"/>
        <v>11.2830373</v>
      </c>
      <c r="Y282" s="103">
        <f t="shared" si="269"/>
        <v>0</v>
      </c>
      <c r="Z282" s="114" t="str">
        <f t="shared" si="281"/>
        <v>A+J=</v>
      </c>
      <c r="AA282" s="108">
        <f t="shared" si="282"/>
        <v>44459</v>
      </c>
      <c r="AB282" s="4"/>
      <c r="AD282" s="190">
        <f>[2]Plan1!A341</f>
        <v>47077</v>
      </c>
      <c r="AE282" s="129" t="str">
        <f>[2]Plan1!C341</f>
        <v>Dia Nacional de Zumbi e da Consciência Negra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70"/>
        <v>44458</v>
      </c>
      <c r="B283" s="103">
        <f t="shared" si="262"/>
        <v>963.51723645000004</v>
      </c>
      <c r="C283" s="103">
        <f t="shared" si="279"/>
        <v>810.65098150999995</v>
      </c>
      <c r="D283" s="104">
        <f t="shared" si="271"/>
        <v>1075.7329999999999</v>
      </c>
      <c r="E283" s="105">
        <f t="shared" si="250"/>
        <v>1084.095</v>
      </c>
      <c r="F283" s="106">
        <f t="shared" si="251"/>
        <v>44397</v>
      </c>
      <c r="G283" s="107">
        <f t="shared" si="263"/>
        <v>7.7733043422485437E-3</v>
      </c>
      <c r="H283" s="108">
        <f t="shared" si="280"/>
        <v>44459</v>
      </c>
      <c r="I283" s="108">
        <f t="shared" si="264"/>
        <v>44459</v>
      </c>
      <c r="J283" s="109">
        <f t="shared" si="272"/>
        <v>20</v>
      </c>
      <c r="K283" s="109">
        <f t="shared" si="257"/>
        <v>20</v>
      </c>
      <c r="L283" s="8">
        <f t="shared" si="273"/>
        <v>1.0077733</v>
      </c>
      <c r="M283" s="110">
        <f t="shared" si="253"/>
        <v>1.0060264299999999</v>
      </c>
      <c r="N283" s="110">
        <f t="shared" si="248"/>
        <v>1.1655932340206268</v>
      </c>
      <c r="O283" s="103">
        <f t="shared" si="252"/>
        <v>1.17465373</v>
      </c>
      <c r="P283" s="103">
        <f t="shared" si="265"/>
        <v>952.23419914999999</v>
      </c>
      <c r="Q283" s="11">
        <f t="shared" si="283"/>
        <v>0</v>
      </c>
      <c r="R283" s="30">
        <f t="shared" si="274"/>
        <v>0</v>
      </c>
      <c r="S283" s="8">
        <f t="shared" si="266"/>
        <v>0</v>
      </c>
      <c r="T283" s="113">
        <f t="shared" si="275"/>
        <v>0.16</v>
      </c>
      <c r="U283" s="111">
        <f t="shared" si="249"/>
        <v>20</v>
      </c>
      <c r="V283" s="111">
        <v>252</v>
      </c>
      <c r="W283" s="110">
        <f t="shared" si="267"/>
        <v>1.0118490149999999</v>
      </c>
      <c r="X283" s="103">
        <f t="shared" si="268"/>
        <v>11.2830373</v>
      </c>
      <c r="Y283" s="103">
        <f t="shared" si="269"/>
        <v>0</v>
      </c>
      <c r="Z283" s="114" t="str">
        <f t="shared" si="281"/>
        <v>A+J=</v>
      </c>
      <c r="AA283" s="108">
        <f t="shared" si="282"/>
        <v>44459</v>
      </c>
      <c r="AB283" s="4"/>
      <c r="AD283" s="190">
        <f>[2]Plan1!A342</f>
        <v>47112</v>
      </c>
      <c r="AE283" s="129" t="str">
        <f>[2]Plan1!C342</f>
        <v>Natal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70"/>
        <v>44459</v>
      </c>
      <c r="B284" s="103">
        <f t="shared" si="262"/>
        <v>963.51723645000004</v>
      </c>
      <c r="C284" s="103">
        <f t="shared" si="279"/>
        <v>810.65098150999995</v>
      </c>
      <c r="D284" s="104">
        <f t="shared" si="271"/>
        <v>1075.7329999999999</v>
      </c>
      <c r="E284" s="105">
        <f t="shared" si="250"/>
        <v>1084.095</v>
      </c>
      <c r="F284" s="106">
        <f t="shared" si="251"/>
        <v>44397</v>
      </c>
      <c r="G284" s="107">
        <f t="shared" si="263"/>
        <v>7.7733043422485437E-3</v>
      </c>
      <c r="H284" s="108">
        <f t="shared" si="280"/>
        <v>44489</v>
      </c>
      <c r="I284" s="108">
        <f t="shared" si="264"/>
        <v>44459</v>
      </c>
      <c r="J284" s="109">
        <f t="shared" si="272"/>
        <v>20</v>
      </c>
      <c r="K284" s="109">
        <f t="shared" si="257"/>
        <v>20</v>
      </c>
      <c r="L284" s="8">
        <f t="shared" si="273"/>
        <v>1.0077733</v>
      </c>
      <c r="M284" s="110">
        <f t="shared" si="253"/>
        <v>1.0060264299999999</v>
      </c>
      <c r="N284" s="110">
        <f t="shared" si="248"/>
        <v>1.1655932340206268</v>
      </c>
      <c r="O284" s="103">
        <f t="shared" si="252"/>
        <v>1.17465373</v>
      </c>
      <c r="P284" s="103">
        <f t="shared" si="265"/>
        <v>952.23419914999999</v>
      </c>
      <c r="Q284" s="11">
        <f t="shared" si="283"/>
        <v>9</v>
      </c>
      <c r="R284" s="30">
        <f t="shared" si="274"/>
        <v>3.0838620705087919E-2</v>
      </c>
      <c r="S284" s="8">
        <f t="shared" si="266"/>
        <v>29.365589289999999</v>
      </c>
      <c r="T284" s="113">
        <f t="shared" si="275"/>
        <v>0.16</v>
      </c>
      <c r="U284" s="111">
        <f t="shared" si="249"/>
        <v>20</v>
      </c>
      <c r="V284" s="111">
        <v>252</v>
      </c>
      <c r="W284" s="110">
        <f t="shared" si="267"/>
        <v>1.0118490149999999</v>
      </c>
      <c r="X284" s="103">
        <f t="shared" si="268"/>
        <v>11.2830373</v>
      </c>
      <c r="Y284" s="103">
        <f t="shared" si="269"/>
        <v>40.648626589999999</v>
      </c>
      <c r="Z284" s="114" t="str">
        <f t="shared" si="281"/>
        <v>A+J=</v>
      </c>
      <c r="AA284" s="108">
        <f t="shared" si="282"/>
        <v>44459</v>
      </c>
      <c r="AB284" s="4"/>
      <c r="AD284" s="190">
        <f>[2]Plan1!A343</f>
        <v>47119</v>
      </c>
      <c r="AE284" s="129" t="str">
        <f>[2]Plan1!C343</f>
        <v>Confraternização Universal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70"/>
        <v>44460</v>
      </c>
      <c r="B285" s="103">
        <f t="shared" si="262"/>
        <v>923.7032279</v>
      </c>
      <c r="C285" s="103">
        <f t="shared" si="279"/>
        <v>785.65162337000004</v>
      </c>
      <c r="D285" s="104">
        <f t="shared" si="271"/>
        <v>1084.095</v>
      </c>
      <c r="E285" s="105">
        <f t="shared" si="250"/>
        <v>1091.29</v>
      </c>
      <c r="F285" s="106">
        <f t="shared" si="251"/>
        <v>44428</v>
      </c>
      <c r="G285" s="107">
        <f t="shared" si="263"/>
        <v>6.6368722298322247E-3</v>
      </c>
      <c r="H285" s="108">
        <f t="shared" si="280"/>
        <v>44489</v>
      </c>
      <c r="I285" s="108">
        <f t="shared" si="264"/>
        <v>44489</v>
      </c>
      <c r="J285" s="109">
        <f t="shared" si="272"/>
        <v>21</v>
      </c>
      <c r="K285" s="109">
        <f t="shared" si="257"/>
        <v>1</v>
      </c>
      <c r="L285" s="8">
        <f t="shared" si="273"/>
        <v>1.00031504</v>
      </c>
      <c r="M285" s="110">
        <f t="shared" si="253"/>
        <v>1.0077733</v>
      </c>
      <c r="N285" s="110">
        <f t="shared" si="248"/>
        <v>1.1746537399066392</v>
      </c>
      <c r="O285" s="103">
        <f t="shared" si="252"/>
        <v>1.1750238</v>
      </c>
      <c r="P285" s="103">
        <f t="shared" si="265"/>
        <v>923.15935595999997</v>
      </c>
      <c r="Q285" s="11">
        <f t="shared" si="283"/>
        <v>0</v>
      </c>
      <c r="R285" s="30">
        <f t="shared" si="274"/>
        <v>0</v>
      </c>
      <c r="S285" s="8">
        <f t="shared" si="266"/>
        <v>0</v>
      </c>
      <c r="T285" s="113">
        <f t="shared" si="275"/>
        <v>0.16</v>
      </c>
      <c r="U285" s="111">
        <f t="shared" si="249"/>
        <v>1</v>
      </c>
      <c r="V285" s="111">
        <v>252</v>
      </c>
      <c r="W285" s="110">
        <f t="shared" si="267"/>
        <v>1.0005891419999999</v>
      </c>
      <c r="X285" s="103">
        <f t="shared" si="268"/>
        <v>0.54387194000000005</v>
      </c>
      <c r="Y285" s="103">
        <f t="shared" si="269"/>
        <v>0</v>
      </c>
      <c r="Z285" s="114" t="str">
        <f t="shared" si="281"/>
        <v>A+J=</v>
      </c>
      <c r="AA285" s="108">
        <f t="shared" si="282"/>
        <v>44489</v>
      </c>
      <c r="AB285" s="4"/>
      <c r="AD285" s="190">
        <f>[2]Plan1!A344</f>
        <v>47161</v>
      </c>
      <c r="AE285" s="129" t="str">
        <f>[2]Plan1!C344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70"/>
        <v>44461</v>
      </c>
      <c r="B286" s="103">
        <f t="shared" si="262"/>
        <v>924.53860244000009</v>
      </c>
      <c r="C286" s="103">
        <f t="shared" si="279"/>
        <v>785.65162337000004</v>
      </c>
      <c r="D286" s="104">
        <f t="shared" si="271"/>
        <v>1084.095</v>
      </c>
      <c r="E286" s="105">
        <f t="shared" si="250"/>
        <v>1091.29</v>
      </c>
      <c r="F286" s="106">
        <f t="shared" si="251"/>
        <v>44428</v>
      </c>
      <c r="G286" s="107">
        <f t="shared" si="263"/>
        <v>6.6368722298322247E-3</v>
      </c>
      <c r="H286" s="108">
        <f t="shared" si="280"/>
        <v>44489</v>
      </c>
      <c r="I286" s="108">
        <f t="shared" si="264"/>
        <v>44489</v>
      </c>
      <c r="J286" s="109">
        <f t="shared" si="272"/>
        <v>21</v>
      </c>
      <c r="K286" s="109">
        <f t="shared" si="257"/>
        <v>2</v>
      </c>
      <c r="L286" s="8">
        <f t="shared" si="273"/>
        <v>1.0006301900000001</v>
      </c>
      <c r="M286" s="110">
        <f t="shared" si="253"/>
        <v>1.0077733</v>
      </c>
      <c r="N286" s="110">
        <f t="shared" si="248"/>
        <v>1.1746537399066392</v>
      </c>
      <c r="O286" s="103">
        <f t="shared" si="252"/>
        <v>1.1753939900000001</v>
      </c>
      <c r="P286" s="103">
        <f t="shared" si="265"/>
        <v>923.45019634000005</v>
      </c>
      <c r="Q286" s="11">
        <f t="shared" si="283"/>
        <v>0</v>
      </c>
      <c r="R286" s="30">
        <f t="shared" si="274"/>
        <v>0</v>
      </c>
      <c r="S286" s="8">
        <f t="shared" si="266"/>
        <v>0</v>
      </c>
      <c r="T286" s="113">
        <f t="shared" si="275"/>
        <v>0.16</v>
      </c>
      <c r="U286" s="111">
        <f t="shared" si="249"/>
        <v>2</v>
      </c>
      <c r="V286" s="111">
        <v>252</v>
      </c>
      <c r="W286" s="110">
        <f t="shared" si="267"/>
        <v>1.0011786300000001</v>
      </c>
      <c r="X286" s="103">
        <f t="shared" si="268"/>
        <v>1.0884061</v>
      </c>
      <c r="Y286" s="103">
        <f t="shared" si="269"/>
        <v>0</v>
      </c>
      <c r="Z286" s="114" t="str">
        <f t="shared" si="281"/>
        <v>A+J=</v>
      </c>
      <c r="AA286" s="108">
        <f t="shared" si="282"/>
        <v>44489</v>
      </c>
      <c r="AB286" s="4"/>
      <c r="AD286" s="190">
        <f>[2]Plan1!A345</f>
        <v>47162</v>
      </c>
      <c r="AE286" s="129" t="str">
        <f>[2]Plan1!C345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70"/>
        <v>44462</v>
      </c>
      <c r="B287" s="103">
        <f t="shared" si="262"/>
        <v>925.37472881999997</v>
      </c>
      <c r="C287" s="103">
        <f t="shared" si="279"/>
        <v>785.65162337000004</v>
      </c>
      <c r="D287" s="104">
        <f t="shared" si="271"/>
        <v>1084.095</v>
      </c>
      <c r="E287" s="105">
        <f t="shared" si="250"/>
        <v>1091.29</v>
      </c>
      <c r="F287" s="106">
        <f t="shared" si="251"/>
        <v>44428</v>
      </c>
      <c r="G287" s="107">
        <f t="shared" si="263"/>
        <v>6.6368722298322247E-3</v>
      </c>
      <c r="H287" s="108">
        <f t="shared" si="280"/>
        <v>44489</v>
      </c>
      <c r="I287" s="108">
        <f t="shared" si="264"/>
        <v>44489</v>
      </c>
      <c r="J287" s="109">
        <f t="shared" si="272"/>
        <v>21</v>
      </c>
      <c r="K287" s="109">
        <f t="shared" si="257"/>
        <v>3</v>
      </c>
      <c r="L287" s="8">
        <f t="shared" si="273"/>
        <v>1.00094543</v>
      </c>
      <c r="M287" s="110">
        <f t="shared" si="253"/>
        <v>1.0077733</v>
      </c>
      <c r="N287" s="110">
        <f t="shared" ref="N287:N350" si="284">IF(I287&gt;I286,N286*M287,N286)</f>
        <v>1.1746537399066392</v>
      </c>
      <c r="O287" s="103">
        <f t="shared" si="252"/>
        <v>1.17576429</v>
      </c>
      <c r="P287" s="103">
        <f t="shared" si="265"/>
        <v>923.74112313000001</v>
      </c>
      <c r="Q287" s="11">
        <f t="shared" si="283"/>
        <v>0</v>
      </c>
      <c r="R287" s="30">
        <f t="shared" si="274"/>
        <v>0</v>
      </c>
      <c r="S287" s="8">
        <f t="shared" si="266"/>
        <v>0</v>
      </c>
      <c r="T287" s="113">
        <f t="shared" si="275"/>
        <v>0.16</v>
      </c>
      <c r="U287" s="111">
        <f t="shared" si="249"/>
        <v>3</v>
      </c>
      <c r="V287" s="111">
        <v>252</v>
      </c>
      <c r="W287" s="110">
        <f t="shared" si="267"/>
        <v>1.001768467</v>
      </c>
      <c r="X287" s="103">
        <f t="shared" si="268"/>
        <v>1.63360569</v>
      </c>
      <c r="Y287" s="103">
        <f t="shared" si="269"/>
        <v>0</v>
      </c>
      <c r="Z287" s="114" t="str">
        <f t="shared" si="281"/>
        <v>A+J=</v>
      </c>
      <c r="AA287" s="108">
        <f t="shared" si="282"/>
        <v>44489</v>
      </c>
      <c r="AB287" s="4"/>
      <c r="AD287" s="190">
        <f>[2]Plan1!A346</f>
        <v>47207</v>
      </c>
      <c r="AE287" s="129" t="str">
        <f>[2]Plan1!C346</f>
        <v>Paixão de Cristo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70"/>
        <v>44463</v>
      </c>
      <c r="B288" s="103">
        <f t="shared" si="262"/>
        <v>926.21161261999998</v>
      </c>
      <c r="C288" s="103">
        <f t="shared" si="279"/>
        <v>785.65162337000004</v>
      </c>
      <c r="D288" s="104">
        <f t="shared" si="271"/>
        <v>1084.095</v>
      </c>
      <c r="E288" s="105">
        <f t="shared" si="250"/>
        <v>1091.29</v>
      </c>
      <c r="F288" s="106">
        <f t="shared" si="251"/>
        <v>44428</v>
      </c>
      <c r="G288" s="107">
        <f t="shared" si="263"/>
        <v>6.6368722298322247E-3</v>
      </c>
      <c r="H288" s="108">
        <f t="shared" si="280"/>
        <v>44489</v>
      </c>
      <c r="I288" s="108">
        <f t="shared" si="264"/>
        <v>44489</v>
      </c>
      <c r="J288" s="109">
        <f t="shared" si="272"/>
        <v>21</v>
      </c>
      <c r="K288" s="109">
        <f t="shared" si="257"/>
        <v>4</v>
      </c>
      <c r="L288" s="8">
        <f t="shared" si="273"/>
        <v>1.00126078</v>
      </c>
      <c r="M288" s="110">
        <f t="shared" si="253"/>
        <v>1.0077733</v>
      </c>
      <c r="N288" s="110">
        <f t="shared" si="284"/>
        <v>1.1746537399066392</v>
      </c>
      <c r="O288" s="103">
        <f t="shared" si="252"/>
        <v>1.1761347099999999</v>
      </c>
      <c r="P288" s="103">
        <f t="shared" si="265"/>
        <v>924.03214420999996</v>
      </c>
      <c r="Q288" s="11">
        <f t="shared" si="283"/>
        <v>0</v>
      </c>
      <c r="R288" s="30">
        <f t="shared" si="274"/>
        <v>0</v>
      </c>
      <c r="S288" s="8">
        <f t="shared" si="266"/>
        <v>0</v>
      </c>
      <c r="T288" s="113">
        <f t="shared" si="275"/>
        <v>0.16</v>
      </c>
      <c r="U288" s="111">
        <f t="shared" si="249"/>
        <v>4</v>
      </c>
      <c r="V288" s="111">
        <v>252</v>
      </c>
      <c r="W288" s="110">
        <f t="shared" si="267"/>
        <v>1.0023586499999999</v>
      </c>
      <c r="X288" s="103">
        <f t="shared" si="268"/>
        <v>2.1794684100000001</v>
      </c>
      <c r="Y288" s="103">
        <f t="shared" si="269"/>
        <v>0</v>
      </c>
      <c r="Z288" s="114" t="str">
        <f t="shared" si="281"/>
        <v>A+J=</v>
      </c>
      <c r="AA288" s="108">
        <f t="shared" si="282"/>
        <v>44489</v>
      </c>
      <c r="AB288" s="4"/>
      <c r="AD288" s="190">
        <f>[2]Plan1!A347</f>
        <v>47229</v>
      </c>
      <c r="AE288" s="129" t="str">
        <f>[2]Plan1!C347</f>
        <v>Tiradentes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70"/>
        <v>44464</v>
      </c>
      <c r="B289" s="103">
        <f t="shared" si="262"/>
        <v>927.04925706999995</v>
      </c>
      <c r="C289" s="103">
        <f t="shared" si="279"/>
        <v>785.65162337000004</v>
      </c>
      <c r="D289" s="104">
        <f t="shared" si="271"/>
        <v>1084.095</v>
      </c>
      <c r="E289" s="105">
        <f t="shared" si="250"/>
        <v>1091.29</v>
      </c>
      <c r="F289" s="106">
        <f t="shared" si="251"/>
        <v>44428</v>
      </c>
      <c r="G289" s="107">
        <f t="shared" si="263"/>
        <v>6.6368722298322247E-3</v>
      </c>
      <c r="H289" s="108">
        <f t="shared" si="280"/>
        <v>44489</v>
      </c>
      <c r="I289" s="108">
        <f t="shared" si="264"/>
        <v>44489</v>
      </c>
      <c r="J289" s="109">
        <f t="shared" si="272"/>
        <v>21</v>
      </c>
      <c r="K289" s="109">
        <f t="shared" si="257"/>
        <v>5</v>
      </c>
      <c r="L289" s="8">
        <f t="shared" si="273"/>
        <v>1.00157622</v>
      </c>
      <c r="M289" s="110">
        <f t="shared" si="253"/>
        <v>1.0077733</v>
      </c>
      <c r="N289" s="110">
        <f t="shared" si="284"/>
        <v>1.1746537399066392</v>
      </c>
      <c r="O289" s="103">
        <f t="shared" si="252"/>
        <v>1.1765052499999999</v>
      </c>
      <c r="P289" s="103">
        <f t="shared" si="265"/>
        <v>924.32325956</v>
      </c>
      <c r="Q289" s="11">
        <f t="shared" si="283"/>
        <v>0</v>
      </c>
      <c r="R289" s="30">
        <f t="shared" si="274"/>
        <v>0</v>
      </c>
      <c r="S289" s="8">
        <f t="shared" si="266"/>
        <v>0</v>
      </c>
      <c r="T289" s="113">
        <f t="shared" si="275"/>
        <v>0.16</v>
      </c>
      <c r="U289" s="111">
        <f t="shared" si="249"/>
        <v>5</v>
      </c>
      <c r="V289" s="111">
        <v>252</v>
      </c>
      <c r="W289" s="110">
        <f t="shared" si="267"/>
        <v>1.0029491820000001</v>
      </c>
      <c r="X289" s="103">
        <f t="shared" si="268"/>
        <v>2.72599751</v>
      </c>
      <c r="Y289" s="103">
        <f t="shared" si="269"/>
        <v>0</v>
      </c>
      <c r="Z289" s="114" t="str">
        <f t="shared" si="281"/>
        <v>A+J=</v>
      </c>
      <c r="AA289" s="108">
        <f t="shared" si="282"/>
        <v>44489</v>
      </c>
      <c r="AB289" s="4"/>
      <c r="AD289" s="190">
        <f>[2]Plan1!A348</f>
        <v>47239</v>
      </c>
      <c r="AE289" s="129" t="str">
        <f>[2]Plan1!C348</f>
        <v>Dia do Trabalho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70"/>
        <v>44465</v>
      </c>
      <c r="B290" s="103">
        <f t="shared" si="262"/>
        <v>927.04925706999995</v>
      </c>
      <c r="C290" s="103">
        <f t="shared" si="279"/>
        <v>785.65162337000004</v>
      </c>
      <c r="D290" s="104">
        <f t="shared" si="271"/>
        <v>1084.095</v>
      </c>
      <c r="E290" s="105">
        <f t="shared" si="250"/>
        <v>1091.29</v>
      </c>
      <c r="F290" s="106">
        <f t="shared" si="251"/>
        <v>44428</v>
      </c>
      <c r="G290" s="107">
        <f t="shared" si="263"/>
        <v>6.6368722298322247E-3</v>
      </c>
      <c r="H290" s="108">
        <f t="shared" si="280"/>
        <v>44489</v>
      </c>
      <c r="I290" s="108">
        <f t="shared" si="264"/>
        <v>44489</v>
      </c>
      <c r="J290" s="109">
        <f t="shared" si="272"/>
        <v>21</v>
      </c>
      <c r="K290" s="109">
        <f t="shared" si="257"/>
        <v>5</v>
      </c>
      <c r="L290" s="8">
        <f t="shared" si="273"/>
        <v>1.00157622</v>
      </c>
      <c r="M290" s="110">
        <f t="shared" si="253"/>
        <v>1.0077733</v>
      </c>
      <c r="N290" s="110">
        <f t="shared" si="284"/>
        <v>1.1746537399066392</v>
      </c>
      <c r="O290" s="103">
        <f t="shared" si="252"/>
        <v>1.1765052499999999</v>
      </c>
      <c r="P290" s="103">
        <f t="shared" si="265"/>
        <v>924.32325956</v>
      </c>
      <c r="Q290" s="11">
        <f t="shared" si="283"/>
        <v>0</v>
      </c>
      <c r="R290" s="30">
        <f t="shared" si="274"/>
        <v>0</v>
      </c>
      <c r="S290" s="8">
        <f t="shared" si="266"/>
        <v>0</v>
      </c>
      <c r="T290" s="113">
        <f t="shared" si="275"/>
        <v>0.16</v>
      </c>
      <c r="U290" s="111">
        <f t="shared" si="249"/>
        <v>5</v>
      </c>
      <c r="V290" s="111">
        <v>252</v>
      </c>
      <c r="W290" s="110">
        <f t="shared" si="267"/>
        <v>1.0029491820000001</v>
      </c>
      <c r="X290" s="103">
        <f t="shared" si="268"/>
        <v>2.72599751</v>
      </c>
      <c r="Y290" s="103">
        <f t="shared" si="269"/>
        <v>0</v>
      </c>
      <c r="Z290" s="114" t="str">
        <f t="shared" si="281"/>
        <v>A+J=</v>
      </c>
      <c r="AA290" s="108">
        <f t="shared" si="282"/>
        <v>44489</v>
      </c>
      <c r="AB290" s="4"/>
      <c r="AD290" s="190">
        <f>[2]Plan1!A349</f>
        <v>47269</v>
      </c>
      <c r="AE290" s="129" t="str">
        <f>[2]Plan1!C349</f>
        <v>Corpus Christi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70"/>
        <v>44466</v>
      </c>
      <c r="B291" s="103">
        <f t="shared" si="262"/>
        <v>927.04925706999995</v>
      </c>
      <c r="C291" s="103">
        <f t="shared" si="279"/>
        <v>785.65162337000004</v>
      </c>
      <c r="D291" s="104">
        <f t="shared" si="271"/>
        <v>1084.095</v>
      </c>
      <c r="E291" s="105">
        <f t="shared" si="250"/>
        <v>1091.29</v>
      </c>
      <c r="F291" s="106">
        <f t="shared" si="251"/>
        <v>44428</v>
      </c>
      <c r="G291" s="107">
        <f t="shared" si="263"/>
        <v>6.6368722298322247E-3</v>
      </c>
      <c r="H291" s="108">
        <f t="shared" si="280"/>
        <v>44489</v>
      </c>
      <c r="I291" s="108">
        <f t="shared" si="264"/>
        <v>44489</v>
      </c>
      <c r="J291" s="109">
        <f t="shared" si="272"/>
        <v>21</v>
      </c>
      <c r="K291" s="109">
        <f t="shared" si="257"/>
        <v>5</v>
      </c>
      <c r="L291" s="8">
        <f t="shared" si="273"/>
        <v>1.00157622</v>
      </c>
      <c r="M291" s="110">
        <f t="shared" si="253"/>
        <v>1.0077733</v>
      </c>
      <c r="N291" s="110">
        <f t="shared" si="284"/>
        <v>1.1746537399066392</v>
      </c>
      <c r="O291" s="103">
        <f t="shared" si="252"/>
        <v>1.1765052499999999</v>
      </c>
      <c r="P291" s="103">
        <f t="shared" si="265"/>
        <v>924.32325956</v>
      </c>
      <c r="Q291" s="11">
        <f t="shared" si="283"/>
        <v>0</v>
      </c>
      <c r="R291" s="30">
        <f t="shared" si="274"/>
        <v>0</v>
      </c>
      <c r="S291" s="8">
        <f t="shared" si="266"/>
        <v>0</v>
      </c>
      <c r="T291" s="113">
        <f t="shared" si="275"/>
        <v>0.16</v>
      </c>
      <c r="U291" s="111">
        <f t="shared" si="249"/>
        <v>5</v>
      </c>
      <c r="V291" s="111">
        <v>252</v>
      </c>
      <c r="W291" s="110">
        <f t="shared" si="267"/>
        <v>1.0029491820000001</v>
      </c>
      <c r="X291" s="103">
        <f t="shared" si="268"/>
        <v>2.72599751</v>
      </c>
      <c r="Y291" s="103">
        <f t="shared" si="269"/>
        <v>0</v>
      </c>
      <c r="Z291" s="114" t="str">
        <f t="shared" si="281"/>
        <v>A+J=</v>
      </c>
      <c r="AA291" s="108">
        <f t="shared" si="282"/>
        <v>44489</v>
      </c>
      <c r="AB291" s="4"/>
      <c r="AD291" s="190">
        <f>[2]Plan1!A350</f>
        <v>47368</v>
      </c>
      <c r="AE291" s="129" t="str">
        <f>[2]Plan1!C350</f>
        <v>Independência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70"/>
        <v>44467</v>
      </c>
      <c r="B292" s="103">
        <f t="shared" si="262"/>
        <v>927.88766081000006</v>
      </c>
      <c r="C292" s="103">
        <f t="shared" si="279"/>
        <v>785.65162337000004</v>
      </c>
      <c r="D292" s="104">
        <f t="shared" si="271"/>
        <v>1084.095</v>
      </c>
      <c r="E292" s="105">
        <f t="shared" si="250"/>
        <v>1091.29</v>
      </c>
      <c r="F292" s="106">
        <f t="shared" si="251"/>
        <v>44428</v>
      </c>
      <c r="G292" s="107">
        <f t="shared" si="263"/>
        <v>6.6368722298322247E-3</v>
      </c>
      <c r="H292" s="108">
        <f t="shared" si="280"/>
        <v>44489</v>
      </c>
      <c r="I292" s="108">
        <f t="shared" si="264"/>
        <v>44489</v>
      </c>
      <c r="J292" s="109">
        <f t="shared" si="272"/>
        <v>21</v>
      </c>
      <c r="K292" s="109">
        <f t="shared" si="257"/>
        <v>6</v>
      </c>
      <c r="L292" s="8">
        <f t="shared" si="273"/>
        <v>1.0018917700000001</v>
      </c>
      <c r="M292" s="110">
        <f t="shared" si="253"/>
        <v>1.0077733</v>
      </c>
      <c r="N292" s="110">
        <f t="shared" si="284"/>
        <v>1.1746537399066392</v>
      </c>
      <c r="O292" s="103">
        <f t="shared" si="252"/>
        <v>1.1768759099999999</v>
      </c>
      <c r="P292" s="103">
        <f t="shared" si="265"/>
        <v>924.61446919000002</v>
      </c>
      <c r="Q292" s="11">
        <f t="shared" si="283"/>
        <v>0</v>
      </c>
      <c r="R292" s="30">
        <f t="shared" si="274"/>
        <v>0</v>
      </c>
      <c r="S292" s="8">
        <f t="shared" si="266"/>
        <v>0</v>
      </c>
      <c r="T292" s="113">
        <f t="shared" si="275"/>
        <v>0.16</v>
      </c>
      <c r="U292" s="111">
        <f t="shared" si="249"/>
        <v>6</v>
      </c>
      <c r="V292" s="111">
        <v>252</v>
      </c>
      <c r="W292" s="110">
        <f t="shared" si="267"/>
        <v>1.003540061</v>
      </c>
      <c r="X292" s="103">
        <f t="shared" si="268"/>
        <v>3.27319162</v>
      </c>
      <c r="Y292" s="103">
        <f t="shared" si="269"/>
        <v>0</v>
      </c>
      <c r="Z292" s="114" t="str">
        <f t="shared" si="281"/>
        <v>A+J=</v>
      </c>
      <c r="AA292" s="108">
        <f t="shared" si="282"/>
        <v>44489</v>
      </c>
      <c r="AB292" s="4"/>
      <c r="AD292" s="190">
        <f>[2]Plan1!A351</f>
        <v>47403</v>
      </c>
      <c r="AE292" s="129" t="str">
        <f>[2]Plan1!C351</f>
        <v>Nossa Sr.a Aparecida - Padroeira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70"/>
        <v>44468</v>
      </c>
      <c r="B293" s="103">
        <f t="shared" si="262"/>
        <v>928.72681732000001</v>
      </c>
      <c r="C293" s="103">
        <f t="shared" si="279"/>
        <v>785.65162337000004</v>
      </c>
      <c r="D293" s="104">
        <f t="shared" si="271"/>
        <v>1084.095</v>
      </c>
      <c r="E293" s="105">
        <f t="shared" si="250"/>
        <v>1091.29</v>
      </c>
      <c r="F293" s="106">
        <f t="shared" si="251"/>
        <v>44428</v>
      </c>
      <c r="G293" s="107">
        <f t="shared" si="263"/>
        <v>6.6368722298322247E-3</v>
      </c>
      <c r="H293" s="108">
        <f t="shared" si="280"/>
        <v>44489</v>
      </c>
      <c r="I293" s="108">
        <f t="shared" si="264"/>
        <v>44489</v>
      </c>
      <c r="J293" s="109">
        <f t="shared" si="272"/>
        <v>21</v>
      </c>
      <c r="K293" s="109">
        <f t="shared" si="257"/>
        <v>7</v>
      </c>
      <c r="L293" s="8">
        <f t="shared" si="273"/>
        <v>1.00220741</v>
      </c>
      <c r="M293" s="110">
        <f t="shared" si="253"/>
        <v>1.0077733</v>
      </c>
      <c r="N293" s="110">
        <f t="shared" si="284"/>
        <v>1.1746537399066392</v>
      </c>
      <c r="O293" s="103">
        <f t="shared" si="252"/>
        <v>1.1772466800000001</v>
      </c>
      <c r="P293" s="103">
        <f t="shared" si="265"/>
        <v>924.90576524000005</v>
      </c>
      <c r="Q293" s="11">
        <f t="shared" si="283"/>
        <v>0</v>
      </c>
      <c r="R293" s="30">
        <f t="shared" si="274"/>
        <v>0</v>
      </c>
      <c r="S293" s="8">
        <f t="shared" si="266"/>
        <v>0</v>
      </c>
      <c r="T293" s="113">
        <f t="shared" si="275"/>
        <v>0.16</v>
      </c>
      <c r="U293" s="111">
        <f t="shared" ref="U293:U356" si="285">IF(Q292&gt;0,1,IF(K293=K292,U292,U292+1))</f>
        <v>7</v>
      </c>
      <c r="V293" s="111">
        <v>252</v>
      </c>
      <c r="W293" s="110">
        <f t="shared" si="267"/>
        <v>1.004131288</v>
      </c>
      <c r="X293" s="103">
        <f t="shared" si="268"/>
        <v>3.8210520799999999</v>
      </c>
      <c r="Y293" s="103">
        <f t="shared" si="269"/>
        <v>0</v>
      </c>
      <c r="Z293" s="114" t="str">
        <f t="shared" si="281"/>
        <v>A+J=</v>
      </c>
      <c r="AA293" s="108">
        <f t="shared" si="282"/>
        <v>44489</v>
      </c>
      <c r="AB293" s="4"/>
      <c r="AD293" s="190">
        <f>[2]Plan1!A352</f>
        <v>47424</v>
      </c>
      <c r="AE293" s="129" t="str">
        <f>[2]Plan1!C352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70"/>
        <v>44469</v>
      </c>
      <c r="B294" s="103">
        <f t="shared" si="262"/>
        <v>929.56672802000003</v>
      </c>
      <c r="C294" s="103">
        <f t="shared" si="279"/>
        <v>785.65162337000004</v>
      </c>
      <c r="D294" s="104">
        <f t="shared" si="271"/>
        <v>1084.095</v>
      </c>
      <c r="E294" s="105">
        <f t="shared" si="250"/>
        <v>1091.29</v>
      </c>
      <c r="F294" s="106">
        <f t="shared" si="251"/>
        <v>44428</v>
      </c>
      <c r="G294" s="107">
        <f t="shared" si="263"/>
        <v>6.6368722298322247E-3</v>
      </c>
      <c r="H294" s="108">
        <f t="shared" si="280"/>
        <v>44489</v>
      </c>
      <c r="I294" s="108">
        <f t="shared" si="264"/>
        <v>44489</v>
      </c>
      <c r="J294" s="109">
        <f t="shared" si="272"/>
        <v>21</v>
      </c>
      <c r="K294" s="109">
        <f t="shared" si="257"/>
        <v>8</v>
      </c>
      <c r="L294" s="8">
        <f t="shared" si="273"/>
        <v>1.00252315</v>
      </c>
      <c r="M294" s="110">
        <f t="shared" si="253"/>
        <v>1.0077733</v>
      </c>
      <c r="N294" s="110">
        <f t="shared" si="284"/>
        <v>1.1746537399066392</v>
      </c>
      <c r="O294" s="103">
        <f t="shared" si="252"/>
        <v>1.1776175600000001</v>
      </c>
      <c r="P294" s="103">
        <f t="shared" si="265"/>
        <v>925.19714771999998</v>
      </c>
      <c r="Q294" s="11">
        <f t="shared" si="283"/>
        <v>0</v>
      </c>
      <c r="R294" s="30">
        <f t="shared" si="274"/>
        <v>0</v>
      </c>
      <c r="S294" s="8">
        <f t="shared" si="266"/>
        <v>0</v>
      </c>
      <c r="T294" s="113">
        <f t="shared" si="275"/>
        <v>0.16</v>
      </c>
      <c r="U294" s="111">
        <f t="shared" si="285"/>
        <v>8</v>
      </c>
      <c r="V294" s="111">
        <v>252</v>
      </c>
      <c r="W294" s="110">
        <f t="shared" si="267"/>
        <v>1.0047228640000001</v>
      </c>
      <c r="X294" s="103">
        <f t="shared" si="268"/>
        <v>4.3695803</v>
      </c>
      <c r="Y294" s="103">
        <f t="shared" si="269"/>
        <v>0</v>
      </c>
      <c r="Z294" s="114" t="str">
        <f t="shared" si="281"/>
        <v>A+J=</v>
      </c>
      <c r="AA294" s="108">
        <f t="shared" si="282"/>
        <v>44489</v>
      </c>
      <c r="AB294" s="4"/>
      <c r="AD294" s="190">
        <f>[2]Plan1!A353</f>
        <v>47437</v>
      </c>
      <c r="AE294" s="129" t="str">
        <f>[2]Plan1!C353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70"/>
        <v>44470</v>
      </c>
      <c r="B295" s="103">
        <f t="shared" si="262"/>
        <v>930.40740819999996</v>
      </c>
      <c r="C295" s="103">
        <f t="shared" si="279"/>
        <v>785.65162337000004</v>
      </c>
      <c r="D295" s="104">
        <f t="shared" si="271"/>
        <v>1084.095</v>
      </c>
      <c r="E295" s="105">
        <f t="shared" si="250"/>
        <v>1091.29</v>
      </c>
      <c r="F295" s="106">
        <f t="shared" si="251"/>
        <v>44428</v>
      </c>
      <c r="G295" s="107">
        <f t="shared" si="263"/>
        <v>6.6368722298322247E-3</v>
      </c>
      <c r="H295" s="108">
        <f t="shared" si="280"/>
        <v>44489</v>
      </c>
      <c r="I295" s="108">
        <f t="shared" si="264"/>
        <v>44489</v>
      </c>
      <c r="J295" s="109">
        <f t="shared" si="272"/>
        <v>21</v>
      </c>
      <c r="K295" s="109">
        <f t="shared" si="257"/>
        <v>9</v>
      </c>
      <c r="L295" s="8">
        <f t="shared" si="273"/>
        <v>1.0028389900000001</v>
      </c>
      <c r="M295" s="110">
        <f t="shared" si="253"/>
        <v>1.0077733</v>
      </c>
      <c r="N295" s="110">
        <f t="shared" si="284"/>
        <v>1.1746537399066392</v>
      </c>
      <c r="O295" s="103">
        <f t="shared" si="252"/>
        <v>1.1779885699999999</v>
      </c>
      <c r="P295" s="103">
        <f t="shared" si="265"/>
        <v>925.48863232999997</v>
      </c>
      <c r="Q295" s="11">
        <f t="shared" si="283"/>
        <v>0</v>
      </c>
      <c r="R295" s="30">
        <f t="shared" si="274"/>
        <v>0</v>
      </c>
      <c r="S295" s="8">
        <f t="shared" si="266"/>
        <v>0</v>
      </c>
      <c r="T295" s="113">
        <f t="shared" si="275"/>
        <v>0.16</v>
      </c>
      <c r="U295" s="111">
        <f t="shared" si="285"/>
        <v>9</v>
      </c>
      <c r="V295" s="111">
        <v>252</v>
      </c>
      <c r="W295" s="110">
        <f t="shared" si="267"/>
        <v>1.005314788</v>
      </c>
      <c r="X295" s="103">
        <f t="shared" si="268"/>
        <v>4.9187758700000002</v>
      </c>
      <c r="Y295" s="103">
        <f t="shared" si="269"/>
        <v>0</v>
      </c>
      <c r="Z295" s="114" t="str">
        <f t="shared" si="281"/>
        <v>A+J=</v>
      </c>
      <c r="AA295" s="108">
        <f t="shared" si="282"/>
        <v>44489</v>
      </c>
      <c r="AB295" s="4"/>
      <c r="AD295" s="190">
        <f>[2]Plan1!A354</f>
        <v>47442</v>
      </c>
      <c r="AE295" s="129" t="str">
        <f>[2]Plan1!C354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70"/>
        <v>44471</v>
      </c>
      <c r="B296" s="103">
        <f t="shared" si="262"/>
        <v>931.24885138999991</v>
      </c>
      <c r="C296" s="103">
        <f t="shared" si="279"/>
        <v>785.65162337000004</v>
      </c>
      <c r="D296" s="104">
        <f t="shared" si="271"/>
        <v>1084.095</v>
      </c>
      <c r="E296" s="105">
        <f t="shared" ref="E296:E359" si="286">IF($K296=1,VLOOKUP($A295,$AO$10:$AS$165,4),E295)</f>
        <v>1091.29</v>
      </c>
      <c r="F296" s="106">
        <f t="shared" ref="F296:F359" si="287">IF($K296=1,VLOOKUP($A295,$AO$10:$AS$165,5),F295)</f>
        <v>44428</v>
      </c>
      <c r="G296" s="107">
        <f t="shared" si="263"/>
        <v>6.6368722298322247E-3</v>
      </c>
      <c r="H296" s="108">
        <f t="shared" si="280"/>
        <v>44489</v>
      </c>
      <c r="I296" s="108">
        <f t="shared" si="264"/>
        <v>44489</v>
      </c>
      <c r="J296" s="109">
        <f t="shared" si="272"/>
        <v>21</v>
      </c>
      <c r="K296" s="109">
        <f t="shared" si="257"/>
        <v>10</v>
      </c>
      <c r="L296" s="8">
        <f t="shared" si="273"/>
        <v>1.0031549399999999</v>
      </c>
      <c r="M296" s="110">
        <f t="shared" si="253"/>
        <v>1.0077733</v>
      </c>
      <c r="N296" s="110">
        <f t="shared" si="284"/>
        <v>1.1746537399066392</v>
      </c>
      <c r="O296" s="103">
        <f t="shared" si="252"/>
        <v>1.1783596999999999</v>
      </c>
      <c r="P296" s="103">
        <f t="shared" si="265"/>
        <v>925.78021120999995</v>
      </c>
      <c r="Q296" s="11">
        <f t="shared" si="283"/>
        <v>0</v>
      </c>
      <c r="R296" s="30">
        <f t="shared" si="274"/>
        <v>0</v>
      </c>
      <c r="S296" s="8">
        <f t="shared" si="266"/>
        <v>0</v>
      </c>
      <c r="T296" s="113">
        <f t="shared" si="275"/>
        <v>0.16</v>
      </c>
      <c r="U296" s="111">
        <f t="shared" si="285"/>
        <v>10</v>
      </c>
      <c r="V296" s="111">
        <v>252</v>
      </c>
      <c r="W296" s="110">
        <f t="shared" si="267"/>
        <v>1.005907061</v>
      </c>
      <c r="X296" s="103">
        <f t="shared" si="268"/>
        <v>5.4686401800000004</v>
      </c>
      <c r="Y296" s="103">
        <f t="shared" si="269"/>
        <v>0</v>
      </c>
      <c r="Z296" s="114" t="str">
        <f t="shared" si="281"/>
        <v>A+J=</v>
      </c>
      <c r="AA296" s="108">
        <f t="shared" si="282"/>
        <v>44489</v>
      </c>
      <c r="AB296" s="4"/>
      <c r="AD296" s="190">
        <f>[2]Plan1!A355</f>
        <v>47477</v>
      </c>
      <c r="AE296" s="129" t="str">
        <f>[2]Plan1!C355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70"/>
        <v>44472</v>
      </c>
      <c r="B297" s="103">
        <f t="shared" si="262"/>
        <v>931.24885138999991</v>
      </c>
      <c r="C297" s="103">
        <f t="shared" si="279"/>
        <v>785.65162337000004</v>
      </c>
      <c r="D297" s="104">
        <f t="shared" si="271"/>
        <v>1084.095</v>
      </c>
      <c r="E297" s="105">
        <f t="shared" si="286"/>
        <v>1091.29</v>
      </c>
      <c r="F297" s="106">
        <f t="shared" si="287"/>
        <v>44428</v>
      </c>
      <c r="G297" s="107">
        <f t="shared" si="263"/>
        <v>6.6368722298322247E-3</v>
      </c>
      <c r="H297" s="108">
        <f t="shared" si="280"/>
        <v>44489</v>
      </c>
      <c r="I297" s="108">
        <f t="shared" si="264"/>
        <v>44489</v>
      </c>
      <c r="J297" s="109">
        <f t="shared" si="272"/>
        <v>21</v>
      </c>
      <c r="K297" s="109">
        <f t="shared" si="257"/>
        <v>10</v>
      </c>
      <c r="L297" s="8">
        <f t="shared" si="273"/>
        <v>1.0031549399999999</v>
      </c>
      <c r="M297" s="110">
        <f t="shared" si="253"/>
        <v>1.0077733</v>
      </c>
      <c r="N297" s="110">
        <f t="shared" si="284"/>
        <v>1.1746537399066392</v>
      </c>
      <c r="O297" s="103">
        <f t="shared" ref="O297:O360" si="288">TRUNC(TRUNC((L297*N297),15),8)</f>
        <v>1.1783596999999999</v>
      </c>
      <c r="P297" s="103">
        <f t="shared" si="265"/>
        <v>925.78021120999995</v>
      </c>
      <c r="Q297" s="11">
        <f t="shared" si="283"/>
        <v>0</v>
      </c>
      <c r="R297" s="30">
        <f t="shared" si="274"/>
        <v>0</v>
      </c>
      <c r="S297" s="8">
        <f t="shared" si="266"/>
        <v>0</v>
      </c>
      <c r="T297" s="113">
        <f t="shared" si="275"/>
        <v>0.16</v>
      </c>
      <c r="U297" s="111">
        <f t="shared" si="285"/>
        <v>10</v>
      </c>
      <c r="V297" s="111">
        <v>252</v>
      </c>
      <c r="W297" s="110">
        <f t="shared" si="267"/>
        <v>1.005907061</v>
      </c>
      <c r="X297" s="103">
        <f t="shared" si="268"/>
        <v>5.4686401800000004</v>
      </c>
      <c r="Y297" s="103">
        <f t="shared" si="269"/>
        <v>0</v>
      </c>
      <c r="Z297" s="114" t="str">
        <f t="shared" si="281"/>
        <v>A+J=</v>
      </c>
      <c r="AA297" s="108">
        <f t="shared" si="282"/>
        <v>44489</v>
      </c>
      <c r="AB297" s="4"/>
      <c r="AD297" s="190">
        <f>[2]Plan1!A356</f>
        <v>47484</v>
      </c>
      <c r="AE297" s="129" t="str">
        <f>[2]Plan1!C356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70"/>
        <v>44473</v>
      </c>
      <c r="B298" s="103">
        <f t="shared" si="262"/>
        <v>931.24885138999991</v>
      </c>
      <c r="C298" s="103">
        <f t="shared" si="279"/>
        <v>785.65162337000004</v>
      </c>
      <c r="D298" s="104">
        <f t="shared" si="271"/>
        <v>1084.095</v>
      </c>
      <c r="E298" s="105">
        <f t="shared" si="286"/>
        <v>1091.29</v>
      </c>
      <c r="F298" s="106">
        <f t="shared" si="287"/>
        <v>44428</v>
      </c>
      <c r="G298" s="107">
        <f t="shared" si="263"/>
        <v>6.6368722298322247E-3</v>
      </c>
      <c r="H298" s="108">
        <f t="shared" si="280"/>
        <v>44489</v>
      </c>
      <c r="I298" s="108">
        <f t="shared" si="264"/>
        <v>44489</v>
      </c>
      <c r="J298" s="109">
        <f t="shared" si="272"/>
        <v>21</v>
      </c>
      <c r="K298" s="109">
        <f t="shared" si="257"/>
        <v>10</v>
      </c>
      <c r="L298" s="8">
        <f t="shared" si="273"/>
        <v>1.0031549399999999</v>
      </c>
      <c r="M298" s="110">
        <f t="shared" ref="M298:M361" si="289">IF(I298&gt;I297,L297,M297)</f>
        <v>1.0077733</v>
      </c>
      <c r="N298" s="110">
        <f t="shared" si="284"/>
        <v>1.1746537399066392</v>
      </c>
      <c r="O298" s="103">
        <f t="shared" si="288"/>
        <v>1.1783596999999999</v>
      </c>
      <c r="P298" s="103">
        <f t="shared" si="265"/>
        <v>925.78021120999995</v>
      </c>
      <c r="Q298" s="11">
        <f t="shared" si="283"/>
        <v>0</v>
      </c>
      <c r="R298" s="30">
        <f t="shared" si="274"/>
        <v>0</v>
      </c>
      <c r="S298" s="8">
        <f t="shared" si="266"/>
        <v>0</v>
      </c>
      <c r="T298" s="113">
        <f t="shared" si="275"/>
        <v>0.16</v>
      </c>
      <c r="U298" s="111">
        <f t="shared" si="285"/>
        <v>10</v>
      </c>
      <c r="V298" s="111">
        <v>252</v>
      </c>
      <c r="W298" s="110">
        <f t="shared" si="267"/>
        <v>1.005907061</v>
      </c>
      <c r="X298" s="103">
        <f t="shared" si="268"/>
        <v>5.4686401800000004</v>
      </c>
      <c r="Y298" s="103">
        <f t="shared" si="269"/>
        <v>0</v>
      </c>
      <c r="Z298" s="114" t="str">
        <f t="shared" si="281"/>
        <v>A+J=</v>
      </c>
      <c r="AA298" s="108">
        <f t="shared" si="282"/>
        <v>44489</v>
      </c>
      <c r="AB298" s="4"/>
      <c r="AD298" s="190">
        <f>[2]Plan1!A357</f>
        <v>47546</v>
      </c>
      <c r="AE298" s="129" t="str">
        <f>[2]Plan1!C357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70"/>
        <v>44474</v>
      </c>
      <c r="B299" s="103">
        <f t="shared" si="262"/>
        <v>932.09104224999999</v>
      </c>
      <c r="C299" s="103">
        <f t="shared" si="279"/>
        <v>785.65162337000004</v>
      </c>
      <c r="D299" s="104">
        <f t="shared" si="271"/>
        <v>1084.095</v>
      </c>
      <c r="E299" s="105">
        <f t="shared" si="286"/>
        <v>1091.29</v>
      </c>
      <c r="F299" s="106">
        <f t="shared" si="287"/>
        <v>44428</v>
      </c>
      <c r="G299" s="107">
        <f t="shared" si="263"/>
        <v>6.6368722298322247E-3</v>
      </c>
      <c r="H299" s="108">
        <f t="shared" si="280"/>
        <v>44489</v>
      </c>
      <c r="I299" s="108">
        <f t="shared" si="264"/>
        <v>44489</v>
      </c>
      <c r="J299" s="109">
        <f t="shared" si="272"/>
        <v>21</v>
      </c>
      <c r="K299" s="109">
        <f t="shared" si="257"/>
        <v>11</v>
      </c>
      <c r="L299" s="8">
        <f t="shared" si="273"/>
        <v>1.0034709799999999</v>
      </c>
      <c r="M299" s="110">
        <f t="shared" si="289"/>
        <v>1.0077733</v>
      </c>
      <c r="N299" s="110">
        <f t="shared" si="284"/>
        <v>1.1746537399066392</v>
      </c>
      <c r="O299" s="103">
        <f t="shared" si="288"/>
        <v>1.17873093</v>
      </c>
      <c r="P299" s="103">
        <f t="shared" si="265"/>
        <v>926.07186866999996</v>
      </c>
      <c r="Q299" s="11">
        <f t="shared" si="283"/>
        <v>0</v>
      </c>
      <c r="R299" s="30">
        <f t="shared" si="274"/>
        <v>0</v>
      </c>
      <c r="S299" s="8">
        <f t="shared" si="266"/>
        <v>0</v>
      </c>
      <c r="T299" s="113">
        <f t="shared" si="275"/>
        <v>0.16</v>
      </c>
      <c r="U299" s="111">
        <f t="shared" si="285"/>
        <v>11</v>
      </c>
      <c r="V299" s="111">
        <v>252</v>
      </c>
      <c r="W299" s="110">
        <f t="shared" si="267"/>
        <v>1.0064996829999999</v>
      </c>
      <c r="X299" s="103">
        <f t="shared" si="268"/>
        <v>6.0191735800000004</v>
      </c>
      <c r="Y299" s="103">
        <f t="shared" si="269"/>
        <v>0</v>
      </c>
      <c r="Z299" s="114" t="str">
        <f t="shared" si="281"/>
        <v>A+J=</v>
      </c>
      <c r="AA299" s="108">
        <f t="shared" si="282"/>
        <v>44489</v>
      </c>
      <c r="AB299" s="4"/>
      <c r="AD299" s="190">
        <f>[2]Plan1!A358</f>
        <v>47547</v>
      </c>
      <c r="AE299" s="129" t="str">
        <f>[2]Plan1!C358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70"/>
        <v>44475</v>
      </c>
      <c r="B300" s="103">
        <f t="shared" si="262"/>
        <v>932.93400494000002</v>
      </c>
      <c r="C300" s="103">
        <f t="shared" si="279"/>
        <v>785.65162337000004</v>
      </c>
      <c r="D300" s="104">
        <f t="shared" si="271"/>
        <v>1084.095</v>
      </c>
      <c r="E300" s="105">
        <f t="shared" si="286"/>
        <v>1091.29</v>
      </c>
      <c r="F300" s="106">
        <f t="shared" si="287"/>
        <v>44428</v>
      </c>
      <c r="G300" s="107">
        <f t="shared" si="263"/>
        <v>6.6368722298322247E-3</v>
      </c>
      <c r="H300" s="108">
        <f t="shared" si="280"/>
        <v>44489</v>
      </c>
      <c r="I300" s="108">
        <f t="shared" si="264"/>
        <v>44489</v>
      </c>
      <c r="J300" s="109">
        <f t="shared" si="272"/>
        <v>21</v>
      </c>
      <c r="K300" s="109">
        <f t="shared" ref="K300:K363" si="290">(J300-(NETWORKDAYS(A300,I300,AD$171:AD$502)-1))</f>
        <v>12</v>
      </c>
      <c r="L300" s="8">
        <f t="shared" si="273"/>
        <v>1.0037871199999999</v>
      </c>
      <c r="M300" s="110">
        <f t="shared" si="289"/>
        <v>1.0077733</v>
      </c>
      <c r="N300" s="110">
        <f t="shared" si="284"/>
        <v>1.1746537399066392</v>
      </c>
      <c r="O300" s="103">
        <f t="shared" si="288"/>
        <v>1.1791022900000001</v>
      </c>
      <c r="P300" s="103">
        <f t="shared" si="265"/>
        <v>926.36362825000003</v>
      </c>
      <c r="Q300" s="11">
        <f t="shared" si="283"/>
        <v>0</v>
      </c>
      <c r="R300" s="30">
        <f t="shared" si="274"/>
        <v>0</v>
      </c>
      <c r="S300" s="8">
        <f t="shared" si="266"/>
        <v>0</v>
      </c>
      <c r="T300" s="113">
        <f t="shared" si="275"/>
        <v>0.16</v>
      </c>
      <c r="U300" s="111">
        <f t="shared" si="285"/>
        <v>12</v>
      </c>
      <c r="V300" s="111">
        <v>252</v>
      </c>
      <c r="W300" s="110">
        <f t="shared" si="267"/>
        <v>1.007092654</v>
      </c>
      <c r="X300" s="103">
        <f t="shared" si="268"/>
        <v>6.5703766899999998</v>
      </c>
      <c r="Y300" s="103">
        <f t="shared" si="269"/>
        <v>0</v>
      </c>
      <c r="Z300" s="114" t="str">
        <f t="shared" si="281"/>
        <v>A+J=</v>
      </c>
      <c r="AA300" s="108">
        <f t="shared" si="282"/>
        <v>44489</v>
      </c>
      <c r="AB300" s="4"/>
      <c r="AD300" s="190">
        <f>[2]Plan1!A359</f>
        <v>47592</v>
      </c>
      <c r="AE300" s="129" t="str">
        <f>[2]Plan1!C359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70"/>
        <v>44476</v>
      </c>
      <c r="B301" s="103">
        <f t="shared" si="262"/>
        <v>933.77772414000003</v>
      </c>
      <c r="C301" s="103">
        <f t="shared" si="279"/>
        <v>785.65162337000004</v>
      </c>
      <c r="D301" s="104">
        <f t="shared" si="271"/>
        <v>1084.095</v>
      </c>
      <c r="E301" s="105">
        <f t="shared" si="286"/>
        <v>1091.29</v>
      </c>
      <c r="F301" s="106">
        <f t="shared" si="287"/>
        <v>44428</v>
      </c>
      <c r="G301" s="107">
        <f t="shared" si="263"/>
        <v>6.6368722298322247E-3</v>
      </c>
      <c r="H301" s="108">
        <f t="shared" si="280"/>
        <v>44489</v>
      </c>
      <c r="I301" s="108">
        <f t="shared" si="264"/>
        <v>44489</v>
      </c>
      <c r="J301" s="109">
        <f t="shared" si="272"/>
        <v>21</v>
      </c>
      <c r="K301" s="109">
        <f t="shared" si="290"/>
        <v>13</v>
      </c>
      <c r="L301" s="8">
        <f t="shared" si="273"/>
        <v>1.00410336</v>
      </c>
      <c r="M301" s="110">
        <f t="shared" si="289"/>
        <v>1.0077733</v>
      </c>
      <c r="N301" s="110">
        <f t="shared" si="284"/>
        <v>1.1746537399066392</v>
      </c>
      <c r="O301" s="103">
        <f t="shared" si="288"/>
        <v>1.17947376</v>
      </c>
      <c r="P301" s="103">
        <f t="shared" si="265"/>
        <v>926.65547426000001</v>
      </c>
      <c r="Q301" s="11">
        <f t="shared" si="283"/>
        <v>0</v>
      </c>
      <c r="R301" s="30">
        <f t="shared" si="274"/>
        <v>0</v>
      </c>
      <c r="S301" s="8">
        <f t="shared" si="266"/>
        <v>0</v>
      </c>
      <c r="T301" s="113">
        <f t="shared" si="275"/>
        <v>0.16</v>
      </c>
      <c r="U301" s="111">
        <f t="shared" si="285"/>
        <v>13</v>
      </c>
      <c r="V301" s="111">
        <v>252</v>
      </c>
      <c r="W301" s="110">
        <f t="shared" si="267"/>
        <v>1.0076859739999999</v>
      </c>
      <c r="X301" s="103">
        <f t="shared" si="268"/>
        <v>7.12224988</v>
      </c>
      <c r="Y301" s="103">
        <f t="shared" si="269"/>
        <v>0</v>
      </c>
      <c r="Z301" s="114" t="str">
        <f t="shared" si="281"/>
        <v>A+J=</v>
      </c>
      <c r="AA301" s="108">
        <f t="shared" si="282"/>
        <v>44489</v>
      </c>
      <c r="AB301" s="4"/>
      <c r="AD301" s="190">
        <f>[2]Plan1!A360</f>
        <v>47594</v>
      </c>
      <c r="AE301" s="129" t="str">
        <f>[2]Plan1!C360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70"/>
        <v>44477</v>
      </c>
      <c r="B302" s="103">
        <f t="shared" si="262"/>
        <v>934.62220914</v>
      </c>
      <c r="C302" s="103">
        <f t="shared" si="279"/>
        <v>785.65162337000004</v>
      </c>
      <c r="D302" s="104">
        <f t="shared" si="271"/>
        <v>1084.095</v>
      </c>
      <c r="E302" s="105">
        <f t="shared" si="286"/>
        <v>1091.29</v>
      </c>
      <c r="F302" s="106">
        <f t="shared" si="287"/>
        <v>44428</v>
      </c>
      <c r="G302" s="107">
        <f t="shared" si="263"/>
        <v>6.6368722298322247E-3</v>
      </c>
      <c r="H302" s="108">
        <f t="shared" si="280"/>
        <v>44489</v>
      </c>
      <c r="I302" s="108">
        <f t="shared" si="264"/>
        <v>44489</v>
      </c>
      <c r="J302" s="109">
        <f t="shared" si="272"/>
        <v>21</v>
      </c>
      <c r="K302" s="109">
        <f t="shared" si="290"/>
        <v>14</v>
      </c>
      <c r="L302" s="8">
        <f t="shared" si="273"/>
        <v>1.0044196999999999</v>
      </c>
      <c r="M302" s="110">
        <f t="shared" si="289"/>
        <v>1.0077733</v>
      </c>
      <c r="N302" s="110">
        <f t="shared" si="284"/>
        <v>1.1746537399066392</v>
      </c>
      <c r="O302" s="103">
        <f t="shared" si="288"/>
        <v>1.1798453499999999</v>
      </c>
      <c r="P302" s="103">
        <f t="shared" si="265"/>
        <v>926.94741454999996</v>
      </c>
      <c r="Q302" s="11">
        <f t="shared" si="283"/>
        <v>0</v>
      </c>
      <c r="R302" s="30">
        <f t="shared" si="274"/>
        <v>0</v>
      </c>
      <c r="S302" s="8">
        <f t="shared" si="266"/>
        <v>0</v>
      </c>
      <c r="T302" s="113">
        <f t="shared" si="275"/>
        <v>0.16</v>
      </c>
      <c r="U302" s="111">
        <f t="shared" si="285"/>
        <v>14</v>
      </c>
      <c r="V302" s="111">
        <v>252</v>
      </c>
      <c r="W302" s="110">
        <f t="shared" si="267"/>
        <v>1.0082796439999999</v>
      </c>
      <c r="X302" s="103">
        <f t="shared" si="268"/>
        <v>7.6747945900000003</v>
      </c>
      <c r="Y302" s="103">
        <f t="shared" si="269"/>
        <v>0</v>
      </c>
      <c r="Z302" s="114" t="str">
        <f t="shared" si="281"/>
        <v>A+J=</v>
      </c>
      <c r="AA302" s="108">
        <f t="shared" si="282"/>
        <v>44489</v>
      </c>
      <c r="AB302" s="4"/>
      <c r="AD302" s="190">
        <f>[2]Plan1!A361</f>
        <v>47604</v>
      </c>
      <c r="AE302" s="129" t="str">
        <f>[2]Plan1!C361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70"/>
        <v>44478</v>
      </c>
      <c r="B303" s="103">
        <f t="shared" si="262"/>
        <v>935.46746041999995</v>
      </c>
      <c r="C303" s="103">
        <f t="shared" si="279"/>
        <v>785.65162337000004</v>
      </c>
      <c r="D303" s="104">
        <f t="shared" si="271"/>
        <v>1084.095</v>
      </c>
      <c r="E303" s="105">
        <f t="shared" si="286"/>
        <v>1091.29</v>
      </c>
      <c r="F303" s="106">
        <f t="shared" si="287"/>
        <v>44428</v>
      </c>
      <c r="G303" s="107">
        <f t="shared" si="263"/>
        <v>6.6368722298322247E-3</v>
      </c>
      <c r="H303" s="108">
        <f t="shared" si="280"/>
        <v>44489</v>
      </c>
      <c r="I303" s="108">
        <f t="shared" si="264"/>
        <v>44489</v>
      </c>
      <c r="J303" s="109">
        <f t="shared" si="272"/>
        <v>21</v>
      </c>
      <c r="K303" s="109">
        <f t="shared" si="290"/>
        <v>15</v>
      </c>
      <c r="L303" s="8">
        <f t="shared" si="273"/>
        <v>1.0047361400000001</v>
      </c>
      <c r="M303" s="110">
        <f t="shared" si="289"/>
        <v>1.0077733</v>
      </c>
      <c r="N303" s="110">
        <f t="shared" si="284"/>
        <v>1.1746537399066392</v>
      </c>
      <c r="O303" s="103">
        <f t="shared" si="288"/>
        <v>1.1802170599999999</v>
      </c>
      <c r="P303" s="103">
        <f t="shared" si="265"/>
        <v>927.23944911000001</v>
      </c>
      <c r="Q303" s="11">
        <f t="shared" si="283"/>
        <v>0</v>
      </c>
      <c r="R303" s="30">
        <f t="shared" si="274"/>
        <v>0</v>
      </c>
      <c r="S303" s="8">
        <f t="shared" si="266"/>
        <v>0</v>
      </c>
      <c r="T303" s="113">
        <f t="shared" si="275"/>
        <v>0.16</v>
      </c>
      <c r="U303" s="111">
        <f t="shared" si="285"/>
        <v>15</v>
      </c>
      <c r="V303" s="111">
        <v>252</v>
      </c>
      <c r="W303" s="110">
        <f t="shared" si="267"/>
        <v>1.008873664</v>
      </c>
      <c r="X303" s="103">
        <f t="shared" si="268"/>
        <v>8.2280113099999994</v>
      </c>
      <c r="Y303" s="103">
        <f t="shared" si="269"/>
        <v>0</v>
      </c>
      <c r="Z303" s="114" t="str">
        <f t="shared" si="281"/>
        <v>A+J=</v>
      </c>
      <c r="AA303" s="108">
        <f t="shared" si="282"/>
        <v>44489</v>
      </c>
      <c r="AB303" s="4"/>
      <c r="AD303" s="190">
        <f>[2]Plan1!A362</f>
        <v>47654</v>
      </c>
      <c r="AE303" s="129" t="str">
        <f>[2]Plan1!C362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70"/>
        <v>44479</v>
      </c>
      <c r="B304" s="103">
        <f t="shared" si="262"/>
        <v>935.46746041999995</v>
      </c>
      <c r="C304" s="103">
        <f t="shared" si="279"/>
        <v>785.65162337000004</v>
      </c>
      <c r="D304" s="104">
        <f t="shared" si="271"/>
        <v>1084.095</v>
      </c>
      <c r="E304" s="105">
        <f t="shared" si="286"/>
        <v>1091.29</v>
      </c>
      <c r="F304" s="106">
        <f t="shared" si="287"/>
        <v>44428</v>
      </c>
      <c r="G304" s="107">
        <f t="shared" si="263"/>
        <v>6.6368722298322247E-3</v>
      </c>
      <c r="H304" s="108">
        <f t="shared" si="280"/>
        <v>44489</v>
      </c>
      <c r="I304" s="108">
        <f t="shared" si="264"/>
        <v>44489</v>
      </c>
      <c r="J304" s="109">
        <f t="shared" si="272"/>
        <v>21</v>
      </c>
      <c r="K304" s="109">
        <f t="shared" si="290"/>
        <v>15</v>
      </c>
      <c r="L304" s="8">
        <f t="shared" si="273"/>
        <v>1.0047361400000001</v>
      </c>
      <c r="M304" s="110">
        <f t="shared" si="289"/>
        <v>1.0077733</v>
      </c>
      <c r="N304" s="110">
        <f t="shared" si="284"/>
        <v>1.1746537399066392</v>
      </c>
      <c r="O304" s="103">
        <f t="shared" si="288"/>
        <v>1.1802170599999999</v>
      </c>
      <c r="P304" s="103">
        <f t="shared" si="265"/>
        <v>927.23944911000001</v>
      </c>
      <c r="Q304" s="11">
        <f t="shared" si="283"/>
        <v>0</v>
      </c>
      <c r="R304" s="30">
        <f t="shared" si="274"/>
        <v>0</v>
      </c>
      <c r="S304" s="8">
        <f t="shared" si="266"/>
        <v>0</v>
      </c>
      <c r="T304" s="113">
        <f t="shared" si="275"/>
        <v>0.16</v>
      </c>
      <c r="U304" s="111">
        <f t="shared" si="285"/>
        <v>15</v>
      </c>
      <c r="V304" s="111">
        <v>252</v>
      </c>
      <c r="W304" s="110">
        <f t="shared" si="267"/>
        <v>1.008873664</v>
      </c>
      <c r="X304" s="103">
        <f t="shared" si="268"/>
        <v>8.2280113099999994</v>
      </c>
      <c r="Y304" s="103">
        <f t="shared" si="269"/>
        <v>0</v>
      </c>
      <c r="Z304" s="114" t="str">
        <f t="shared" si="281"/>
        <v>A+J=</v>
      </c>
      <c r="AA304" s="108">
        <f t="shared" si="282"/>
        <v>44489</v>
      </c>
      <c r="AB304" s="4"/>
      <c r="AD304" s="190">
        <f>[2]Plan1!A363</f>
        <v>47733</v>
      </c>
      <c r="AE304" s="129" t="str">
        <f>[2]Plan1!C363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70"/>
        <v>44480</v>
      </c>
      <c r="B305" s="103">
        <f t="shared" si="262"/>
        <v>935.46746041999995</v>
      </c>
      <c r="C305" s="103">
        <f t="shared" si="279"/>
        <v>785.65162337000004</v>
      </c>
      <c r="D305" s="104">
        <f t="shared" si="271"/>
        <v>1084.095</v>
      </c>
      <c r="E305" s="105">
        <f t="shared" si="286"/>
        <v>1091.29</v>
      </c>
      <c r="F305" s="106">
        <f t="shared" si="287"/>
        <v>44428</v>
      </c>
      <c r="G305" s="107">
        <f t="shared" si="263"/>
        <v>6.6368722298322247E-3</v>
      </c>
      <c r="H305" s="108">
        <f t="shared" si="280"/>
        <v>44489</v>
      </c>
      <c r="I305" s="108">
        <f t="shared" si="264"/>
        <v>44489</v>
      </c>
      <c r="J305" s="109">
        <f t="shared" si="272"/>
        <v>21</v>
      </c>
      <c r="K305" s="109">
        <f t="shared" si="290"/>
        <v>15</v>
      </c>
      <c r="L305" s="8">
        <f t="shared" si="273"/>
        <v>1.0047361400000001</v>
      </c>
      <c r="M305" s="110">
        <f t="shared" si="289"/>
        <v>1.0077733</v>
      </c>
      <c r="N305" s="110">
        <f t="shared" si="284"/>
        <v>1.1746537399066392</v>
      </c>
      <c r="O305" s="103">
        <f t="shared" si="288"/>
        <v>1.1802170599999999</v>
      </c>
      <c r="P305" s="103">
        <f t="shared" si="265"/>
        <v>927.23944911000001</v>
      </c>
      <c r="Q305" s="11">
        <f t="shared" si="283"/>
        <v>0</v>
      </c>
      <c r="R305" s="30">
        <f t="shared" si="274"/>
        <v>0</v>
      </c>
      <c r="S305" s="8">
        <f t="shared" si="266"/>
        <v>0</v>
      </c>
      <c r="T305" s="113">
        <f t="shared" si="275"/>
        <v>0.16</v>
      </c>
      <c r="U305" s="111">
        <f t="shared" si="285"/>
        <v>15</v>
      </c>
      <c r="V305" s="111">
        <v>252</v>
      </c>
      <c r="W305" s="110">
        <f t="shared" si="267"/>
        <v>1.008873664</v>
      </c>
      <c r="X305" s="103">
        <f t="shared" si="268"/>
        <v>8.2280113099999994</v>
      </c>
      <c r="Y305" s="103">
        <f t="shared" si="269"/>
        <v>0</v>
      </c>
      <c r="Z305" s="114" t="str">
        <f t="shared" si="281"/>
        <v>A+J=</v>
      </c>
      <c r="AA305" s="108">
        <f t="shared" si="282"/>
        <v>44489</v>
      </c>
      <c r="AB305" s="4"/>
      <c r="AD305" s="190">
        <f>[2]Plan1!A364</f>
        <v>47768</v>
      </c>
      <c r="AE305" s="129" t="str">
        <f>[2]Plan1!C364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70"/>
        <v>44481</v>
      </c>
      <c r="B306" s="103">
        <f t="shared" si="262"/>
        <v>936.31346960999997</v>
      </c>
      <c r="C306" s="103">
        <f t="shared" si="279"/>
        <v>785.65162337000004</v>
      </c>
      <c r="D306" s="104">
        <f t="shared" si="271"/>
        <v>1084.095</v>
      </c>
      <c r="E306" s="105">
        <f t="shared" si="286"/>
        <v>1091.29</v>
      </c>
      <c r="F306" s="106">
        <f t="shared" si="287"/>
        <v>44428</v>
      </c>
      <c r="G306" s="107">
        <f t="shared" si="263"/>
        <v>6.6368722298322247E-3</v>
      </c>
      <c r="H306" s="108">
        <f t="shared" si="280"/>
        <v>44489</v>
      </c>
      <c r="I306" s="108">
        <f t="shared" si="264"/>
        <v>44489</v>
      </c>
      <c r="J306" s="109">
        <f t="shared" si="272"/>
        <v>21</v>
      </c>
      <c r="K306" s="109">
        <f t="shared" si="290"/>
        <v>16</v>
      </c>
      <c r="L306" s="8">
        <f t="shared" si="273"/>
        <v>1.0050526799999999</v>
      </c>
      <c r="M306" s="110">
        <f t="shared" si="289"/>
        <v>1.0077733</v>
      </c>
      <c r="N306" s="110">
        <f t="shared" si="284"/>
        <v>1.1746537399066392</v>
      </c>
      <c r="O306" s="103">
        <f t="shared" si="288"/>
        <v>1.18058888</v>
      </c>
      <c r="P306" s="103">
        <f t="shared" si="265"/>
        <v>927.53157009999995</v>
      </c>
      <c r="Q306" s="11">
        <f t="shared" si="283"/>
        <v>0</v>
      </c>
      <c r="R306" s="30">
        <f t="shared" si="274"/>
        <v>0</v>
      </c>
      <c r="S306" s="8">
        <f t="shared" si="266"/>
        <v>0</v>
      </c>
      <c r="T306" s="113">
        <f t="shared" si="275"/>
        <v>0.16</v>
      </c>
      <c r="U306" s="111">
        <f t="shared" si="285"/>
        <v>16</v>
      </c>
      <c r="V306" s="111">
        <v>252</v>
      </c>
      <c r="W306" s="110">
        <f t="shared" si="267"/>
        <v>1.0094680330000001</v>
      </c>
      <c r="X306" s="103">
        <f t="shared" si="268"/>
        <v>8.7818995100000006</v>
      </c>
      <c r="Y306" s="103">
        <f t="shared" si="269"/>
        <v>0</v>
      </c>
      <c r="Z306" s="114" t="str">
        <f t="shared" si="281"/>
        <v>A+J=</v>
      </c>
      <c r="AA306" s="108">
        <f t="shared" si="282"/>
        <v>44489</v>
      </c>
      <c r="AB306" s="4"/>
      <c r="AD306" s="190">
        <f>[2]Plan1!A365</f>
        <v>47789</v>
      </c>
      <c r="AE306" s="129" t="str">
        <f>[2]Plan1!C365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70"/>
        <v>44482</v>
      </c>
      <c r="B307" s="103">
        <f t="shared" si="262"/>
        <v>936.31346960999997</v>
      </c>
      <c r="C307" s="103">
        <f t="shared" si="279"/>
        <v>785.65162337000004</v>
      </c>
      <c r="D307" s="104">
        <f t="shared" si="271"/>
        <v>1084.095</v>
      </c>
      <c r="E307" s="105">
        <f t="shared" si="286"/>
        <v>1091.29</v>
      </c>
      <c r="F307" s="106">
        <f t="shared" si="287"/>
        <v>44428</v>
      </c>
      <c r="G307" s="107">
        <f t="shared" si="263"/>
        <v>6.6368722298322247E-3</v>
      </c>
      <c r="H307" s="108">
        <f t="shared" si="280"/>
        <v>44489</v>
      </c>
      <c r="I307" s="108">
        <f t="shared" si="264"/>
        <v>44489</v>
      </c>
      <c r="J307" s="109">
        <f t="shared" si="272"/>
        <v>21</v>
      </c>
      <c r="K307" s="109">
        <f t="shared" si="290"/>
        <v>16</v>
      </c>
      <c r="L307" s="8">
        <f t="shared" si="273"/>
        <v>1.0050526799999999</v>
      </c>
      <c r="M307" s="110">
        <f t="shared" si="289"/>
        <v>1.0077733</v>
      </c>
      <c r="N307" s="110">
        <f t="shared" si="284"/>
        <v>1.1746537399066392</v>
      </c>
      <c r="O307" s="103">
        <f t="shared" si="288"/>
        <v>1.18058888</v>
      </c>
      <c r="P307" s="103">
        <f t="shared" si="265"/>
        <v>927.53157009999995</v>
      </c>
      <c r="Q307" s="11">
        <f t="shared" si="283"/>
        <v>0</v>
      </c>
      <c r="R307" s="30">
        <f t="shared" si="274"/>
        <v>0</v>
      </c>
      <c r="S307" s="8">
        <f t="shared" si="266"/>
        <v>0</v>
      </c>
      <c r="T307" s="113">
        <f t="shared" si="275"/>
        <v>0.16</v>
      </c>
      <c r="U307" s="111">
        <f t="shared" si="285"/>
        <v>16</v>
      </c>
      <c r="V307" s="111">
        <v>252</v>
      </c>
      <c r="W307" s="110">
        <f t="shared" si="267"/>
        <v>1.0094680330000001</v>
      </c>
      <c r="X307" s="103">
        <f t="shared" si="268"/>
        <v>8.7818995100000006</v>
      </c>
      <c r="Y307" s="103">
        <f t="shared" si="269"/>
        <v>0</v>
      </c>
      <c r="Z307" s="114" t="str">
        <f t="shared" si="281"/>
        <v>A+J=</v>
      </c>
      <c r="AA307" s="108">
        <f t="shared" si="282"/>
        <v>44489</v>
      </c>
      <c r="AB307" s="4"/>
      <c r="AD307" s="190">
        <f>[2]Plan1!A366</f>
        <v>47802</v>
      </c>
      <c r="AE307" s="129" t="str">
        <f>[2]Plan1!C366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70"/>
        <v>44483</v>
      </c>
      <c r="B308" s="103">
        <f t="shared" si="262"/>
        <v>937.16023901000005</v>
      </c>
      <c r="C308" s="103">
        <f t="shared" si="279"/>
        <v>785.65162337000004</v>
      </c>
      <c r="D308" s="104">
        <f t="shared" si="271"/>
        <v>1084.095</v>
      </c>
      <c r="E308" s="105">
        <f t="shared" si="286"/>
        <v>1091.29</v>
      </c>
      <c r="F308" s="106">
        <f t="shared" si="287"/>
        <v>44428</v>
      </c>
      <c r="G308" s="107">
        <f t="shared" si="263"/>
        <v>6.6368722298322247E-3</v>
      </c>
      <c r="H308" s="108">
        <f t="shared" si="280"/>
        <v>44489</v>
      </c>
      <c r="I308" s="108">
        <f t="shared" si="264"/>
        <v>44489</v>
      </c>
      <c r="J308" s="109">
        <f t="shared" si="272"/>
        <v>21</v>
      </c>
      <c r="K308" s="109">
        <f t="shared" si="290"/>
        <v>17</v>
      </c>
      <c r="L308" s="8">
        <f t="shared" si="273"/>
        <v>1.0053693100000001</v>
      </c>
      <c r="M308" s="110">
        <f t="shared" si="289"/>
        <v>1.0077733</v>
      </c>
      <c r="N308" s="110">
        <f t="shared" si="284"/>
        <v>1.1746537399066392</v>
      </c>
      <c r="O308" s="103">
        <f t="shared" si="288"/>
        <v>1.18096081</v>
      </c>
      <c r="P308" s="103">
        <f t="shared" si="265"/>
        <v>927.82377751000001</v>
      </c>
      <c r="Q308" s="11">
        <f t="shared" si="283"/>
        <v>0</v>
      </c>
      <c r="R308" s="30">
        <f t="shared" si="274"/>
        <v>0</v>
      </c>
      <c r="S308" s="8">
        <f t="shared" si="266"/>
        <v>0</v>
      </c>
      <c r="T308" s="113">
        <f t="shared" si="275"/>
        <v>0.16</v>
      </c>
      <c r="U308" s="111">
        <f t="shared" si="285"/>
        <v>17</v>
      </c>
      <c r="V308" s="111">
        <v>252</v>
      </c>
      <c r="W308" s="110">
        <f t="shared" si="267"/>
        <v>1.0100627529999999</v>
      </c>
      <c r="X308" s="103">
        <f t="shared" si="268"/>
        <v>9.3364615000000004</v>
      </c>
      <c r="Y308" s="103">
        <f t="shared" si="269"/>
        <v>0</v>
      </c>
      <c r="Z308" s="114" t="str">
        <f t="shared" si="281"/>
        <v>A+J=</v>
      </c>
      <c r="AA308" s="108">
        <f t="shared" si="282"/>
        <v>44489</v>
      </c>
      <c r="AB308" s="4"/>
      <c r="AD308" s="190">
        <f>[2]Plan1!A367</f>
        <v>47807</v>
      </c>
      <c r="AE308" s="129" t="str">
        <f>[2]Plan1!C367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70"/>
        <v>44484</v>
      </c>
      <c r="B309" s="103">
        <f t="shared" si="262"/>
        <v>938.00778402000003</v>
      </c>
      <c r="C309" s="103">
        <f t="shared" si="279"/>
        <v>785.65162337000004</v>
      </c>
      <c r="D309" s="104">
        <f t="shared" si="271"/>
        <v>1084.095</v>
      </c>
      <c r="E309" s="105">
        <f t="shared" si="286"/>
        <v>1091.29</v>
      </c>
      <c r="F309" s="106">
        <f t="shared" si="287"/>
        <v>44428</v>
      </c>
      <c r="G309" s="107">
        <f t="shared" si="263"/>
        <v>6.6368722298322247E-3</v>
      </c>
      <c r="H309" s="108">
        <f t="shared" si="280"/>
        <v>44489</v>
      </c>
      <c r="I309" s="108">
        <f t="shared" si="264"/>
        <v>44489</v>
      </c>
      <c r="J309" s="109">
        <f t="shared" si="272"/>
        <v>21</v>
      </c>
      <c r="K309" s="109">
        <f t="shared" si="290"/>
        <v>18</v>
      </c>
      <c r="L309" s="8">
        <f t="shared" si="273"/>
        <v>1.00568605</v>
      </c>
      <c r="M309" s="110">
        <f t="shared" si="289"/>
        <v>1.0077733</v>
      </c>
      <c r="N309" s="110">
        <f t="shared" si="284"/>
        <v>1.1746537399066392</v>
      </c>
      <c r="O309" s="103">
        <f t="shared" si="288"/>
        <v>1.1813328700000001</v>
      </c>
      <c r="P309" s="103">
        <f t="shared" si="265"/>
        <v>928.11608705000003</v>
      </c>
      <c r="Q309" s="11">
        <f t="shared" si="283"/>
        <v>0</v>
      </c>
      <c r="R309" s="30">
        <f t="shared" si="274"/>
        <v>0</v>
      </c>
      <c r="S309" s="8">
        <f t="shared" si="266"/>
        <v>0</v>
      </c>
      <c r="T309" s="113">
        <f t="shared" si="275"/>
        <v>0.16</v>
      </c>
      <c r="U309" s="111">
        <f t="shared" si="285"/>
        <v>18</v>
      </c>
      <c r="V309" s="111">
        <v>252</v>
      </c>
      <c r="W309" s="110">
        <f t="shared" si="267"/>
        <v>1.0106578230000001</v>
      </c>
      <c r="X309" s="103">
        <f t="shared" si="268"/>
        <v>9.8916969699999999</v>
      </c>
      <c r="Y309" s="103">
        <f t="shared" si="269"/>
        <v>0</v>
      </c>
      <c r="Z309" s="114" t="str">
        <f t="shared" si="281"/>
        <v>A+J=</v>
      </c>
      <c r="AA309" s="108">
        <f t="shared" si="282"/>
        <v>44489</v>
      </c>
      <c r="AB309" s="4"/>
      <c r="AD309" s="190">
        <f>[2]Plan1!A368</f>
        <v>47842</v>
      </c>
      <c r="AE309" s="129" t="str">
        <f>[2]Plan1!C368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70"/>
        <v>44485</v>
      </c>
      <c r="B310" s="103">
        <f t="shared" si="262"/>
        <v>938.85609814000009</v>
      </c>
      <c r="C310" s="103">
        <f t="shared" si="279"/>
        <v>785.65162337000004</v>
      </c>
      <c r="D310" s="104">
        <f t="shared" si="271"/>
        <v>1084.095</v>
      </c>
      <c r="E310" s="105">
        <f t="shared" si="286"/>
        <v>1091.29</v>
      </c>
      <c r="F310" s="106">
        <f t="shared" si="287"/>
        <v>44428</v>
      </c>
      <c r="G310" s="107">
        <f t="shared" si="263"/>
        <v>6.6368722298322247E-3</v>
      </c>
      <c r="H310" s="108">
        <f t="shared" si="280"/>
        <v>44489</v>
      </c>
      <c r="I310" s="108">
        <f t="shared" si="264"/>
        <v>44489</v>
      </c>
      <c r="J310" s="109">
        <f t="shared" si="272"/>
        <v>21</v>
      </c>
      <c r="K310" s="109">
        <f t="shared" si="290"/>
        <v>19</v>
      </c>
      <c r="L310" s="8">
        <f t="shared" si="273"/>
        <v>1.00600289</v>
      </c>
      <c r="M310" s="110">
        <f t="shared" si="289"/>
        <v>1.0077733</v>
      </c>
      <c r="N310" s="110">
        <f t="shared" si="284"/>
        <v>1.1746537399066392</v>
      </c>
      <c r="O310" s="103">
        <f t="shared" si="288"/>
        <v>1.1817050499999999</v>
      </c>
      <c r="P310" s="103">
        <f t="shared" si="265"/>
        <v>928.40849087000004</v>
      </c>
      <c r="Q310" s="11">
        <f t="shared" si="283"/>
        <v>0</v>
      </c>
      <c r="R310" s="30">
        <f t="shared" si="274"/>
        <v>0</v>
      </c>
      <c r="S310" s="8">
        <f t="shared" si="266"/>
        <v>0</v>
      </c>
      <c r="T310" s="113">
        <f t="shared" si="275"/>
        <v>0.16</v>
      </c>
      <c r="U310" s="111">
        <f t="shared" si="285"/>
        <v>19</v>
      </c>
      <c r="V310" s="111">
        <v>252</v>
      </c>
      <c r="W310" s="110">
        <f t="shared" si="267"/>
        <v>1.0112532439999999</v>
      </c>
      <c r="X310" s="103">
        <f t="shared" si="268"/>
        <v>10.447607270000001</v>
      </c>
      <c r="Y310" s="103">
        <f t="shared" si="269"/>
        <v>0</v>
      </c>
      <c r="Z310" s="114" t="str">
        <f t="shared" si="281"/>
        <v>A+J=</v>
      </c>
      <c r="AA310" s="108">
        <f t="shared" si="282"/>
        <v>44489</v>
      </c>
      <c r="AB310" s="4"/>
      <c r="AD310" s="190">
        <f>[2]Plan1!A369</f>
        <v>47849</v>
      </c>
      <c r="AE310" s="129" t="str">
        <f>[2]Plan1!C369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70"/>
        <v>44486</v>
      </c>
      <c r="B311" s="103">
        <f t="shared" si="262"/>
        <v>938.85609814000009</v>
      </c>
      <c r="C311" s="103">
        <f t="shared" si="279"/>
        <v>785.65162337000004</v>
      </c>
      <c r="D311" s="104">
        <f t="shared" si="271"/>
        <v>1084.095</v>
      </c>
      <c r="E311" s="105">
        <f t="shared" si="286"/>
        <v>1091.29</v>
      </c>
      <c r="F311" s="106">
        <f t="shared" si="287"/>
        <v>44428</v>
      </c>
      <c r="G311" s="107">
        <f t="shared" si="263"/>
        <v>6.6368722298322247E-3</v>
      </c>
      <c r="H311" s="108">
        <f t="shared" si="280"/>
        <v>44489</v>
      </c>
      <c r="I311" s="108">
        <f t="shared" si="264"/>
        <v>44489</v>
      </c>
      <c r="J311" s="109">
        <f t="shared" si="272"/>
        <v>21</v>
      </c>
      <c r="K311" s="109">
        <f t="shared" si="290"/>
        <v>19</v>
      </c>
      <c r="L311" s="8">
        <f t="shared" si="273"/>
        <v>1.00600289</v>
      </c>
      <c r="M311" s="110">
        <f t="shared" si="289"/>
        <v>1.0077733</v>
      </c>
      <c r="N311" s="110">
        <f t="shared" si="284"/>
        <v>1.1746537399066392</v>
      </c>
      <c r="O311" s="103">
        <f t="shared" si="288"/>
        <v>1.1817050499999999</v>
      </c>
      <c r="P311" s="103">
        <f t="shared" si="265"/>
        <v>928.40849087000004</v>
      </c>
      <c r="Q311" s="11">
        <f t="shared" si="283"/>
        <v>0</v>
      </c>
      <c r="R311" s="30">
        <f t="shared" si="274"/>
        <v>0</v>
      </c>
      <c r="S311" s="8">
        <f t="shared" si="266"/>
        <v>0</v>
      </c>
      <c r="T311" s="113">
        <f t="shared" si="275"/>
        <v>0.16</v>
      </c>
      <c r="U311" s="111">
        <f t="shared" si="285"/>
        <v>19</v>
      </c>
      <c r="V311" s="111">
        <v>252</v>
      </c>
      <c r="W311" s="110">
        <f t="shared" si="267"/>
        <v>1.0112532439999999</v>
      </c>
      <c r="X311" s="103">
        <f t="shared" si="268"/>
        <v>10.447607270000001</v>
      </c>
      <c r="Y311" s="103">
        <f t="shared" si="269"/>
        <v>0</v>
      </c>
      <c r="Z311" s="114" t="str">
        <f t="shared" si="281"/>
        <v>A+J=</v>
      </c>
      <c r="AA311" s="108">
        <f t="shared" si="282"/>
        <v>44489</v>
      </c>
      <c r="AB311" s="4"/>
      <c r="AD311" s="190">
        <f>[2]Plan1!A370</f>
        <v>47903</v>
      </c>
      <c r="AE311" s="129" t="str">
        <f>[2]Plan1!C370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70"/>
        <v>44487</v>
      </c>
      <c r="B312" s="103">
        <f t="shared" si="262"/>
        <v>938.85609814000009</v>
      </c>
      <c r="C312" s="103">
        <f t="shared" si="279"/>
        <v>785.65162337000004</v>
      </c>
      <c r="D312" s="104">
        <f t="shared" si="271"/>
        <v>1084.095</v>
      </c>
      <c r="E312" s="105">
        <f t="shared" si="286"/>
        <v>1091.29</v>
      </c>
      <c r="F312" s="106">
        <f t="shared" si="287"/>
        <v>44428</v>
      </c>
      <c r="G312" s="107">
        <f t="shared" si="263"/>
        <v>6.6368722298322247E-3</v>
      </c>
      <c r="H312" s="108">
        <f t="shared" si="280"/>
        <v>44489</v>
      </c>
      <c r="I312" s="108">
        <f t="shared" si="264"/>
        <v>44489</v>
      </c>
      <c r="J312" s="109">
        <f t="shared" si="272"/>
        <v>21</v>
      </c>
      <c r="K312" s="109">
        <f t="shared" si="290"/>
        <v>19</v>
      </c>
      <c r="L312" s="8">
        <f t="shared" si="273"/>
        <v>1.00600289</v>
      </c>
      <c r="M312" s="110">
        <f t="shared" si="289"/>
        <v>1.0077733</v>
      </c>
      <c r="N312" s="110">
        <f t="shared" si="284"/>
        <v>1.1746537399066392</v>
      </c>
      <c r="O312" s="103">
        <f t="shared" si="288"/>
        <v>1.1817050499999999</v>
      </c>
      <c r="P312" s="103">
        <f t="shared" si="265"/>
        <v>928.40849087000004</v>
      </c>
      <c r="Q312" s="11">
        <f t="shared" si="283"/>
        <v>0</v>
      </c>
      <c r="R312" s="30">
        <f t="shared" si="274"/>
        <v>0</v>
      </c>
      <c r="S312" s="8">
        <f t="shared" si="266"/>
        <v>0</v>
      </c>
      <c r="T312" s="113">
        <f t="shared" si="275"/>
        <v>0.16</v>
      </c>
      <c r="U312" s="111">
        <f t="shared" si="285"/>
        <v>19</v>
      </c>
      <c r="V312" s="111">
        <v>252</v>
      </c>
      <c r="W312" s="110">
        <f t="shared" si="267"/>
        <v>1.0112532439999999</v>
      </c>
      <c r="X312" s="103">
        <f t="shared" si="268"/>
        <v>10.447607270000001</v>
      </c>
      <c r="Y312" s="103">
        <f t="shared" si="269"/>
        <v>0</v>
      </c>
      <c r="Z312" s="114" t="str">
        <f t="shared" si="281"/>
        <v>A+J=</v>
      </c>
      <c r="AA312" s="108">
        <f t="shared" si="282"/>
        <v>44489</v>
      </c>
      <c r="AB312" s="4"/>
      <c r="AD312" s="190">
        <f>[2]Plan1!A371</f>
        <v>47904</v>
      </c>
      <c r="AE312" s="129" t="str">
        <f>[2]Plan1!C371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70"/>
        <v>44488</v>
      </c>
      <c r="B313" s="103">
        <f t="shared" si="262"/>
        <v>939.70518091000008</v>
      </c>
      <c r="C313" s="103">
        <f t="shared" si="279"/>
        <v>785.65162337000004</v>
      </c>
      <c r="D313" s="104">
        <f t="shared" si="271"/>
        <v>1084.095</v>
      </c>
      <c r="E313" s="105">
        <f t="shared" si="286"/>
        <v>1091.29</v>
      </c>
      <c r="F313" s="106">
        <f t="shared" si="287"/>
        <v>44428</v>
      </c>
      <c r="G313" s="107">
        <f t="shared" si="263"/>
        <v>6.6368722298322247E-3</v>
      </c>
      <c r="H313" s="108">
        <f t="shared" si="280"/>
        <v>44489</v>
      </c>
      <c r="I313" s="108">
        <f t="shared" si="264"/>
        <v>44489</v>
      </c>
      <c r="J313" s="109">
        <f t="shared" si="272"/>
        <v>21</v>
      </c>
      <c r="K313" s="109">
        <f t="shared" si="290"/>
        <v>20</v>
      </c>
      <c r="L313" s="8">
        <f t="shared" si="273"/>
        <v>1.00631983</v>
      </c>
      <c r="M313" s="110">
        <f t="shared" si="289"/>
        <v>1.0077733</v>
      </c>
      <c r="N313" s="110">
        <f t="shared" si="284"/>
        <v>1.1746537399066392</v>
      </c>
      <c r="O313" s="103">
        <f t="shared" si="288"/>
        <v>1.1820773499999999</v>
      </c>
      <c r="P313" s="103">
        <f t="shared" si="265"/>
        <v>928.70098897000003</v>
      </c>
      <c r="Q313" s="11">
        <f t="shared" si="283"/>
        <v>0</v>
      </c>
      <c r="R313" s="30">
        <f t="shared" si="274"/>
        <v>0</v>
      </c>
      <c r="S313" s="8">
        <f t="shared" si="266"/>
        <v>0</v>
      </c>
      <c r="T313" s="113">
        <f t="shared" si="275"/>
        <v>0.16</v>
      </c>
      <c r="U313" s="111">
        <f t="shared" si="285"/>
        <v>20</v>
      </c>
      <c r="V313" s="111">
        <v>252</v>
      </c>
      <c r="W313" s="110">
        <f t="shared" si="267"/>
        <v>1.0118490149999999</v>
      </c>
      <c r="X313" s="103">
        <f t="shared" si="268"/>
        <v>11.00419194</v>
      </c>
      <c r="Y313" s="103">
        <f t="shared" si="269"/>
        <v>0</v>
      </c>
      <c r="Z313" s="114" t="str">
        <f t="shared" si="281"/>
        <v>A+J=</v>
      </c>
      <c r="AA313" s="108">
        <f t="shared" si="282"/>
        <v>44489</v>
      </c>
      <c r="AB313" s="4"/>
      <c r="AD313" s="190">
        <f>[2]Plan1!A372</f>
        <v>47949</v>
      </c>
      <c r="AE313" s="129" t="str">
        <f>[2]Plan1!C372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70"/>
        <v>44489</v>
      </c>
      <c r="B314" s="103">
        <f t="shared" si="262"/>
        <v>940.55502670999999</v>
      </c>
      <c r="C314" s="103">
        <f t="shared" si="279"/>
        <v>785.65162337000004</v>
      </c>
      <c r="D314" s="104">
        <f t="shared" si="271"/>
        <v>1084.095</v>
      </c>
      <c r="E314" s="105">
        <f t="shared" si="286"/>
        <v>1091.29</v>
      </c>
      <c r="F314" s="106">
        <f t="shared" si="287"/>
        <v>44428</v>
      </c>
      <c r="G314" s="107">
        <f t="shared" si="263"/>
        <v>6.6368722298322247E-3</v>
      </c>
      <c r="H314" s="108">
        <f t="shared" si="280"/>
        <v>44522</v>
      </c>
      <c r="I314" s="108">
        <f t="shared" si="264"/>
        <v>44489</v>
      </c>
      <c r="J314" s="109">
        <f t="shared" si="272"/>
        <v>21</v>
      </c>
      <c r="K314" s="109">
        <f t="shared" si="290"/>
        <v>21</v>
      </c>
      <c r="L314" s="8">
        <f t="shared" si="273"/>
        <v>1.0066368699999999</v>
      </c>
      <c r="M314" s="110">
        <f t="shared" si="289"/>
        <v>1.0077733</v>
      </c>
      <c r="N314" s="110">
        <f t="shared" si="284"/>
        <v>1.1746537399066392</v>
      </c>
      <c r="O314" s="103">
        <f t="shared" si="288"/>
        <v>1.1824497599999999</v>
      </c>
      <c r="P314" s="103">
        <f t="shared" si="265"/>
        <v>928.99357349000002</v>
      </c>
      <c r="Q314" s="11">
        <f t="shared" si="283"/>
        <v>10</v>
      </c>
      <c r="R314" s="30">
        <f t="shared" si="274"/>
        <v>3.2517719553767373E-2</v>
      </c>
      <c r="S314" s="8">
        <f t="shared" si="266"/>
        <v>30.208752489999998</v>
      </c>
      <c r="T314" s="113">
        <f t="shared" si="275"/>
        <v>0.16</v>
      </c>
      <c r="U314" s="111">
        <f t="shared" si="285"/>
        <v>21</v>
      </c>
      <c r="V314" s="111">
        <v>252</v>
      </c>
      <c r="W314" s="110">
        <f t="shared" si="267"/>
        <v>1.0124451379999999</v>
      </c>
      <c r="X314" s="103">
        <f t="shared" si="268"/>
        <v>11.561453220000001</v>
      </c>
      <c r="Y314" s="103">
        <f t="shared" si="269"/>
        <v>41.770205709999999</v>
      </c>
      <c r="Z314" s="114" t="str">
        <f t="shared" si="281"/>
        <v>A+J=</v>
      </c>
      <c r="AA314" s="108">
        <f t="shared" si="282"/>
        <v>44489</v>
      </c>
      <c r="AB314" s="4"/>
      <c r="AD314" s="190">
        <f>[2]Plan1!A373</f>
        <v>47959</v>
      </c>
      <c r="AE314" s="129" t="str">
        <f>[2]Plan1!C373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70"/>
        <v>44490</v>
      </c>
      <c r="B315" s="103">
        <f t="shared" si="262"/>
        <v>899.31433288999995</v>
      </c>
      <c r="C315" s="103">
        <f t="shared" si="279"/>
        <v>760.10402422000004</v>
      </c>
      <c r="D315" s="104">
        <f t="shared" si="271"/>
        <v>1091.29</v>
      </c>
      <c r="E315" s="105">
        <f t="shared" si="286"/>
        <v>1084.3119999999999</v>
      </c>
      <c r="F315" s="106">
        <f t="shared" si="287"/>
        <v>44459</v>
      </c>
      <c r="G315" s="107">
        <f t="shared" si="263"/>
        <v>-6.3942673349889345E-3</v>
      </c>
      <c r="H315" s="108">
        <f t="shared" si="280"/>
        <v>44522</v>
      </c>
      <c r="I315" s="108">
        <f t="shared" si="264"/>
        <v>44522</v>
      </c>
      <c r="J315" s="109">
        <f t="shared" si="272"/>
        <v>21</v>
      </c>
      <c r="K315" s="109">
        <f t="shared" si="290"/>
        <v>1</v>
      </c>
      <c r="L315" s="8">
        <f t="shared" si="273"/>
        <v>1</v>
      </c>
      <c r="M315" s="110">
        <f t="shared" si="289"/>
        <v>1.0066368699999999</v>
      </c>
      <c r="N315" s="110">
        <f t="shared" si="284"/>
        <v>1.1824497640734133</v>
      </c>
      <c r="O315" s="103">
        <f t="shared" si="288"/>
        <v>1.1824497599999999</v>
      </c>
      <c r="P315" s="103">
        <f t="shared" si="265"/>
        <v>898.78482100999997</v>
      </c>
      <c r="Q315" s="11">
        <f t="shared" si="283"/>
        <v>0</v>
      </c>
      <c r="R315" s="30">
        <f t="shared" si="274"/>
        <v>0</v>
      </c>
      <c r="S315" s="8">
        <f t="shared" si="266"/>
        <v>0</v>
      </c>
      <c r="T315" s="113">
        <f t="shared" si="275"/>
        <v>0.16</v>
      </c>
      <c r="U315" s="111">
        <f t="shared" si="285"/>
        <v>1</v>
      </c>
      <c r="V315" s="111">
        <v>252</v>
      </c>
      <c r="W315" s="110">
        <f t="shared" si="267"/>
        <v>1.0005891419999999</v>
      </c>
      <c r="X315" s="103">
        <f t="shared" si="268"/>
        <v>0.52951188000000005</v>
      </c>
      <c r="Y315" s="103">
        <f t="shared" si="269"/>
        <v>0</v>
      </c>
      <c r="Z315" s="114" t="str">
        <f t="shared" si="281"/>
        <v>A+J=</v>
      </c>
      <c r="AA315" s="108">
        <f t="shared" si="282"/>
        <v>44522</v>
      </c>
      <c r="AB315" s="4"/>
      <c r="AD315" s="190">
        <f>[2]Plan1!A374</f>
        <v>47969</v>
      </c>
      <c r="AE315" s="129" t="str">
        <f>[2]Plan1!C374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70"/>
        <v>44491</v>
      </c>
      <c r="B316" s="103">
        <f t="shared" si="262"/>
        <v>899.84415575999992</v>
      </c>
      <c r="C316" s="103">
        <f t="shared" si="279"/>
        <v>760.10402422000004</v>
      </c>
      <c r="D316" s="104">
        <f t="shared" si="271"/>
        <v>1091.29</v>
      </c>
      <c r="E316" s="105">
        <f t="shared" si="286"/>
        <v>1084.3119999999999</v>
      </c>
      <c r="F316" s="106">
        <f t="shared" si="287"/>
        <v>44459</v>
      </c>
      <c r="G316" s="107">
        <f t="shared" si="263"/>
        <v>-6.3942673349889345E-3</v>
      </c>
      <c r="H316" s="108">
        <f t="shared" si="280"/>
        <v>44522</v>
      </c>
      <c r="I316" s="108">
        <f t="shared" si="264"/>
        <v>44522</v>
      </c>
      <c r="J316" s="109">
        <f t="shared" si="272"/>
        <v>21</v>
      </c>
      <c r="K316" s="109">
        <f t="shared" si="290"/>
        <v>2</v>
      </c>
      <c r="L316" s="8">
        <f t="shared" si="273"/>
        <v>1</v>
      </c>
      <c r="M316" s="110">
        <f t="shared" si="289"/>
        <v>1.0066368699999999</v>
      </c>
      <c r="N316" s="110">
        <f t="shared" si="284"/>
        <v>1.1824497640734133</v>
      </c>
      <c r="O316" s="103">
        <f t="shared" si="288"/>
        <v>1.1824497599999999</v>
      </c>
      <c r="P316" s="103">
        <f t="shared" si="265"/>
        <v>898.78482100999997</v>
      </c>
      <c r="Q316" s="11">
        <f t="shared" si="283"/>
        <v>0</v>
      </c>
      <c r="R316" s="30">
        <f t="shared" si="274"/>
        <v>0</v>
      </c>
      <c r="S316" s="8">
        <f t="shared" si="266"/>
        <v>0</v>
      </c>
      <c r="T316" s="113">
        <f t="shared" si="275"/>
        <v>0.16</v>
      </c>
      <c r="U316" s="111">
        <f t="shared" si="285"/>
        <v>2</v>
      </c>
      <c r="V316" s="111">
        <v>252</v>
      </c>
      <c r="W316" s="110">
        <f t="shared" si="267"/>
        <v>1.0011786300000001</v>
      </c>
      <c r="X316" s="103">
        <f t="shared" si="268"/>
        <v>1.0593347500000001</v>
      </c>
      <c r="Y316" s="103">
        <f t="shared" si="269"/>
        <v>0</v>
      </c>
      <c r="Z316" s="114" t="str">
        <f t="shared" si="281"/>
        <v>A+J=</v>
      </c>
      <c r="AA316" s="108">
        <f t="shared" si="282"/>
        <v>44522</v>
      </c>
      <c r="AB316" s="4"/>
      <c r="AD316" s="190">
        <f>[2]Plan1!A375</f>
        <v>48011</v>
      </c>
      <c r="AE316" s="129" t="str">
        <f>[2]Plan1!C375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70"/>
        <v>44492</v>
      </c>
      <c r="B317" s="103">
        <f t="shared" si="262"/>
        <v>900.37429229999998</v>
      </c>
      <c r="C317" s="103">
        <f t="shared" si="279"/>
        <v>760.10402422000004</v>
      </c>
      <c r="D317" s="104">
        <f t="shared" si="271"/>
        <v>1091.29</v>
      </c>
      <c r="E317" s="105">
        <f t="shared" si="286"/>
        <v>1084.3119999999999</v>
      </c>
      <c r="F317" s="106">
        <f t="shared" si="287"/>
        <v>44459</v>
      </c>
      <c r="G317" s="107">
        <f t="shared" si="263"/>
        <v>-6.3942673349889345E-3</v>
      </c>
      <c r="H317" s="108">
        <f t="shared" si="280"/>
        <v>44522</v>
      </c>
      <c r="I317" s="108">
        <f t="shared" si="264"/>
        <v>44522</v>
      </c>
      <c r="J317" s="109">
        <f t="shared" si="272"/>
        <v>21</v>
      </c>
      <c r="K317" s="109">
        <f t="shared" si="290"/>
        <v>3</v>
      </c>
      <c r="L317" s="8">
        <f t="shared" si="273"/>
        <v>1</v>
      </c>
      <c r="M317" s="110">
        <f t="shared" si="289"/>
        <v>1.0066368699999999</v>
      </c>
      <c r="N317" s="110">
        <f t="shared" si="284"/>
        <v>1.1824497640734133</v>
      </c>
      <c r="O317" s="103">
        <f t="shared" si="288"/>
        <v>1.1824497599999999</v>
      </c>
      <c r="P317" s="103">
        <f t="shared" si="265"/>
        <v>898.78482100999997</v>
      </c>
      <c r="Q317" s="11">
        <f t="shared" si="283"/>
        <v>0</v>
      </c>
      <c r="R317" s="30">
        <f t="shared" si="274"/>
        <v>0</v>
      </c>
      <c r="S317" s="8">
        <f t="shared" si="266"/>
        <v>0</v>
      </c>
      <c r="T317" s="113">
        <f t="shared" si="275"/>
        <v>0.16</v>
      </c>
      <c r="U317" s="111">
        <f t="shared" si="285"/>
        <v>3</v>
      </c>
      <c r="V317" s="111">
        <v>252</v>
      </c>
      <c r="W317" s="110">
        <f t="shared" si="267"/>
        <v>1.001768467</v>
      </c>
      <c r="X317" s="103">
        <f t="shared" si="268"/>
        <v>1.5894712900000001</v>
      </c>
      <c r="Y317" s="103">
        <f t="shared" si="269"/>
        <v>0</v>
      </c>
      <c r="Z317" s="114" t="str">
        <f t="shared" si="281"/>
        <v>A+J=</v>
      </c>
      <c r="AA317" s="108">
        <f t="shared" si="282"/>
        <v>44522</v>
      </c>
      <c r="AB317" s="4"/>
      <c r="AD317" s="190">
        <f>[2]Plan1!A376</f>
        <v>48098</v>
      </c>
      <c r="AE317" s="129" t="str">
        <f>[2]Plan1!C376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70"/>
        <v>44493</v>
      </c>
      <c r="B318" s="103">
        <f t="shared" si="262"/>
        <v>900.37429229999998</v>
      </c>
      <c r="C318" s="103">
        <f t="shared" si="279"/>
        <v>760.10402422000004</v>
      </c>
      <c r="D318" s="104">
        <f t="shared" si="271"/>
        <v>1091.29</v>
      </c>
      <c r="E318" s="105">
        <f t="shared" si="286"/>
        <v>1084.3119999999999</v>
      </c>
      <c r="F318" s="106">
        <f t="shared" si="287"/>
        <v>44459</v>
      </c>
      <c r="G318" s="107">
        <f t="shared" si="263"/>
        <v>-6.3942673349889345E-3</v>
      </c>
      <c r="H318" s="108">
        <f t="shared" si="280"/>
        <v>44522</v>
      </c>
      <c r="I318" s="108">
        <f t="shared" si="264"/>
        <v>44522</v>
      </c>
      <c r="J318" s="109">
        <f t="shared" si="272"/>
        <v>21</v>
      </c>
      <c r="K318" s="109">
        <f t="shared" si="290"/>
        <v>3</v>
      </c>
      <c r="L318" s="8">
        <f t="shared" si="273"/>
        <v>1</v>
      </c>
      <c r="M318" s="110">
        <f t="shared" si="289"/>
        <v>1.0066368699999999</v>
      </c>
      <c r="N318" s="110">
        <f t="shared" si="284"/>
        <v>1.1824497640734133</v>
      </c>
      <c r="O318" s="103">
        <f t="shared" si="288"/>
        <v>1.1824497599999999</v>
      </c>
      <c r="P318" s="103">
        <f t="shared" si="265"/>
        <v>898.78482100999997</v>
      </c>
      <c r="Q318" s="11">
        <f t="shared" si="283"/>
        <v>0</v>
      </c>
      <c r="R318" s="30">
        <f t="shared" si="274"/>
        <v>0</v>
      </c>
      <c r="S318" s="8">
        <f t="shared" si="266"/>
        <v>0</v>
      </c>
      <c r="T318" s="113">
        <f t="shared" si="275"/>
        <v>0.16</v>
      </c>
      <c r="U318" s="111">
        <f t="shared" si="285"/>
        <v>3</v>
      </c>
      <c r="V318" s="111">
        <v>252</v>
      </c>
      <c r="W318" s="110">
        <f t="shared" si="267"/>
        <v>1.001768467</v>
      </c>
      <c r="X318" s="103">
        <f t="shared" si="268"/>
        <v>1.5894712900000001</v>
      </c>
      <c r="Y318" s="103">
        <f t="shared" si="269"/>
        <v>0</v>
      </c>
      <c r="Z318" s="114" t="str">
        <f t="shared" si="281"/>
        <v>A+J=</v>
      </c>
      <c r="AA318" s="108">
        <f t="shared" si="282"/>
        <v>44522</v>
      </c>
      <c r="AB318" s="4"/>
      <c r="AD318" s="190">
        <f>[2]Plan1!A377</f>
        <v>48133</v>
      </c>
      <c r="AE318" s="129" t="str">
        <f>[2]Plan1!C377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70"/>
        <v>44494</v>
      </c>
      <c r="B319" s="103">
        <f t="shared" si="262"/>
        <v>900.37429229999998</v>
      </c>
      <c r="C319" s="103">
        <f t="shared" si="279"/>
        <v>760.10402422000004</v>
      </c>
      <c r="D319" s="104">
        <f t="shared" si="271"/>
        <v>1091.29</v>
      </c>
      <c r="E319" s="105">
        <f t="shared" si="286"/>
        <v>1084.3119999999999</v>
      </c>
      <c r="F319" s="106">
        <f t="shared" si="287"/>
        <v>44459</v>
      </c>
      <c r="G319" s="107">
        <f t="shared" si="263"/>
        <v>-6.3942673349889345E-3</v>
      </c>
      <c r="H319" s="108">
        <f t="shared" si="280"/>
        <v>44522</v>
      </c>
      <c r="I319" s="108">
        <f t="shared" si="264"/>
        <v>44522</v>
      </c>
      <c r="J319" s="109">
        <f t="shared" si="272"/>
        <v>21</v>
      </c>
      <c r="K319" s="109">
        <f t="shared" si="290"/>
        <v>3</v>
      </c>
      <c r="L319" s="8">
        <f t="shared" si="273"/>
        <v>1</v>
      </c>
      <c r="M319" s="110">
        <f t="shared" si="289"/>
        <v>1.0066368699999999</v>
      </c>
      <c r="N319" s="110">
        <f t="shared" si="284"/>
        <v>1.1824497640734133</v>
      </c>
      <c r="O319" s="103">
        <f t="shared" si="288"/>
        <v>1.1824497599999999</v>
      </c>
      <c r="P319" s="103">
        <f t="shared" si="265"/>
        <v>898.78482100999997</v>
      </c>
      <c r="Q319" s="11">
        <f t="shared" si="283"/>
        <v>0</v>
      </c>
      <c r="R319" s="30">
        <f t="shared" si="274"/>
        <v>0</v>
      </c>
      <c r="S319" s="8">
        <f t="shared" si="266"/>
        <v>0</v>
      </c>
      <c r="T319" s="113">
        <f t="shared" si="275"/>
        <v>0.16</v>
      </c>
      <c r="U319" s="111">
        <f t="shared" si="285"/>
        <v>3</v>
      </c>
      <c r="V319" s="111">
        <v>252</v>
      </c>
      <c r="W319" s="110">
        <f t="shared" si="267"/>
        <v>1.001768467</v>
      </c>
      <c r="X319" s="103">
        <f t="shared" si="268"/>
        <v>1.5894712900000001</v>
      </c>
      <c r="Y319" s="103">
        <f t="shared" si="269"/>
        <v>0</v>
      </c>
      <c r="Z319" s="114" t="str">
        <f t="shared" si="281"/>
        <v>A+J=</v>
      </c>
      <c r="AA319" s="108">
        <f t="shared" si="282"/>
        <v>44522</v>
      </c>
      <c r="AB319" s="4"/>
      <c r="AD319" s="190">
        <f>[2]Plan1!A378</f>
        <v>48154</v>
      </c>
      <c r="AE319" s="129" t="str">
        <f>[2]Plan1!C378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70"/>
        <v>44495</v>
      </c>
      <c r="B320" s="103">
        <f t="shared" si="262"/>
        <v>900.90473981999992</v>
      </c>
      <c r="C320" s="103">
        <f t="shared" si="279"/>
        <v>760.10402422000004</v>
      </c>
      <c r="D320" s="104">
        <f t="shared" si="271"/>
        <v>1091.29</v>
      </c>
      <c r="E320" s="105">
        <f t="shared" si="286"/>
        <v>1084.3119999999999</v>
      </c>
      <c r="F320" s="106">
        <f t="shared" si="287"/>
        <v>44459</v>
      </c>
      <c r="G320" s="107">
        <f t="shared" si="263"/>
        <v>-6.3942673349889345E-3</v>
      </c>
      <c r="H320" s="108">
        <f t="shared" si="280"/>
        <v>44522</v>
      </c>
      <c r="I320" s="108">
        <f t="shared" si="264"/>
        <v>44522</v>
      </c>
      <c r="J320" s="109">
        <f t="shared" si="272"/>
        <v>21</v>
      </c>
      <c r="K320" s="109">
        <f t="shared" si="290"/>
        <v>4</v>
      </c>
      <c r="L320" s="8">
        <f t="shared" si="273"/>
        <v>1</v>
      </c>
      <c r="M320" s="110">
        <f t="shared" si="289"/>
        <v>1.0066368699999999</v>
      </c>
      <c r="N320" s="110">
        <f t="shared" si="284"/>
        <v>1.1824497640734133</v>
      </c>
      <c r="O320" s="103">
        <f t="shared" si="288"/>
        <v>1.1824497599999999</v>
      </c>
      <c r="P320" s="103">
        <f t="shared" si="265"/>
        <v>898.78482100999997</v>
      </c>
      <c r="Q320" s="11">
        <f t="shared" si="283"/>
        <v>0</v>
      </c>
      <c r="R320" s="30">
        <f t="shared" si="274"/>
        <v>0</v>
      </c>
      <c r="S320" s="8">
        <f t="shared" si="266"/>
        <v>0</v>
      </c>
      <c r="T320" s="113">
        <f t="shared" si="275"/>
        <v>0.16</v>
      </c>
      <c r="U320" s="111">
        <f t="shared" si="285"/>
        <v>4</v>
      </c>
      <c r="V320" s="111">
        <v>252</v>
      </c>
      <c r="W320" s="110">
        <f t="shared" si="267"/>
        <v>1.0023586499999999</v>
      </c>
      <c r="X320" s="103">
        <f t="shared" si="268"/>
        <v>2.1199188100000002</v>
      </c>
      <c r="Y320" s="103">
        <f t="shared" si="269"/>
        <v>0</v>
      </c>
      <c r="Z320" s="114" t="str">
        <f t="shared" si="281"/>
        <v>A+J=</v>
      </c>
      <c r="AA320" s="108">
        <f t="shared" si="282"/>
        <v>44522</v>
      </c>
      <c r="AB320" s="4"/>
      <c r="AD320" s="190">
        <f>[2]Plan1!A379</f>
        <v>48167</v>
      </c>
      <c r="AE320" s="129" t="str">
        <f>[2]Plan1!C379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70"/>
        <v>44496</v>
      </c>
      <c r="B321" s="103">
        <f t="shared" si="262"/>
        <v>901.43550101999995</v>
      </c>
      <c r="C321" s="103">
        <f t="shared" si="279"/>
        <v>760.10402422000004</v>
      </c>
      <c r="D321" s="104">
        <f t="shared" si="271"/>
        <v>1091.29</v>
      </c>
      <c r="E321" s="105">
        <f t="shared" si="286"/>
        <v>1084.3119999999999</v>
      </c>
      <c r="F321" s="106">
        <f t="shared" si="287"/>
        <v>44459</v>
      </c>
      <c r="G321" s="107">
        <f t="shared" si="263"/>
        <v>-6.3942673349889345E-3</v>
      </c>
      <c r="H321" s="108">
        <f t="shared" si="280"/>
        <v>44522</v>
      </c>
      <c r="I321" s="108">
        <f t="shared" si="264"/>
        <v>44522</v>
      </c>
      <c r="J321" s="109">
        <f t="shared" si="272"/>
        <v>21</v>
      </c>
      <c r="K321" s="109">
        <f t="shared" si="290"/>
        <v>5</v>
      </c>
      <c r="L321" s="8">
        <f t="shared" si="273"/>
        <v>1</v>
      </c>
      <c r="M321" s="110">
        <f t="shared" si="289"/>
        <v>1.0066368699999999</v>
      </c>
      <c r="N321" s="110">
        <f t="shared" si="284"/>
        <v>1.1824497640734133</v>
      </c>
      <c r="O321" s="103">
        <f t="shared" si="288"/>
        <v>1.1824497599999999</v>
      </c>
      <c r="P321" s="103">
        <f t="shared" si="265"/>
        <v>898.78482100999997</v>
      </c>
      <c r="Q321" s="11">
        <f t="shared" si="283"/>
        <v>0</v>
      </c>
      <c r="R321" s="30">
        <f t="shared" si="274"/>
        <v>0</v>
      </c>
      <c r="S321" s="8">
        <f t="shared" si="266"/>
        <v>0</v>
      </c>
      <c r="T321" s="113">
        <f t="shared" si="275"/>
        <v>0.16</v>
      </c>
      <c r="U321" s="111">
        <f t="shared" si="285"/>
        <v>5</v>
      </c>
      <c r="V321" s="111">
        <v>252</v>
      </c>
      <c r="W321" s="110">
        <f t="shared" si="267"/>
        <v>1.0029491820000001</v>
      </c>
      <c r="X321" s="103">
        <f t="shared" si="268"/>
        <v>2.6506800099999999</v>
      </c>
      <c r="Y321" s="103">
        <f t="shared" si="269"/>
        <v>0</v>
      </c>
      <c r="Z321" s="114" t="str">
        <f t="shared" si="281"/>
        <v>A+J=</v>
      </c>
      <c r="AA321" s="108">
        <f t="shared" si="282"/>
        <v>44522</v>
      </c>
      <c r="AB321" s="4"/>
      <c r="AD321" s="190">
        <f>[2]Plan1!A380</f>
        <v>48172</v>
      </c>
      <c r="AE321" s="129" t="str">
        <f>[2]Plan1!C380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70"/>
        <v>44497</v>
      </c>
      <c r="B322" s="103">
        <f t="shared" si="262"/>
        <v>901.9665741</v>
      </c>
      <c r="C322" s="103">
        <f t="shared" si="279"/>
        <v>760.10402422000004</v>
      </c>
      <c r="D322" s="104">
        <f t="shared" si="271"/>
        <v>1091.29</v>
      </c>
      <c r="E322" s="105">
        <f t="shared" si="286"/>
        <v>1084.3119999999999</v>
      </c>
      <c r="F322" s="106">
        <f t="shared" si="287"/>
        <v>44459</v>
      </c>
      <c r="G322" s="107">
        <f t="shared" si="263"/>
        <v>-6.3942673349889345E-3</v>
      </c>
      <c r="H322" s="108">
        <f t="shared" si="280"/>
        <v>44522</v>
      </c>
      <c r="I322" s="108">
        <f t="shared" si="264"/>
        <v>44522</v>
      </c>
      <c r="J322" s="109">
        <f t="shared" si="272"/>
        <v>21</v>
      </c>
      <c r="K322" s="109">
        <f t="shared" si="290"/>
        <v>6</v>
      </c>
      <c r="L322" s="8">
        <f t="shared" si="273"/>
        <v>1</v>
      </c>
      <c r="M322" s="110">
        <f t="shared" si="289"/>
        <v>1.0066368699999999</v>
      </c>
      <c r="N322" s="110">
        <f t="shared" si="284"/>
        <v>1.1824497640734133</v>
      </c>
      <c r="O322" s="103">
        <f t="shared" si="288"/>
        <v>1.1824497599999999</v>
      </c>
      <c r="P322" s="103">
        <f t="shared" si="265"/>
        <v>898.78482100999997</v>
      </c>
      <c r="Q322" s="11">
        <f t="shared" si="283"/>
        <v>0</v>
      </c>
      <c r="R322" s="30">
        <f t="shared" si="274"/>
        <v>0</v>
      </c>
      <c r="S322" s="8">
        <f t="shared" si="266"/>
        <v>0</v>
      </c>
      <c r="T322" s="113">
        <f t="shared" si="275"/>
        <v>0.16</v>
      </c>
      <c r="U322" s="111">
        <f t="shared" si="285"/>
        <v>6</v>
      </c>
      <c r="V322" s="111">
        <v>252</v>
      </c>
      <c r="W322" s="110">
        <f t="shared" si="267"/>
        <v>1.003540061</v>
      </c>
      <c r="X322" s="103">
        <f t="shared" si="268"/>
        <v>3.18175309</v>
      </c>
      <c r="Y322" s="103">
        <f t="shared" si="269"/>
        <v>0</v>
      </c>
      <c r="Z322" s="114" t="str">
        <f t="shared" si="281"/>
        <v>A+J=</v>
      </c>
      <c r="AA322" s="108">
        <f t="shared" si="282"/>
        <v>44522</v>
      </c>
      <c r="AB322" s="4"/>
      <c r="AD322" s="190">
        <f>[2]Plan1!A381</f>
        <v>48207</v>
      </c>
      <c r="AE322" s="129" t="str">
        <f>[2]Plan1!C381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70"/>
        <v>44498</v>
      </c>
      <c r="B323" s="103">
        <f t="shared" si="262"/>
        <v>902.49795994999999</v>
      </c>
      <c r="C323" s="103">
        <f t="shared" si="279"/>
        <v>760.10402422000004</v>
      </c>
      <c r="D323" s="104">
        <f t="shared" si="271"/>
        <v>1091.29</v>
      </c>
      <c r="E323" s="105">
        <f t="shared" si="286"/>
        <v>1084.3119999999999</v>
      </c>
      <c r="F323" s="106">
        <f t="shared" si="287"/>
        <v>44459</v>
      </c>
      <c r="G323" s="107">
        <f t="shared" si="263"/>
        <v>-6.3942673349889345E-3</v>
      </c>
      <c r="H323" s="108">
        <f t="shared" si="280"/>
        <v>44522</v>
      </c>
      <c r="I323" s="108">
        <f t="shared" si="264"/>
        <v>44522</v>
      </c>
      <c r="J323" s="109">
        <f t="shared" si="272"/>
        <v>21</v>
      </c>
      <c r="K323" s="109">
        <f t="shared" si="290"/>
        <v>7</v>
      </c>
      <c r="L323" s="8">
        <f t="shared" si="273"/>
        <v>1</v>
      </c>
      <c r="M323" s="110">
        <f t="shared" si="289"/>
        <v>1.0066368699999999</v>
      </c>
      <c r="N323" s="110">
        <f t="shared" si="284"/>
        <v>1.1824497640734133</v>
      </c>
      <c r="O323" s="103">
        <f t="shared" si="288"/>
        <v>1.1824497599999999</v>
      </c>
      <c r="P323" s="103">
        <f t="shared" si="265"/>
        <v>898.78482100999997</v>
      </c>
      <c r="Q323" s="11">
        <f t="shared" si="283"/>
        <v>0</v>
      </c>
      <c r="R323" s="30">
        <f t="shared" si="274"/>
        <v>0</v>
      </c>
      <c r="S323" s="8">
        <f t="shared" si="266"/>
        <v>0</v>
      </c>
      <c r="T323" s="113">
        <f t="shared" si="275"/>
        <v>0.16</v>
      </c>
      <c r="U323" s="111">
        <f t="shared" si="285"/>
        <v>7</v>
      </c>
      <c r="V323" s="111">
        <v>252</v>
      </c>
      <c r="W323" s="110">
        <f t="shared" si="267"/>
        <v>1.004131288</v>
      </c>
      <c r="X323" s="103">
        <f t="shared" si="268"/>
        <v>3.7131389399999999</v>
      </c>
      <c r="Y323" s="103">
        <f t="shared" si="269"/>
        <v>0</v>
      </c>
      <c r="Z323" s="114" t="str">
        <f t="shared" si="281"/>
        <v>A+J=</v>
      </c>
      <c r="AA323" s="108">
        <f t="shared" si="282"/>
        <v>44522</v>
      </c>
      <c r="AB323" s="4"/>
      <c r="AD323" s="190">
        <f>[2]Plan1!A382</f>
        <v>48214</v>
      </c>
      <c r="AE323" s="129" t="str">
        <f>[2]Plan1!C382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70"/>
        <v>44499</v>
      </c>
      <c r="B324" s="103">
        <f t="shared" si="262"/>
        <v>903.02965947999996</v>
      </c>
      <c r="C324" s="103">
        <f t="shared" si="279"/>
        <v>760.10402422000004</v>
      </c>
      <c r="D324" s="104">
        <f t="shared" si="271"/>
        <v>1091.29</v>
      </c>
      <c r="E324" s="105">
        <f t="shared" si="286"/>
        <v>1084.3119999999999</v>
      </c>
      <c r="F324" s="106">
        <f t="shared" si="287"/>
        <v>44459</v>
      </c>
      <c r="G324" s="107">
        <f t="shared" si="263"/>
        <v>-6.3942673349889345E-3</v>
      </c>
      <c r="H324" s="108">
        <f t="shared" si="280"/>
        <v>44522</v>
      </c>
      <c r="I324" s="108">
        <f t="shared" si="264"/>
        <v>44522</v>
      </c>
      <c r="J324" s="109">
        <f t="shared" si="272"/>
        <v>21</v>
      </c>
      <c r="K324" s="109">
        <f t="shared" si="290"/>
        <v>8</v>
      </c>
      <c r="L324" s="8">
        <f t="shared" si="273"/>
        <v>1</v>
      </c>
      <c r="M324" s="110">
        <f t="shared" si="289"/>
        <v>1.0066368699999999</v>
      </c>
      <c r="N324" s="110">
        <f t="shared" si="284"/>
        <v>1.1824497640734133</v>
      </c>
      <c r="O324" s="103">
        <f t="shared" si="288"/>
        <v>1.1824497599999999</v>
      </c>
      <c r="P324" s="103">
        <f t="shared" si="265"/>
        <v>898.78482100999997</v>
      </c>
      <c r="Q324" s="11">
        <f t="shared" si="283"/>
        <v>0</v>
      </c>
      <c r="R324" s="30">
        <f t="shared" si="274"/>
        <v>0</v>
      </c>
      <c r="S324" s="8">
        <f t="shared" si="266"/>
        <v>0</v>
      </c>
      <c r="T324" s="113">
        <f t="shared" si="275"/>
        <v>0.16</v>
      </c>
      <c r="U324" s="111">
        <f t="shared" si="285"/>
        <v>8</v>
      </c>
      <c r="V324" s="111">
        <v>252</v>
      </c>
      <c r="W324" s="110">
        <f t="shared" si="267"/>
        <v>1.0047228640000001</v>
      </c>
      <c r="X324" s="103">
        <f t="shared" si="268"/>
        <v>4.2448384700000004</v>
      </c>
      <c r="Y324" s="103">
        <f t="shared" si="269"/>
        <v>0</v>
      </c>
      <c r="Z324" s="114" t="str">
        <f t="shared" si="281"/>
        <v>A+J=</v>
      </c>
      <c r="AA324" s="108">
        <f t="shared" si="282"/>
        <v>44522</v>
      </c>
      <c r="AB324" s="4"/>
      <c r="AD324" s="190">
        <f>[2]Plan1!A383</f>
        <v>48253</v>
      </c>
      <c r="AE324" s="129" t="str">
        <f>[2]Plan1!C383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70"/>
        <v>44500</v>
      </c>
      <c r="B325" s="103">
        <f t="shared" si="262"/>
        <v>903.02965947999996</v>
      </c>
      <c r="C325" s="103">
        <f t="shared" si="279"/>
        <v>760.10402422000004</v>
      </c>
      <c r="D325" s="104">
        <f t="shared" si="271"/>
        <v>1091.29</v>
      </c>
      <c r="E325" s="105">
        <f t="shared" si="286"/>
        <v>1084.3119999999999</v>
      </c>
      <c r="F325" s="106">
        <f t="shared" si="287"/>
        <v>44459</v>
      </c>
      <c r="G325" s="107">
        <f t="shared" si="263"/>
        <v>-6.3942673349889345E-3</v>
      </c>
      <c r="H325" s="108">
        <f t="shared" si="280"/>
        <v>44522</v>
      </c>
      <c r="I325" s="108">
        <f t="shared" si="264"/>
        <v>44522</v>
      </c>
      <c r="J325" s="109">
        <f t="shared" si="272"/>
        <v>21</v>
      </c>
      <c r="K325" s="109">
        <f t="shared" si="290"/>
        <v>8</v>
      </c>
      <c r="L325" s="8">
        <f t="shared" si="273"/>
        <v>1</v>
      </c>
      <c r="M325" s="110">
        <f t="shared" si="289"/>
        <v>1.0066368699999999</v>
      </c>
      <c r="N325" s="110">
        <f t="shared" si="284"/>
        <v>1.1824497640734133</v>
      </c>
      <c r="O325" s="103">
        <f t="shared" si="288"/>
        <v>1.1824497599999999</v>
      </c>
      <c r="P325" s="103">
        <f t="shared" si="265"/>
        <v>898.78482100999997</v>
      </c>
      <c r="Q325" s="11">
        <f t="shared" si="283"/>
        <v>0</v>
      </c>
      <c r="R325" s="30">
        <f t="shared" si="274"/>
        <v>0</v>
      </c>
      <c r="S325" s="8">
        <f t="shared" si="266"/>
        <v>0</v>
      </c>
      <c r="T325" s="113">
        <f t="shared" si="275"/>
        <v>0.16</v>
      </c>
      <c r="U325" s="111">
        <f t="shared" si="285"/>
        <v>8</v>
      </c>
      <c r="V325" s="111">
        <v>252</v>
      </c>
      <c r="W325" s="110">
        <f t="shared" si="267"/>
        <v>1.0047228640000001</v>
      </c>
      <c r="X325" s="103">
        <f t="shared" si="268"/>
        <v>4.2448384700000004</v>
      </c>
      <c r="Y325" s="103">
        <f t="shared" si="269"/>
        <v>0</v>
      </c>
      <c r="Z325" s="114" t="str">
        <f t="shared" si="281"/>
        <v>A+J=</v>
      </c>
      <c r="AA325" s="108">
        <f t="shared" si="282"/>
        <v>44522</v>
      </c>
      <c r="AB325" s="4"/>
      <c r="AD325" s="190">
        <f>[2]Plan1!A384</f>
        <v>48254</v>
      </c>
      <c r="AE325" s="129" t="str">
        <f>[2]Plan1!C384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70"/>
        <v>44501</v>
      </c>
      <c r="B326" s="103">
        <f t="shared" si="262"/>
        <v>903.02965947999996</v>
      </c>
      <c r="C326" s="103">
        <f t="shared" si="279"/>
        <v>760.10402422000004</v>
      </c>
      <c r="D326" s="104">
        <f t="shared" si="271"/>
        <v>1091.29</v>
      </c>
      <c r="E326" s="105">
        <f t="shared" si="286"/>
        <v>1084.3119999999999</v>
      </c>
      <c r="F326" s="106">
        <f t="shared" si="287"/>
        <v>44459</v>
      </c>
      <c r="G326" s="107">
        <f t="shared" si="263"/>
        <v>-6.3942673349889345E-3</v>
      </c>
      <c r="H326" s="108">
        <f t="shared" si="280"/>
        <v>44522</v>
      </c>
      <c r="I326" s="108">
        <f t="shared" si="264"/>
        <v>44522</v>
      </c>
      <c r="J326" s="109">
        <f t="shared" si="272"/>
        <v>21</v>
      </c>
      <c r="K326" s="109">
        <f t="shared" si="290"/>
        <v>8</v>
      </c>
      <c r="L326" s="8">
        <f t="shared" si="273"/>
        <v>1</v>
      </c>
      <c r="M326" s="110">
        <f t="shared" si="289"/>
        <v>1.0066368699999999</v>
      </c>
      <c r="N326" s="110">
        <f t="shared" si="284"/>
        <v>1.1824497640734133</v>
      </c>
      <c r="O326" s="103">
        <f t="shared" si="288"/>
        <v>1.1824497599999999</v>
      </c>
      <c r="P326" s="103">
        <f t="shared" si="265"/>
        <v>898.78482100999997</v>
      </c>
      <c r="Q326" s="11">
        <f t="shared" si="283"/>
        <v>0</v>
      </c>
      <c r="R326" s="30">
        <f t="shared" si="274"/>
        <v>0</v>
      </c>
      <c r="S326" s="8">
        <f t="shared" si="266"/>
        <v>0</v>
      </c>
      <c r="T326" s="113">
        <f t="shared" si="275"/>
        <v>0.16</v>
      </c>
      <c r="U326" s="111">
        <f t="shared" si="285"/>
        <v>8</v>
      </c>
      <c r="V326" s="111">
        <v>252</v>
      </c>
      <c r="W326" s="110">
        <f t="shared" si="267"/>
        <v>1.0047228640000001</v>
      </c>
      <c r="X326" s="103">
        <f t="shared" si="268"/>
        <v>4.2448384700000004</v>
      </c>
      <c r="Y326" s="103">
        <f t="shared" si="269"/>
        <v>0</v>
      </c>
      <c r="Z326" s="114" t="str">
        <f t="shared" si="281"/>
        <v>A+J=</v>
      </c>
      <c r="AA326" s="108">
        <f t="shared" si="282"/>
        <v>44522</v>
      </c>
      <c r="AB326" s="4"/>
      <c r="AD326" s="190">
        <f>[2]Plan1!A385</f>
        <v>48299</v>
      </c>
      <c r="AE326" s="129" t="str">
        <f>[2]Plan1!C385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70"/>
        <v>44502</v>
      </c>
      <c r="B327" s="103">
        <f t="shared" si="262"/>
        <v>903.56167178999999</v>
      </c>
      <c r="C327" s="103">
        <f t="shared" si="279"/>
        <v>760.10402422000004</v>
      </c>
      <c r="D327" s="104">
        <f t="shared" si="271"/>
        <v>1091.29</v>
      </c>
      <c r="E327" s="105">
        <f t="shared" si="286"/>
        <v>1084.3119999999999</v>
      </c>
      <c r="F327" s="106">
        <f t="shared" si="287"/>
        <v>44459</v>
      </c>
      <c r="G327" s="107">
        <f t="shared" si="263"/>
        <v>-6.3942673349889345E-3</v>
      </c>
      <c r="H327" s="108">
        <f t="shared" si="280"/>
        <v>44522</v>
      </c>
      <c r="I327" s="108">
        <f t="shared" si="264"/>
        <v>44522</v>
      </c>
      <c r="J327" s="109">
        <f t="shared" si="272"/>
        <v>21</v>
      </c>
      <c r="K327" s="109">
        <f t="shared" si="290"/>
        <v>9</v>
      </c>
      <c r="L327" s="8">
        <f t="shared" si="273"/>
        <v>1</v>
      </c>
      <c r="M327" s="110">
        <f t="shared" si="289"/>
        <v>1.0066368699999999</v>
      </c>
      <c r="N327" s="110">
        <f t="shared" si="284"/>
        <v>1.1824497640734133</v>
      </c>
      <c r="O327" s="103">
        <f t="shared" si="288"/>
        <v>1.1824497599999999</v>
      </c>
      <c r="P327" s="103">
        <f t="shared" si="265"/>
        <v>898.78482100999997</v>
      </c>
      <c r="Q327" s="11">
        <f t="shared" si="283"/>
        <v>0</v>
      </c>
      <c r="R327" s="30">
        <f t="shared" si="274"/>
        <v>0</v>
      </c>
      <c r="S327" s="8">
        <f t="shared" si="266"/>
        <v>0</v>
      </c>
      <c r="T327" s="113">
        <f t="shared" si="275"/>
        <v>0.16</v>
      </c>
      <c r="U327" s="111">
        <f t="shared" si="285"/>
        <v>9</v>
      </c>
      <c r="V327" s="111">
        <v>252</v>
      </c>
      <c r="W327" s="110">
        <f t="shared" si="267"/>
        <v>1.005314788</v>
      </c>
      <c r="X327" s="103">
        <f t="shared" si="268"/>
        <v>4.7768507800000002</v>
      </c>
      <c r="Y327" s="103">
        <f t="shared" si="269"/>
        <v>0</v>
      </c>
      <c r="Z327" s="114" t="str">
        <f t="shared" si="281"/>
        <v>A+J=</v>
      </c>
      <c r="AA327" s="108">
        <f t="shared" si="282"/>
        <v>44522</v>
      </c>
      <c r="AB327" s="4"/>
      <c r="AD327" s="190">
        <f>[2]Plan1!A386</f>
        <v>48325</v>
      </c>
      <c r="AE327" s="129" t="str">
        <f>[2]Plan1!C386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70"/>
        <v>44503</v>
      </c>
      <c r="B328" s="103">
        <f t="shared" si="262"/>
        <v>903.56167178999999</v>
      </c>
      <c r="C328" s="103">
        <f t="shared" si="279"/>
        <v>760.10402422000004</v>
      </c>
      <c r="D328" s="104">
        <f t="shared" si="271"/>
        <v>1091.29</v>
      </c>
      <c r="E328" s="105">
        <f t="shared" si="286"/>
        <v>1084.3119999999999</v>
      </c>
      <c r="F328" s="106">
        <f t="shared" si="287"/>
        <v>44459</v>
      </c>
      <c r="G328" s="107">
        <f t="shared" si="263"/>
        <v>-6.3942673349889345E-3</v>
      </c>
      <c r="H328" s="108">
        <f t="shared" si="280"/>
        <v>44522</v>
      </c>
      <c r="I328" s="108">
        <f t="shared" si="264"/>
        <v>44522</v>
      </c>
      <c r="J328" s="109">
        <f t="shared" si="272"/>
        <v>21</v>
      </c>
      <c r="K328" s="109">
        <f t="shared" si="290"/>
        <v>9</v>
      </c>
      <c r="L328" s="8">
        <f t="shared" si="273"/>
        <v>1</v>
      </c>
      <c r="M328" s="110">
        <f t="shared" si="289"/>
        <v>1.0066368699999999</v>
      </c>
      <c r="N328" s="110">
        <f t="shared" si="284"/>
        <v>1.1824497640734133</v>
      </c>
      <c r="O328" s="103">
        <f t="shared" si="288"/>
        <v>1.1824497599999999</v>
      </c>
      <c r="P328" s="103">
        <f t="shared" si="265"/>
        <v>898.78482100999997</v>
      </c>
      <c r="Q328" s="11">
        <f t="shared" si="283"/>
        <v>0</v>
      </c>
      <c r="R328" s="30">
        <f t="shared" si="274"/>
        <v>0</v>
      </c>
      <c r="S328" s="8">
        <f t="shared" si="266"/>
        <v>0</v>
      </c>
      <c r="T328" s="113">
        <f t="shared" si="275"/>
        <v>0.16</v>
      </c>
      <c r="U328" s="111">
        <f t="shared" si="285"/>
        <v>9</v>
      </c>
      <c r="V328" s="111">
        <v>252</v>
      </c>
      <c r="W328" s="110">
        <f t="shared" si="267"/>
        <v>1.005314788</v>
      </c>
      <c r="X328" s="103">
        <f t="shared" si="268"/>
        <v>4.7768507800000002</v>
      </c>
      <c r="Y328" s="103">
        <f t="shared" si="269"/>
        <v>0</v>
      </c>
      <c r="Z328" s="114" t="str">
        <f t="shared" si="281"/>
        <v>A+J=</v>
      </c>
      <c r="AA328" s="108">
        <f t="shared" si="282"/>
        <v>44522</v>
      </c>
      <c r="AB328" s="4"/>
      <c r="AD328" s="190">
        <f>[2]Plan1!A387</f>
        <v>48335</v>
      </c>
      <c r="AE328" s="129" t="str">
        <f>[2]Plan1!C387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70"/>
        <v>44504</v>
      </c>
      <c r="B329" s="103">
        <f t="shared" si="262"/>
        <v>904.09399776999999</v>
      </c>
      <c r="C329" s="103">
        <f t="shared" si="279"/>
        <v>760.10402422000004</v>
      </c>
      <c r="D329" s="104">
        <f t="shared" si="271"/>
        <v>1091.29</v>
      </c>
      <c r="E329" s="105">
        <f t="shared" si="286"/>
        <v>1084.3119999999999</v>
      </c>
      <c r="F329" s="106">
        <f t="shared" si="287"/>
        <v>44459</v>
      </c>
      <c r="G329" s="107">
        <f t="shared" si="263"/>
        <v>-6.3942673349889345E-3</v>
      </c>
      <c r="H329" s="108">
        <f t="shared" si="280"/>
        <v>44522</v>
      </c>
      <c r="I329" s="108">
        <f t="shared" si="264"/>
        <v>44522</v>
      </c>
      <c r="J329" s="109">
        <f t="shared" si="272"/>
        <v>21</v>
      </c>
      <c r="K329" s="109">
        <f t="shared" si="290"/>
        <v>10</v>
      </c>
      <c r="L329" s="8">
        <f t="shared" si="273"/>
        <v>1</v>
      </c>
      <c r="M329" s="110">
        <f t="shared" si="289"/>
        <v>1.0066368699999999</v>
      </c>
      <c r="N329" s="110">
        <f t="shared" si="284"/>
        <v>1.1824497640734133</v>
      </c>
      <c r="O329" s="103">
        <f t="shared" si="288"/>
        <v>1.1824497599999999</v>
      </c>
      <c r="P329" s="103">
        <f t="shared" si="265"/>
        <v>898.78482100999997</v>
      </c>
      <c r="Q329" s="11">
        <f t="shared" si="283"/>
        <v>0</v>
      </c>
      <c r="R329" s="30">
        <f t="shared" si="274"/>
        <v>0</v>
      </c>
      <c r="S329" s="8">
        <f t="shared" si="266"/>
        <v>0</v>
      </c>
      <c r="T329" s="113">
        <f t="shared" si="275"/>
        <v>0.16</v>
      </c>
      <c r="U329" s="111">
        <f t="shared" si="285"/>
        <v>10</v>
      </c>
      <c r="V329" s="111">
        <v>252</v>
      </c>
      <c r="W329" s="110">
        <f t="shared" si="267"/>
        <v>1.005907061</v>
      </c>
      <c r="X329" s="103">
        <f t="shared" si="268"/>
        <v>5.3091767599999997</v>
      </c>
      <c r="Y329" s="103">
        <f t="shared" si="269"/>
        <v>0</v>
      </c>
      <c r="Z329" s="114" t="str">
        <f t="shared" si="281"/>
        <v>A+J=</v>
      </c>
      <c r="AA329" s="108">
        <f t="shared" si="282"/>
        <v>44522</v>
      </c>
      <c r="AB329" s="4"/>
      <c r="AD329" s="190">
        <f>[2]Plan1!A388</f>
        <v>48361</v>
      </c>
      <c r="AE329" s="129" t="str">
        <f>[2]Plan1!C388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70"/>
        <v>44505</v>
      </c>
      <c r="B330" s="103">
        <f t="shared" ref="B330:B393" si="291">(P330+X330)</f>
        <v>904.62663742999996</v>
      </c>
      <c r="C330" s="103">
        <f t="shared" si="279"/>
        <v>760.10402422000004</v>
      </c>
      <c r="D330" s="104">
        <f t="shared" si="271"/>
        <v>1091.29</v>
      </c>
      <c r="E330" s="105">
        <f t="shared" si="286"/>
        <v>1084.3119999999999</v>
      </c>
      <c r="F330" s="106">
        <f t="shared" si="287"/>
        <v>44459</v>
      </c>
      <c r="G330" s="107">
        <f t="shared" ref="G330:G393" si="292">(E330/D330)-1</f>
        <v>-6.3942673349889345E-3</v>
      </c>
      <c r="H330" s="108">
        <f t="shared" si="280"/>
        <v>44522</v>
      </c>
      <c r="I330" s="108">
        <f t="shared" ref="I330:I393" si="293">IF(A330&gt;I329,H330,I329)</f>
        <v>44522</v>
      </c>
      <c r="J330" s="109">
        <f t="shared" si="272"/>
        <v>21</v>
      </c>
      <c r="K330" s="109">
        <f t="shared" si="290"/>
        <v>11</v>
      </c>
      <c r="L330" s="8">
        <f t="shared" si="273"/>
        <v>1</v>
      </c>
      <c r="M330" s="110">
        <f t="shared" si="289"/>
        <v>1.0066368699999999</v>
      </c>
      <c r="N330" s="110">
        <f t="shared" si="284"/>
        <v>1.1824497640734133</v>
      </c>
      <c r="O330" s="103">
        <f t="shared" si="288"/>
        <v>1.1824497599999999</v>
      </c>
      <c r="P330" s="103">
        <f t="shared" ref="P330:P393" si="294">TRUNC(C330*O330,8)</f>
        <v>898.78482100999997</v>
      </c>
      <c r="Q330" s="11">
        <f t="shared" si="283"/>
        <v>0</v>
      </c>
      <c r="R330" s="30">
        <f t="shared" si="274"/>
        <v>0</v>
      </c>
      <c r="S330" s="8">
        <f t="shared" ref="S330:S393" si="295">IF(R330&gt;0,TRUNC(R330*P330,8),0)</f>
        <v>0</v>
      </c>
      <c r="T330" s="113">
        <f t="shared" si="275"/>
        <v>0.16</v>
      </c>
      <c r="U330" s="111">
        <f t="shared" si="285"/>
        <v>11</v>
      </c>
      <c r="V330" s="111">
        <v>252</v>
      </c>
      <c r="W330" s="110">
        <f t="shared" ref="W330:W393" si="296">ROUND((1+T330)^TRUNC((U330/V330),9),9)</f>
        <v>1.0064996829999999</v>
      </c>
      <c r="X330" s="103">
        <f t="shared" ref="X330:X393" si="297">TRUNC((P330*(W330-1)),8)</f>
        <v>5.8418164199999998</v>
      </c>
      <c r="Y330" s="103">
        <f t="shared" ref="Y330:Y393" si="298">IF(Q330&gt;0,S330+X330,0)</f>
        <v>0</v>
      </c>
      <c r="Z330" s="114" t="str">
        <f t="shared" si="281"/>
        <v>A+J=</v>
      </c>
      <c r="AA330" s="108">
        <f t="shared" si="282"/>
        <v>44522</v>
      </c>
      <c r="AB330" s="4"/>
      <c r="AD330" s="190">
        <f>[2]Plan1!A389</f>
        <v>48464</v>
      </c>
      <c r="AE330" s="129" t="str">
        <f>[2]Plan1!C389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99">(A330+1)</f>
        <v>44506</v>
      </c>
      <c r="B331" s="103">
        <f t="shared" si="291"/>
        <v>905.15959076000001</v>
      </c>
      <c r="C331" s="103">
        <f t="shared" si="279"/>
        <v>760.10402422000004</v>
      </c>
      <c r="D331" s="104">
        <f t="shared" ref="D331:D394" si="300">IF(E331=E330,D330,E330)</f>
        <v>1091.29</v>
      </c>
      <c r="E331" s="105">
        <f t="shared" si="286"/>
        <v>1084.3119999999999</v>
      </c>
      <c r="F331" s="106">
        <f t="shared" si="287"/>
        <v>44459</v>
      </c>
      <c r="G331" s="107">
        <f t="shared" si="292"/>
        <v>-6.3942673349889345E-3</v>
      </c>
      <c r="H331" s="108">
        <f t="shared" si="280"/>
        <v>44522</v>
      </c>
      <c r="I331" s="108">
        <f t="shared" si="293"/>
        <v>44522</v>
      </c>
      <c r="J331" s="109">
        <f t="shared" ref="J331:J394" si="301">IF(I331=I330,J330,NETWORKDAYS(I330,I331,$AD$171:$AD$502)-1)</f>
        <v>21</v>
      </c>
      <c r="K331" s="109">
        <f t="shared" si="290"/>
        <v>12</v>
      </c>
      <c r="L331" s="8">
        <f t="shared" ref="L331:L394" si="302">IF(E331&lt;D331,1,TRUNC((E331/D331)^TRUNC((K331/J331),9),8))</f>
        <v>1</v>
      </c>
      <c r="M331" s="110">
        <f t="shared" si="289"/>
        <v>1.0066368699999999</v>
      </c>
      <c r="N331" s="110">
        <f t="shared" si="284"/>
        <v>1.1824497640734133</v>
      </c>
      <c r="O331" s="103">
        <f t="shared" si="288"/>
        <v>1.1824497599999999</v>
      </c>
      <c r="P331" s="103">
        <f t="shared" si="294"/>
        <v>898.78482100999997</v>
      </c>
      <c r="Q331" s="11">
        <f t="shared" si="283"/>
        <v>0</v>
      </c>
      <c r="R331" s="30">
        <f t="shared" ref="R331:R394" si="303">IF(Q331&gt;0,VLOOKUP($A331,$AD$10:$AI$165,6),0)</f>
        <v>0</v>
      </c>
      <c r="S331" s="8">
        <f t="shared" si="295"/>
        <v>0</v>
      </c>
      <c r="T331" s="113">
        <f t="shared" ref="T331:T394" si="304">(T330)</f>
        <v>0.16</v>
      </c>
      <c r="U331" s="111">
        <f t="shared" si="285"/>
        <v>12</v>
      </c>
      <c r="V331" s="111">
        <v>252</v>
      </c>
      <c r="W331" s="110">
        <f t="shared" si="296"/>
        <v>1.007092654</v>
      </c>
      <c r="X331" s="103">
        <f t="shared" si="297"/>
        <v>6.3747697499999996</v>
      </c>
      <c r="Y331" s="103">
        <f t="shared" si="298"/>
        <v>0</v>
      </c>
      <c r="Z331" s="114" t="str">
        <f t="shared" si="281"/>
        <v>A+J=</v>
      </c>
      <c r="AA331" s="108">
        <f t="shared" si="282"/>
        <v>44522</v>
      </c>
      <c r="AB331" s="4"/>
      <c r="AD331" s="190">
        <f>[2]Plan1!A390</f>
        <v>48499</v>
      </c>
      <c r="AE331" s="129" t="str">
        <f>[2]Plan1!C390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99"/>
        <v>44507</v>
      </c>
      <c r="B332" s="103">
        <f t="shared" si="291"/>
        <v>905.15959076000001</v>
      </c>
      <c r="C332" s="103">
        <f t="shared" ref="C332:C395" si="305">TRUNC(IF(Q331&gt;0,VLOOKUP(A331,$AD$12:$AE$165,2),C331),8)</f>
        <v>760.10402422000004</v>
      </c>
      <c r="D332" s="104">
        <f t="shared" si="300"/>
        <v>1091.29</v>
      </c>
      <c r="E332" s="105">
        <f t="shared" si="286"/>
        <v>1084.3119999999999</v>
      </c>
      <c r="F332" s="106">
        <f t="shared" si="287"/>
        <v>44459</v>
      </c>
      <c r="G332" s="107">
        <f t="shared" si="292"/>
        <v>-6.3942673349889345E-3</v>
      </c>
      <c r="H332" s="108">
        <f t="shared" ref="H332:H395" si="306">IF(DAY(A332)=H$9,VLOOKUP(A332,AH$118:AN$450,4),H331)</f>
        <v>44522</v>
      </c>
      <c r="I332" s="108">
        <f t="shared" si="293"/>
        <v>44522</v>
      </c>
      <c r="J332" s="109">
        <f t="shared" si="301"/>
        <v>21</v>
      </c>
      <c r="K332" s="109">
        <f t="shared" si="290"/>
        <v>12</v>
      </c>
      <c r="L332" s="8">
        <f t="shared" si="302"/>
        <v>1</v>
      </c>
      <c r="M332" s="110">
        <f t="shared" si="289"/>
        <v>1.0066368699999999</v>
      </c>
      <c r="N332" s="110">
        <f t="shared" si="284"/>
        <v>1.1824497640734133</v>
      </c>
      <c r="O332" s="103">
        <f t="shared" si="288"/>
        <v>1.1824497599999999</v>
      </c>
      <c r="P332" s="103">
        <f t="shared" si="294"/>
        <v>898.78482100999997</v>
      </c>
      <c r="Q332" s="11">
        <f t="shared" si="283"/>
        <v>0</v>
      </c>
      <c r="R332" s="30">
        <f t="shared" si="303"/>
        <v>0</v>
      </c>
      <c r="S332" s="8">
        <f t="shared" si="295"/>
        <v>0</v>
      </c>
      <c r="T332" s="113">
        <f t="shared" si="304"/>
        <v>0.16</v>
      </c>
      <c r="U332" s="111">
        <f t="shared" si="285"/>
        <v>12</v>
      </c>
      <c r="V332" s="111">
        <v>252</v>
      </c>
      <c r="W332" s="110">
        <f t="shared" si="296"/>
        <v>1.007092654</v>
      </c>
      <c r="X332" s="103">
        <f t="shared" si="297"/>
        <v>6.3747697499999996</v>
      </c>
      <c r="Y332" s="103">
        <f t="shared" si="298"/>
        <v>0</v>
      </c>
      <c r="Z332" s="114" t="str">
        <f t="shared" ref="Z332:Z395" si="307">IF($Q331&gt;0,VLOOKUP($A331,$AD$10:$AM$165,9),Z331)</f>
        <v>A+J=</v>
      </c>
      <c r="AA332" s="108">
        <f t="shared" ref="AA332:AA395" si="308">IF($Q331&gt;0,VLOOKUP($A331,$AD$10:$AM$165,10),AA331)</f>
        <v>44522</v>
      </c>
      <c r="AB332" s="4"/>
      <c r="AD332" s="190">
        <f>[2]Plan1!A391</f>
        <v>48520</v>
      </c>
      <c r="AE332" s="129" t="str">
        <f>[2]Plan1!C391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99"/>
        <v>44508</v>
      </c>
      <c r="B333" s="103">
        <f t="shared" si="291"/>
        <v>905.15959076000001</v>
      </c>
      <c r="C333" s="103">
        <f t="shared" si="305"/>
        <v>760.10402422000004</v>
      </c>
      <c r="D333" s="104">
        <f t="shared" si="300"/>
        <v>1091.29</v>
      </c>
      <c r="E333" s="105">
        <f t="shared" si="286"/>
        <v>1084.3119999999999</v>
      </c>
      <c r="F333" s="106">
        <f t="shared" si="287"/>
        <v>44459</v>
      </c>
      <c r="G333" s="107">
        <f t="shared" si="292"/>
        <v>-6.3942673349889345E-3</v>
      </c>
      <c r="H333" s="108">
        <f t="shared" si="306"/>
        <v>44522</v>
      </c>
      <c r="I333" s="108">
        <f t="shared" si="293"/>
        <v>44522</v>
      </c>
      <c r="J333" s="109">
        <f t="shared" si="301"/>
        <v>21</v>
      </c>
      <c r="K333" s="109">
        <f t="shared" si="290"/>
        <v>12</v>
      </c>
      <c r="L333" s="8">
        <f t="shared" si="302"/>
        <v>1</v>
      </c>
      <c r="M333" s="110">
        <f t="shared" si="289"/>
        <v>1.0066368699999999</v>
      </c>
      <c r="N333" s="110">
        <f t="shared" si="284"/>
        <v>1.1824497640734133</v>
      </c>
      <c r="O333" s="103">
        <f t="shared" si="288"/>
        <v>1.1824497599999999</v>
      </c>
      <c r="P333" s="103">
        <f t="shared" si="294"/>
        <v>898.78482100999997</v>
      </c>
      <c r="Q333" s="11">
        <f t="shared" ref="Q333:Q396" si="309">IF(VLOOKUP(A333,AD$10:AK$165,8)=VLOOKUP(A332,AD$10:AK$165,8),0,VLOOKUP(A333,AD$10:AK$165,8))</f>
        <v>0</v>
      </c>
      <c r="R333" s="30">
        <f t="shared" si="303"/>
        <v>0</v>
      </c>
      <c r="S333" s="8">
        <f t="shared" si="295"/>
        <v>0</v>
      </c>
      <c r="T333" s="113">
        <f t="shared" si="304"/>
        <v>0.16</v>
      </c>
      <c r="U333" s="111">
        <f t="shared" si="285"/>
        <v>12</v>
      </c>
      <c r="V333" s="111">
        <v>252</v>
      </c>
      <c r="W333" s="110">
        <f t="shared" si="296"/>
        <v>1.007092654</v>
      </c>
      <c r="X333" s="103">
        <f t="shared" si="297"/>
        <v>6.3747697499999996</v>
      </c>
      <c r="Y333" s="103">
        <f t="shared" si="298"/>
        <v>0</v>
      </c>
      <c r="Z333" s="114" t="str">
        <f t="shared" si="307"/>
        <v>A+J=</v>
      </c>
      <c r="AA333" s="108">
        <f t="shared" si="308"/>
        <v>44522</v>
      </c>
      <c r="AB333" s="4"/>
      <c r="AD333" s="190">
        <f>[2]Plan1!A392</f>
        <v>48533</v>
      </c>
      <c r="AE333" s="129" t="str">
        <f>[2]Plan1!C392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99"/>
        <v>44509</v>
      </c>
      <c r="B334" s="103">
        <f t="shared" si="291"/>
        <v>905.69285776999993</v>
      </c>
      <c r="C334" s="103">
        <f t="shared" si="305"/>
        <v>760.10402422000004</v>
      </c>
      <c r="D334" s="104">
        <f t="shared" si="300"/>
        <v>1091.29</v>
      </c>
      <c r="E334" s="105">
        <f t="shared" si="286"/>
        <v>1084.3119999999999</v>
      </c>
      <c r="F334" s="106">
        <f t="shared" si="287"/>
        <v>44459</v>
      </c>
      <c r="G334" s="107">
        <f t="shared" si="292"/>
        <v>-6.3942673349889345E-3</v>
      </c>
      <c r="H334" s="108">
        <f t="shared" si="306"/>
        <v>44522</v>
      </c>
      <c r="I334" s="108">
        <f t="shared" si="293"/>
        <v>44522</v>
      </c>
      <c r="J334" s="109">
        <f t="shared" si="301"/>
        <v>21</v>
      </c>
      <c r="K334" s="109">
        <f t="shared" si="290"/>
        <v>13</v>
      </c>
      <c r="L334" s="8">
        <f t="shared" si="302"/>
        <v>1</v>
      </c>
      <c r="M334" s="110">
        <f t="shared" si="289"/>
        <v>1.0066368699999999</v>
      </c>
      <c r="N334" s="110">
        <f t="shared" si="284"/>
        <v>1.1824497640734133</v>
      </c>
      <c r="O334" s="103">
        <f t="shared" si="288"/>
        <v>1.1824497599999999</v>
      </c>
      <c r="P334" s="103">
        <f t="shared" si="294"/>
        <v>898.78482100999997</v>
      </c>
      <c r="Q334" s="11">
        <f t="shared" si="309"/>
        <v>0</v>
      </c>
      <c r="R334" s="30">
        <f t="shared" si="303"/>
        <v>0</v>
      </c>
      <c r="S334" s="8">
        <f t="shared" si="295"/>
        <v>0</v>
      </c>
      <c r="T334" s="113">
        <f t="shared" si="304"/>
        <v>0.16</v>
      </c>
      <c r="U334" s="111">
        <f t="shared" si="285"/>
        <v>13</v>
      </c>
      <c r="V334" s="111">
        <v>252</v>
      </c>
      <c r="W334" s="110">
        <f t="shared" si="296"/>
        <v>1.0076859739999999</v>
      </c>
      <c r="X334" s="103">
        <f t="shared" si="297"/>
        <v>6.9080367599999999</v>
      </c>
      <c r="Y334" s="103">
        <f t="shared" si="298"/>
        <v>0</v>
      </c>
      <c r="Z334" s="114" t="str">
        <f t="shared" si="307"/>
        <v>A+J=</v>
      </c>
      <c r="AA334" s="108">
        <f t="shared" si="308"/>
        <v>44522</v>
      </c>
      <c r="AB334" s="4"/>
      <c r="AD334" s="190">
        <f>[2]Plan1!A393</f>
        <v>48538</v>
      </c>
      <c r="AE334" s="129" t="str">
        <f>[2]Plan1!C393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99"/>
        <v>44510</v>
      </c>
      <c r="B335" s="103">
        <f t="shared" si="291"/>
        <v>906.22643935999997</v>
      </c>
      <c r="C335" s="103">
        <f t="shared" si="305"/>
        <v>760.10402422000004</v>
      </c>
      <c r="D335" s="104">
        <f t="shared" si="300"/>
        <v>1091.29</v>
      </c>
      <c r="E335" s="105">
        <f t="shared" si="286"/>
        <v>1084.3119999999999</v>
      </c>
      <c r="F335" s="106">
        <f t="shared" si="287"/>
        <v>44459</v>
      </c>
      <c r="G335" s="107">
        <f t="shared" si="292"/>
        <v>-6.3942673349889345E-3</v>
      </c>
      <c r="H335" s="108">
        <f t="shared" si="306"/>
        <v>44522</v>
      </c>
      <c r="I335" s="108">
        <f t="shared" si="293"/>
        <v>44522</v>
      </c>
      <c r="J335" s="109">
        <f t="shared" si="301"/>
        <v>21</v>
      </c>
      <c r="K335" s="109">
        <f t="shared" si="290"/>
        <v>14</v>
      </c>
      <c r="L335" s="8">
        <f t="shared" si="302"/>
        <v>1</v>
      </c>
      <c r="M335" s="110">
        <f t="shared" si="289"/>
        <v>1.0066368699999999</v>
      </c>
      <c r="N335" s="110">
        <f t="shared" si="284"/>
        <v>1.1824497640734133</v>
      </c>
      <c r="O335" s="103">
        <f t="shared" si="288"/>
        <v>1.1824497599999999</v>
      </c>
      <c r="P335" s="103">
        <f t="shared" si="294"/>
        <v>898.78482100999997</v>
      </c>
      <c r="Q335" s="11">
        <f t="shared" si="309"/>
        <v>0</v>
      </c>
      <c r="R335" s="30">
        <f t="shared" si="303"/>
        <v>0</v>
      </c>
      <c r="S335" s="8">
        <f t="shared" si="295"/>
        <v>0</v>
      </c>
      <c r="T335" s="113">
        <f t="shared" si="304"/>
        <v>0.16</v>
      </c>
      <c r="U335" s="111">
        <f t="shared" si="285"/>
        <v>14</v>
      </c>
      <c r="V335" s="111">
        <v>252</v>
      </c>
      <c r="W335" s="110">
        <f t="shared" si="296"/>
        <v>1.0082796439999999</v>
      </c>
      <c r="X335" s="103">
        <f t="shared" si="297"/>
        <v>7.4416183499999997</v>
      </c>
      <c r="Y335" s="103">
        <f t="shared" si="298"/>
        <v>0</v>
      </c>
      <c r="Z335" s="114" t="str">
        <f t="shared" si="307"/>
        <v>A+J=</v>
      </c>
      <c r="AA335" s="108">
        <f t="shared" si="308"/>
        <v>44522</v>
      </c>
      <c r="AB335" s="4"/>
      <c r="AD335" s="190">
        <f>[2]Plan1!A394</f>
        <v>48573</v>
      </c>
      <c r="AE335" s="129" t="str">
        <f>[2]Plan1!C394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99"/>
        <v>44511</v>
      </c>
      <c r="B336" s="103">
        <f t="shared" si="291"/>
        <v>906.76033551</v>
      </c>
      <c r="C336" s="103">
        <f t="shared" si="305"/>
        <v>760.10402422000004</v>
      </c>
      <c r="D336" s="104">
        <f t="shared" si="300"/>
        <v>1091.29</v>
      </c>
      <c r="E336" s="105">
        <f t="shared" si="286"/>
        <v>1084.3119999999999</v>
      </c>
      <c r="F336" s="106">
        <f t="shared" si="287"/>
        <v>44459</v>
      </c>
      <c r="G336" s="107">
        <f t="shared" si="292"/>
        <v>-6.3942673349889345E-3</v>
      </c>
      <c r="H336" s="108">
        <f t="shared" si="306"/>
        <v>44522</v>
      </c>
      <c r="I336" s="108">
        <f t="shared" si="293"/>
        <v>44522</v>
      </c>
      <c r="J336" s="109">
        <f t="shared" si="301"/>
        <v>21</v>
      </c>
      <c r="K336" s="109">
        <f t="shared" si="290"/>
        <v>15</v>
      </c>
      <c r="L336" s="8">
        <f t="shared" si="302"/>
        <v>1</v>
      </c>
      <c r="M336" s="110">
        <f t="shared" si="289"/>
        <v>1.0066368699999999</v>
      </c>
      <c r="N336" s="110">
        <f t="shared" si="284"/>
        <v>1.1824497640734133</v>
      </c>
      <c r="O336" s="103">
        <f t="shared" si="288"/>
        <v>1.1824497599999999</v>
      </c>
      <c r="P336" s="103">
        <f t="shared" si="294"/>
        <v>898.78482100999997</v>
      </c>
      <c r="Q336" s="11">
        <f t="shared" si="309"/>
        <v>0</v>
      </c>
      <c r="R336" s="30">
        <f t="shared" si="303"/>
        <v>0</v>
      </c>
      <c r="S336" s="8">
        <f t="shared" si="295"/>
        <v>0</v>
      </c>
      <c r="T336" s="113">
        <f t="shared" si="304"/>
        <v>0.16</v>
      </c>
      <c r="U336" s="111">
        <f t="shared" si="285"/>
        <v>15</v>
      </c>
      <c r="V336" s="111">
        <v>252</v>
      </c>
      <c r="W336" s="110">
        <f t="shared" si="296"/>
        <v>1.008873664</v>
      </c>
      <c r="X336" s="103">
        <f t="shared" si="297"/>
        <v>7.9755145000000001</v>
      </c>
      <c r="Y336" s="103">
        <f t="shared" si="298"/>
        <v>0</v>
      </c>
      <c r="Z336" s="114" t="str">
        <f t="shared" si="307"/>
        <v>A+J=</v>
      </c>
      <c r="AA336" s="108">
        <f t="shared" si="308"/>
        <v>44522</v>
      </c>
      <c r="AB336" s="4"/>
      <c r="AD336" s="190">
        <f>[2]Plan1!A395</f>
        <v>48580</v>
      </c>
      <c r="AE336" s="129" t="str">
        <f>[2]Plan1!C395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99"/>
        <v>44512</v>
      </c>
      <c r="B337" s="103">
        <f t="shared" si="291"/>
        <v>907.29454535000002</v>
      </c>
      <c r="C337" s="103">
        <f t="shared" si="305"/>
        <v>760.10402422000004</v>
      </c>
      <c r="D337" s="104">
        <f t="shared" si="300"/>
        <v>1091.29</v>
      </c>
      <c r="E337" s="105">
        <f t="shared" si="286"/>
        <v>1084.3119999999999</v>
      </c>
      <c r="F337" s="106">
        <f t="shared" si="287"/>
        <v>44459</v>
      </c>
      <c r="G337" s="107">
        <f t="shared" si="292"/>
        <v>-6.3942673349889345E-3</v>
      </c>
      <c r="H337" s="108">
        <f t="shared" si="306"/>
        <v>44522</v>
      </c>
      <c r="I337" s="108">
        <f t="shared" si="293"/>
        <v>44522</v>
      </c>
      <c r="J337" s="109">
        <f t="shared" si="301"/>
        <v>21</v>
      </c>
      <c r="K337" s="109">
        <f t="shared" si="290"/>
        <v>16</v>
      </c>
      <c r="L337" s="8">
        <f t="shared" si="302"/>
        <v>1</v>
      </c>
      <c r="M337" s="110">
        <f t="shared" si="289"/>
        <v>1.0066368699999999</v>
      </c>
      <c r="N337" s="110">
        <f t="shared" si="284"/>
        <v>1.1824497640734133</v>
      </c>
      <c r="O337" s="103">
        <f t="shared" si="288"/>
        <v>1.1824497599999999</v>
      </c>
      <c r="P337" s="103">
        <f t="shared" si="294"/>
        <v>898.78482100999997</v>
      </c>
      <c r="Q337" s="11">
        <f t="shared" si="309"/>
        <v>0</v>
      </c>
      <c r="R337" s="30">
        <f t="shared" si="303"/>
        <v>0</v>
      </c>
      <c r="S337" s="8">
        <f t="shared" si="295"/>
        <v>0</v>
      </c>
      <c r="T337" s="113">
        <f t="shared" si="304"/>
        <v>0.16</v>
      </c>
      <c r="U337" s="111">
        <f t="shared" si="285"/>
        <v>16</v>
      </c>
      <c r="V337" s="111">
        <v>252</v>
      </c>
      <c r="W337" s="110">
        <f t="shared" si="296"/>
        <v>1.0094680330000001</v>
      </c>
      <c r="X337" s="103">
        <f t="shared" si="297"/>
        <v>8.50972434</v>
      </c>
      <c r="Y337" s="103">
        <f t="shared" si="298"/>
        <v>0</v>
      </c>
      <c r="Z337" s="114" t="str">
        <f t="shared" si="307"/>
        <v>A+J=</v>
      </c>
      <c r="AA337" s="108">
        <f t="shared" si="308"/>
        <v>44522</v>
      </c>
      <c r="AB337" s="4"/>
      <c r="AD337" s="190">
        <f>[2]Plan1!A396</f>
        <v>48638</v>
      </c>
      <c r="AE337" s="129" t="str">
        <f>[2]Plan1!C396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99"/>
        <v>44513</v>
      </c>
      <c r="B338" s="103">
        <f t="shared" si="291"/>
        <v>907.82907065999996</v>
      </c>
      <c r="C338" s="103">
        <f t="shared" si="305"/>
        <v>760.10402422000004</v>
      </c>
      <c r="D338" s="104">
        <f t="shared" si="300"/>
        <v>1091.29</v>
      </c>
      <c r="E338" s="105">
        <f t="shared" si="286"/>
        <v>1084.3119999999999</v>
      </c>
      <c r="F338" s="106">
        <f t="shared" si="287"/>
        <v>44459</v>
      </c>
      <c r="G338" s="107">
        <f t="shared" si="292"/>
        <v>-6.3942673349889345E-3</v>
      </c>
      <c r="H338" s="108">
        <f t="shared" si="306"/>
        <v>44522</v>
      </c>
      <c r="I338" s="108">
        <f t="shared" si="293"/>
        <v>44522</v>
      </c>
      <c r="J338" s="109">
        <f t="shared" si="301"/>
        <v>21</v>
      </c>
      <c r="K338" s="109">
        <f t="shared" si="290"/>
        <v>17</v>
      </c>
      <c r="L338" s="8">
        <f t="shared" si="302"/>
        <v>1</v>
      </c>
      <c r="M338" s="110">
        <f t="shared" si="289"/>
        <v>1.0066368699999999</v>
      </c>
      <c r="N338" s="110">
        <f t="shared" si="284"/>
        <v>1.1824497640734133</v>
      </c>
      <c r="O338" s="103">
        <f t="shared" si="288"/>
        <v>1.1824497599999999</v>
      </c>
      <c r="P338" s="103">
        <f t="shared" si="294"/>
        <v>898.78482100999997</v>
      </c>
      <c r="Q338" s="11">
        <f t="shared" si="309"/>
        <v>0</v>
      </c>
      <c r="R338" s="30">
        <f t="shared" si="303"/>
        <v>0</v>
      </c>
      <c r="S338" s="8">
        <f t="shared" si="295"/>
        <v>0</v>
      </c>
      <c r="T338" s="113">
        <f t="shared" si="304"/>
        <v>0.16</v>
      </c>
      <c r="U338" s="111">
        <f t="shared" si="285"/>
        <v>17</v>
      </c>
      <c r="V338" s="111">
        <v>252</v>
      </c>
      <c r="W338" s="110">
        <f t="shared" si="296"/>
        <v>1.0100627529999999</v>
      </c>
      <c r="X338" s="103">
        <f t="shared" si="297"/>
        <v>9.0442496499999994</v>
      </c>
      <c r="Y338" s="103">
        <f t="shared" si="298"/>
        <v>0</v>
      </c>
      <c r="Z338" s="114" t="str">
        <f t="shared" si="307"/>
        <v>A+J=</v>
      </c>
      <c r="AA338" s="108">
        <f t="shared" si="308"/>
        <v>44522</v>
      </c>
      <c r="AB338" s="4"/>
      <c r="AD338" s="190">
        <f>[2]Plan1!A397</f>
        <v>48639</v>
      </c>
      <c r="AE338" s="129" t="str">
        <f>[2]Plan1!C397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99"/>
        <v>44514</v>
      </c>
      <c r="B339" s="103">
        <f t="shared" si="291"/>
        <v>907.82907065999996</v>
      </c>
      <c r="C339" s="103">
        <f t="shared" si="305"/>
        <v>760.10402422000004</v>
      </c>
      <c r="D339" s="104">
        <f t="shared" si="300"/>
        <v>1091.29</v>
      </c>
      <c r="E339" s="105">
        <f t="shared" si="286"/>
        <v>1084.3119999999999</v>
      </c>
      <c r="F339" s="106">
        <f t="shared" si="287"/>
        <v>44459</v>
      </c>
      <c r="G339" s="107">
        <f t="shared" si="292"/>
        <v>-6.3942673349889345E-3</v>
      </c>
      <c r="H339" s="108">
        <f t="shared" si="306"/>
        <v>44522</v>
      </c>
      <c r="I339" s="108">
        <f t="shared" si="293"/>
        <v>44522</v>
      </c>
      <c r="J339" s="109">
        <f t="shared" si="301"/>
        <v>21</v>
      </c>
      <c r="K339" s="109">
        <f t="shared" si="290"/>
        <v>17</v>
      </c>
      <c r="L339" s="8">
        <f t="shared" si="302"/>
        <v>1</v>
      </c>
      <c r="M339" s="110">
        <f t="shared" si="289"/>
        <v>1.0066368699999999</v>
      </c>
      <c r="N339" s="110">
        <f t="shared" si="284"/>
        <v>1.1824497640734133</v>
      </c>
      <c r="O339" s="103">
        <f t="shared" si="288"/>
        <v>1.1824497599999999</v>
      </c>
      <c r="P339" s="103">
        <f t="shared" si="294"/>
        <v>898.78482100999997</v>
      </c>
      <c r="Q339" s="11">
        <f t="shared" si="309"/>
        <v>0</v>
      </c>
      <c r="R339" s="30">
        <f t="shared" si="303"/>
        <v>0</v>
      </c>
      <c r="S339" s="8">
        <f t="shared" si="295"/>
        <v>0</v>
      </c>
      <c r="T339" s="113">
        <f t="shared" si="304"/>
        <v>0.16</v>
      </c>
      <c r="U339" s="111">
        <f t="shared" si="285"/>
        <v>17</v>
      </c>
      <c r="V339" s="111">
        <v>252</v>
      </c>
      <c r="W339" s="110">
        <f t="shared" si="296"/>
        <v>1.0100627529999999</v>
      </c>
      <c r="X339" s="103">
        <f t="shared" si="297"/>
        <v>9.0442496499999994</v>
      </c>
      <c r="Y339" s="103">
        <f t="shared" si="298"/>
        <v>0</v>
      </c>
      <c r="Z339" s="114" t="str">
        <f t="shared" si="307"/>
        <v>A+J=</v>
      </c>
      <c r="AA339" s="108">
        <f t="shared" si="308"/>
        <v>44522</v>
      </c>
      <c r="AB339" s="4"/>
      <c r="AD339" s="190">
        <f>[2]Plan1!A398</f>
        <v>48684</v>
      </c>
      <c r="AE339" s="129" t="str">
        <f>[2]Plan1!C398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99"/>
        <v>44515</v>
      </c>
      <c r="B340" s="103">
        <f t="shared" si="291"/>
        <v>907.82907065999996</v>
      </c>
      <c r="C340" s="103">
        <f t="shared" si="305"/>
        <v>760.10402422000004</v>
      </c>
      <c r="D340" s="104">
        <f t="shared" si="300"/>
        <v>1091.29</v>
      </c>
      <c r="E340" s="105">
        <f t="shared" si="286"/>
        <v>1084.3119999999999</v>
      </c>
      <c r="F340" s="106">
        <f t="shared" si="287"/>
        <v>44459</v>
      </c>
      <c r="G340" s="107">
        <f t="shared" si="292"/>
        <v>-6.3942673349889345E-3</v>
      </c>
      <c r="H340" s="108">
        <f t="shared" si="306"/>
        <v>44522</v>
      </c>
      <c r="I340" s="108">
        <f t="shared" si="293"/>
        <v>44522</v>
      </c>
      <c r="J340" s="109">
        <f t="shared" si="301"/>
        <v>21</v>
      </c>
      <c r="K340" s="109">
        <f t="shared" si="290"/>
        <v>17</v>
      </c>
      <c r="L340" s="8">
        <f t="shared" si="302"/>
        <v>1</v>
      </c>
      <c r="M340" s="110">
        <f t="shared" si="289"/>
        <v>1.0066368699999999</v>
      </c>
      <c r="N340" s="110">
        <f t="shared" si="284"/>
        <v>1.1824497640734133</v>
      </c>
      <c r="O340" s="103">
        <f t="shared" si="288"/>
        <v>1.1824497599999999</v>
      </c>
      <c r="P340" s="103">
        <f t="shared" si="294"/>
        <v>898.78482100999997</v>
      </c>
      <c r="Q340" s="11">
        <f t="shared" si="309"/>
        <v>0</v>
      </c>
      <c r="R340" s="30">
        <f t="shared" si="303"/>
        <v>0</v>
      </c>
      <c r="S340" s="8">
        <f t="shared" si="295"/>
        <v>0</v>
      </c>
      <c r="T340" s="113">
        <f t="shared" si="304"/>
        <v>0.16</v>
      </c>
      <c r="U340" s="111">
        <f t="shared" si="285"/>
        <v>17</v>
      </c>
      <c r="V340" s="111">
        <v>252</v>
      </c>
      <c r="W340" s="110">
        <f t="shared" si="296"/>
        <v>1.0100627529999999</v>
      </c>
      <c r="X340" s="103">
        <f t="shared" si="297"/>
        <v>9.0442496499999994</v>
      </c>
      <c r="Y340" s="103">
        <f t="shared" si="298"/>
        <v>0</v>
      </c>
      <c r="Z340" s="114" t="str">
        <f t="shared" si="307"/>
        <v>A+J=</v>
      </c>
      <c r="AA340" s="108">
        <f t="shared" si="308"/>
        <v>44522</v>
      </c>
      <c r="AB340" s="4"/>
      <c r="AD340" s="190">
        <f>[2]Plan1!A399</f>
        <v>48690</v>
      </c>
      <c r="AE340" s="129" t="str">
        <f>[2]Plan1!C399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99"/>
        <v>44516</v>
      </c>
      <c r="B341" s="103">
        <f t="shared" si="291"/>
        <v>907.82907065999996</v>
      </c>
      <c r="C341" s="103">
        <f t="shared" si="305"/>
        <v>760.10402422000004</v>
      </c>
      <c r="D341" s="104">
        <f t="shared" si="300"/>
        <v>1091.29</v>
      </c>
      <c r="E341" s="105">
        <f t="shared" si="286"/>
        <v>1084.3119999999999</v>
      </c>
      <c r="F341" s="106">
        <f t="shared" si="287"/>
        <v>44459</v>
      </c>
      <c r="G341" s="107">
        <f t="shared" si="292"/>
        <v>-6.3942673349889345E-3</v>
      </c>
      <c r="H341" s="108">
        <f t="shared" si="306"/>
        <v>44522</v>
      </c>
      <c r="I341" s="108">
        <f t="shared" si="293"/>
        <v>44522</v>
      </c>
      <c r="J341" s="109">
        <f t="shared" si="301"/>
        <v>21</v>
      </c>
      <c r="K341" s="109">
        <f t="shared" si="290"/>
        <v>17</v>
      </c>
      <c r="L341" s="8">
        <f t="shared" si="302"/>
        <v>1</v>
      </c>
      <c r="M341" s="110">
        <f t="shared" si="289"/>
        <v>1.0066368699999999</v>
      </c>
      <c r="N341" s="110">
        <f t="shared" si="284"/>
        <v>1.1824497640734133</v>
      </c>
      <c r="O341" s="103">
        <f t="shared" si="288"/>
        <v>1.1824497599999999</v>
      </c>
      <c r="P341" s="103">
        <f t="shared" si="294"/>
        <v>898.78482100999997</v>
      </c>
      <c r="Q341" s="11">
        <f t="shared" si="309"/>
        <v>0</v>
      </c>
      <c r="R341" s="30">
        <f t="shared" si="303"/>
        <v>0</v>
      </c>
      <c r="S341" s="8">
        <f t="shared" si="295"/>
        <v>0</v>
      </c>
      <c r="T341" s="113">
        <f t="shared" si="304"/>
        <v>0.16</v>
      </c>
      <c r="U341" s="111">
        <f t="shared" si="285"/>
        <v>17</v>
      </c>
      <c r="V341" s="111">
        <v>252</v>
      </c>
      <c r="W341" s="110">
        <f t="shared" si="296"/>
        <v>1.0100627529999999</v>
      </c>
      <c r="X341" s="103">
        <f t="shared" si="297"/>
        <v>9.0442496499999994</v>
      </c>
      <c r="Y341" s="103">
        <f t="shared" si="298"/>
        <v>0</v>
      </c>
      <c r="Z341" s="114" t="str">
        <f t="shared" si="307"/>
        <v>A+J=</v>
      </c>
      <c r="AA341" s="108">
        <f t="shared" si="308"/>
        <v>44522</v>
      </c>
      <c r="AB341" s="4"/>
      <c r="AD341" s="190">
        <f>[2]Plan1!A400</f>
        <v>48700</v>
      </c>
      <c r="AE341" s="129" t="str">
        <f>[2]Plan1!C400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99"/>
        <v>44517</v>
      </c>
      <c r="B342" s="103">
        <f t="shared" si="291"/>
        <v>908.36391054000001</v>
      </c>
      <c r="C342" s="103">
        <f t="shared" si="305"/>
        <v>760.10402422000004</v>
      </c>
      <c r="D342" s="104">
        <f t="shared" si="300"/>
        <v>1091.29</v>
      </c>
      <c r="E342" s="105">
        <f t="shared" si="286"/>
        <v>1084.3119999999999</v>
      </c>
      <c r="F342" s="106">
        <f t="shared" si="287"/>
        <v>44459</v>
      </c>
      <c r="G342" s="107">
        <f t="shared" si="292"/>
        <v>-6.3942673349889345E-3</v>
      </c>
      <c r="H342" s="108">
        <f t="shared" si="306"/>
        <v>44522</v>
      </c>
      <c r="I342" s="108">
        <f t="shared" si="293"/>
        <v>44522</v>
      </c>
      <c r="J342" s="109">
        <f t="shared" si="301"/>
        <v>21</v>
      </c>
      <c r="K342" s="109">
        <f t="shared" si="290"/>
        <v>18</v>
      </c>
      <c r="L342" s="8">
        <f t="shared" si="302"/>
        <v>1</v>
      </c>
      <c r="M342" s="110">
        <f t="shared" si="289"/>
        <v>1.0066368699999999</v>
      </c>
      <c r="N342" s="110">
        <f t="shared" si="284"/>
        <v>1.1824497640734133</v>
      </c>
      <c r="O342" s="103">
        <f t="shared" si="288"/>
        <v>1.1824497599999999</v>
      </c>
      <c r="P342" s="103">
        <f t="shared" si="294"/>
        <v>898.78482100999997</v>
      </c>
      <c r="Q342" s="11">
        <f t="shared" si="309"/>
        <v>0</v>
      </c>
      <c r="R342" s="30">
        <f t="shared" si="303"/>
        <v>0</v>
      </c>
      <c r="S342" s="8">
        <f t="shared" si="295"/>
        <v>0</v>
      </c>
      <c r="T342" s="113">
        <f t="shared" si="304"/>
        <v>0.16</v>
      </c>
      <c r="U342" s="111">
        <f t="shared" si="285"/>
        <v>18</v>
      </c>
      <c r="V342" s="111">
        <v>252</v>
      </c>
      <c r="W342" s="110">
        <f t="shared" si="296"/>
        <v>1.0106578230000001</v>
      </c>
      <c r="X342" s="103">
        <f t="shared" si="297"/>
        <v>9.5790895299999992</v>
      </c>
      <c r="Y342" s="103">
        <f t="shared" si="298"/>
        <v>0</v>
      </c>
      <c r="Z342" s="114" t="str">
        <f t="shared" si="307"/>
        <v>A+J=</v>
      </c>
      <c r="AA342" s="108">
        <f t="shared" si="308"/>
        <v>44522</v>
      </c>
      <c r="AB342" s="4"/>
      <c r="AD342" s="190">
        <f>[2]Plan1!A401</f>
        <v>48746</v>
      </c>
      <c r="AE342" s="129" t="str">
        <f>[2]Plan1!C401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99"/>
        <v>44518</v>
      </c>
      <c r="B343" s="103">
        <f t="shared" si="291"/>
        <v>908.89906589999998</v>
      </c>
      <c r="C343" s="103">
        <f t="shared" si="305"/>
        <v>760.10402422000004</v>
      </c>
      <c r="D343" s="104">
        <f t="shared" si="300"/>
        <v>1091.29</v>
      </c>
      <c r="E343" s="105">
        <f t="shared" si="286"/>
        <v>1084.3119999999999</v>
      </c>
      <c r="F343" s="106">
        <f t="shared" si="287"/>
        <v>44459</v>
      </c>
      <c r="G343" s="107">
        <f t="shared" si="292"/>
        <v>-6.3942673349889345E-3</v>
      </c>
      <c r="H343" s="108">
        <f t="shared" si="306"/>
        <v>44522</v>
      </c>
      <c r="I343" s="108">
        <f t="shared" si="293"/>
        <v>44522</v>
      </c>
      <c r="J343" s="109">
        <f t="shared" si="301"/>
        <v>21</v>
      </c>
      <c r="K343" s="109">
        <f t="shared" si="290"/>
        <v>19</v>
      </c>
      <c r="L343" s="8">
        <f t="shared" si="302"/>
        <v>1</v>
      </c>
      <c r="M343" s="110">
        <f t="shared" si="289"/>
        <v>1.0066368699999999</v>
      </c>
      <c r="N343" s="110">
        <f t="shared" si="284"/>
        <v>1.1824497640734133</v>
      </c>
      <c r="O343" s="103">
        <f t="shared" si="288"/>
        <v>1.1824497599999999</v>
      </c>
      <c r="P343" s="103">
        <f t="shared" si="294"/>
        <v>898.78482100999997</v>
      </c>
      <c r="Q343" s="11">
        <f t="shared" si="309"/>
        <v>0</v>
      </c>
      <c r="R343" s="30">
        <f t="shared" si="303"/>
        <v>0</v>
      </c>
      <c r="S343" s="8">
        <f t="shared" si="295"/>
        <v>0</v>
      </c>
      <c r="T343" s="113">
        <f t="shared" si="304"/>
        <v>0.16</v>
      </c>
      <c r="U343" s="111">
        <f t="shared" si="285"/>
        <v>19</v>
      </c>
      <c r="V343" s="111">
        <v>252</v>
      </c>
      <c r="W343" s="110">
        <f t="shared" si="296"/>
        <v>1.0112532439999999</v>
      </c>
      <c r="X343" s="103">
        <f t="shared" si="297"/>
        <v>10.11424489</v>
      </c>
      <c r="Y343" s="103">
        <f t="shared" si="298"/>
        <v>0</v>
      </c>
      <c r="Z343" s="114" t="str">
        <f t="shared" si="307"/>
        <v>A+J=</v>
      </c>
      <c r="AA343" s="108">
        <f t="shared" si="308"/>
        <v>44522</v>
      </c>
      <c r="AB343" s="4"/>
      <c r="AD343" s="190">
        <f>[2]Plan1!A402</f>
        <v>48829</v>
      </c>
      <c r="AE343" s="129" t="str">
        <f>[2]Plan1!C402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99"/>
        <v>44519</v>
      </c>
      <c r="B344" s="103">
        <f t="shared" si="291"/>
        <v>909.43453582999996</v>
      </c>
      <c r="C344" s="103">
        <f t="shared" si="305"/>
        <v>760.10402422000004</v>
      </c>
      <c r="D344" s="104">
        <f t="shared" si="300"/>
        <v>1091.29</v>
      </c>
      <c r="E344" s="105">
        <f t="shared" si="286"/>
        <v>1084.3119999999999</v>
      </c>
      <c r="F344" s="106">
        <f t="shared" si="287"/>
        <v>44459</v>
      </c>
      <c r="G344" s="107">
        <f t="shared" si="292"/>
        <v>-6.3942673349889345E-3</v>
      </c>
      <c r="H344" s="108">
        <f t="shared" si="306"/>
        <v>44522</v>
      </c>
      <c r="I344" s="108">
        <f t="shared" si="293"/>
        <v>44522</v>
      </c>
      <c r="J344" s="109">
        <f t="shared" si="301"/>
        <v>21</v>
      </c>
      <c r="K344" s="109">
        <f t="shared" si="290"/>
        <v>20</v>
      </c>
      <c r="L344" s="8">
        <f t="shared" si="302"/>
        <v>1</v>
      </c>
      <c r="M344" s="110">
        <f t="shared" si="289"/>
        <v>1.0066368699999999</v>
      </c>
      <c r="N344" s="110">
        <f t="shared" si="284"/>
        <v>1.1824497640734133</v>
      </c>
      <c r="O344" s="103">
        <f t="shared" si="288"/>
        <v>1.1824497599999999</v>
      </c>
      <c r="P344" s="103">
        <f t="shared" si="294"/>
        <v>898.78482100999997</v>
      </c>
      <c r="Q344" s="11">
        <f t="shared" si="309"/>
        <v>0</v>
      </c>
      <c r="R344" s="30">
        <f t="shared" si="303"/>
        <v>0</v>
      </c>
      <c r="S344" s="8">
        <f t="shared" si="295"/>
        <v>0</v>
      </c>
      <c r="T344" s="113">
        <f t="shared" si="304"/>
        <v>0.16</v>
      </c>
      <c r="U344" s="111">
        <f t="shared" si="285"/>
        <v>20</v>
      </c>
      <c r="V344" s="111">
        <v>252</v>
      </c>
      <c r="W344" s="110">
        <f t="shared" si="296"/>
        <v>1.0118490149999999</v>
      </c>
      <c r="X344" s="103">
        <f t="shared" si="297"/>
        <v>10.64971482</v>
      </c>
      <c r="Y344" s="103">
        <f t="shared" si="298"/>
        <v>0</v>
      </c>
      <c r="Z344" s="114" t="str">
        <f t="shared" si="307"/>
        <v>A+J=</v>
      </c>
      <c r="AA344" s="108">
        <f t="shared" si="308"/>
        <v>44522</v>
      </c>
      <c r="AB344" s="4"/>
      <c r="AD344" s="190">
        <f>[2]Plan1!A403</f>
        <v>48864</v>
      </c>
      <c r="AE344" s="129" t="str">
        <f>[2]Plan1!C403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99"/>
        <v>44520</v>
      </c>
      <c r="B345" s="103">
        <f t="shared" si="291"/>
        <v>909.97032213</v>
      </c>
      <c r="C345" s="103">
        <f t="shared" si="305"/>
        <v>760.10402422000004</v>
      </c>
      <c r="D345" s="104">
        <f t="shared" si="300"/>
        <v>1091.29</v>
      </c>
      <c r="E345" s="105">
        <f t="shared" si="286"/>
        <v>1084.3119999999999</v>
      </c>
      <c r="F345" s="106">
        <f t="shared" si="287"/>
        <v>44459</v>
      </c>
      <c r="G345" s="107">
        <f t="shared" si="292"/>
        <v>-6.3942673349889345E-3</v>
      </c>
      <c r="H345" s="108">
        <f t="shared" si="306"/>
        <v>44550</v>
      </c>
      <c r="I345" s="108">
        <f t="shared" si="293"/>
        <v>44522</v>
      </c>
      <c r="J345" s="109">
        <f t="shared" si="301"/>
        <v>21</v>
      </c>
      <c r="K345" s="109">
        <f t="shared" si="290"/>
        <v>21</v>
      </c>
      <c r="L345" s="8">
        <f t="shared" si="302"/>
        <v>1</v>
      </c>
      <c r="M345" s="110">
        <f t="shared" si="289"/>
        <v>1.0066368699999999</v>
      </c>
      <c r="N345" s="110">
        <f t="shared" si="284"/>
        <v>1.1824497640734133</v>
      </c>
      <c r="O345" s="103">
        <f t="shared" si="288"/>
        <v>1.1824497599999999</v>
      </c>
      <c r="P345" s="103">
        <f t="shared" si="294"/>
        <v>898.78482100999997</v>
      </c>
      <c r="Q345" s="11">
        <f t="shared" si="309"/>
        <v>0</v>
      </c>
      <c r="R345" s="30">
        <f t="shared" si="303"/>
        <v>0</v>
      </c>
      <c r="S345" s="8">
        <f t="shared" si="295"/>
        <v>0</v>
      </c>
      <c r="T345" s="113">
        <f t="shared" si="304"/>
        <v>0.16</v>
      </c>
      <c r="U345" s="111">
        <f t="shared" si="285"/>
        <v>21</v>
      </c>
      <c r="V345" s="111">
        <v>252</v>
      </c>
      <c r="W345" s="110">
        <f t="shared" si="296"/>
        <v>1.0124451379999999</v>
      </c>
      <c r="X345" s="103">
        <f t="shared" si="297"/>
        <v>11.18550112</v>
      </c>
      <c r="Y345" s="103">
        <f t="shared" si="298"/>
        <v>0</v>
      </c>
      <c r="Z345" s="114" t="str">
        <f t="shared" si="307"/>
        <v>A+J=</v>
      </c>
      <c r="AA345" s="108">
        <f t="shared" si="308"/>
        <v>44522</v>
      </c>
      <c r="AB345" s="4"/>
      <c r="AD345" s="190">
        <f>[2]Plan1!A404</f>
        <v>48885</v>
      </c>
      <c r="AE345" s="129" t="str">
        <f>[2]Plan1!C404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99"/>
        <v>44521</v>
      </c>
      <c r="B346" s="103">
        <f t="shared" si="291"/>
        <v>909.97032213</v>
      </c>
      <c r="C346" s="103">
        <f t="shared" si="305"/>
        <v>760.10402422000004</v>
      </c>
      <c r="D346" s="104">
        <f t="shared" si="300"/>
        <v>1091.29</v>
      </c>
      <c r="E346" s="105">
        <f t="shared" si="286"/>
        <v>1084.3119999999999</v>
      </c>
      <c r="F346" s="106">
        <f t="shared" si="287"/>
        <v>44459</v>
      </c>
      <c r="G346" s="107">
        <f t="shared" si="292"/>
        <v>-6.3942673349889345E-3</v>
      </c>
      <c r="H346" s="108">
        <f t="shared" si="306"/>
        <v>44550</v>
      </c>
      <c r="I346" s="108">
        <f t="shared" si="293"/>
        <v>44522</v>
      </c>
      <c r="J346" s="109">
        <f t="shared" si="301"/>
        <v>21</v>
      </c>
      <c r="K346" s="109">
        <f t="shared" si="290"/>
        <v>21</v>
      </c>
      <c r="L346" s="8">
        <f t="shared" si="302"/>
        <v>1</v>
      </c>
      <c r="M346" s="110">
        <f t="shared" si="289"/>
        <v>1.0066368699999999</v>
      </c>
      <c r="N346" s="110">
        <f t="shared" si="284"/>
        <v>1.1824497640734133</v>
      </c>
      <c r="O346" s="103">
        <f t="shared" si="288"/>
        <v>1.1824497599999999</v>
      </c>
      <c r="P346" s="103">
        <f t="shared" si="294"/>
        <v>898.78482100999997</v>
      </c>
      <c r="Q346" s="11">
        <f t="shared" si="309"/>
        <v>0</v>
      </c>
      <c r="R346" s="30">
        <f t="shared" si="303"/>
        <v>0</v>
      </c>
      <c r="S346" s="8">
        <f t="shared" si="295"/>
        <v>0</v>
      </c>
      <c r="T346" s="113">
        <f t="shared" si="304"/>
        <v>0.16</v>
      </c>
      <c r="U346" s="111">
        <f t="shared" si="285"/>
        <v>21</v>
      </c>
      <c r="V346" s="111">
        <v>252</v>
      </c>
      <c r="W346" s="110">
        <f t="shared" si="296"/>
        <v>1.0124451379999999</v>
      </c>
      <c r="X346" s="103">
        <f t="shared" si="297"/>
        <v>11.18550112</v>
      </c>
      <c r="Y346" s="103">
        <f t="shared" si="298"/>
        <v>0</v>
      </c>
      <c r="Z346" s="114" t="str">
        <f t="shared" si="307"/>
        <v>A+J=</v>
      </c>
      <c r="AA346" s="108">
        <f t="shared" si="308"/>
        <v>44522</v>
      </c>
      <c r="AB346" s="4"/>
      <c r="AD346" s="190">
        <f>[2]Plan1!A405</f>
        <v>48898</v>
      </c>
      <c r="AE346" s="129" t="str">
        <f>[2]Plan1!C405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99"/>
        <v>44522</v>
      </c>
      <c r="B347" s="103">
        <f t="shared" si="291"/>
        <v>909.97032213</v>
      </c>
      <c r="C347" s="103">
        <f t="shared" si="305"/>
        <v>760.10402422000004</v>
      </c>
      <c r="D347" s="104">
        <f t="shared" si="300"/>
        <v>1091.29</v>
      </c>
      <c r="E347" s="105">
        <f t="shared" si="286"/>
        <v>1084.3119999999999</v>
      </c>
      <c r="F347" s="106">
        <f t="shared" si="287"/>
        <v>44459</v>
      </c>
      <c r="G347" s="107">
        <f t="shared" si="292"/>
        <v>-6.3942673349889345E-3</v>
      </c>
      <c r="H347" s="108">
        <f t="shared" si="306"/>
        <v>44550</v>
      </c>
      <c r="I347" s="108">
        <f t="shared" si="293"/>
        <v>44522</v>
      </c>
      <c r="J347" s="109">
        <f t="shared" si="301"/>
        <v>21</v>
      </c>
      <c r="K347" s="109">
        <f t="shared" si="290"/>
        <v>21</v>
      </c>
      <c r="L347" s="8">
        <f t="shared" si="302"/>
        <v>1</v>
      </c>
      <c r="M347" s="110">
        <f t="shared" si="289"/>
        <v>1.0066368699999999</v>
      </c>
      <c r="N347" s="110">
        <f t="shared" si="284"/>
        <v>1.1824497640734133</v>
      </c>
      <c r="O347" s="103">
        <f t="shared" si="288"/>
        <v>1.1824497599999999</v>
      </c>
      <c r="P347" s="103">
        <f t="shared" si="294"/>
        <v>898.78482100999997</v>
      </c>
      <c r="Q347" s="11">
        <f t="shared" si="309"/>
        <v>11</v>
      </c>
      <c r="R347" s="30">
        <f t="shared" si="303"/>
        <v>2.7382221155386178E-2</v>
      </c>
      <c r="S347" s="8">
        <f t="shared" si="295"/>
        <v>24.610724739999998</v>
      </c>
      <c r="T347" s="113">
        <f t="shared" si="304"/>
        <v>0.16</v>
      </c>
      <c r="U347" s="111">
        <f t="shared" si="285"/>
        <v>21</v>
      </c>
      <c r="V347" s="111">
        <v>252</v>
      </c>
      <c r="W347" s="110">
        <f t="shared" si="296"/>
        <v>1.0124451379999999</v>
      </c>
      <c r="X347" s="103">
        <f t="shared" si="297"/>
        <v>11.18550112</v>
      </c>
      <c r="Y347" s="103">
        <f t="shared" si="298"/>
        <v>35.79622586</v>
      </c>
      <c r="Z347" s="114" t="str">
        <f t="shared" si="307"/>
        <v>A+J=</v>
      </c>
      <c r="AA347" s="108">
        <f t="shared" si="308"/>
        <v>44522</v>
      </c>
      <c r="AB347" s="4"/>
      <c r="AD347" s="190">
        <f>[2]Plan1!A406</f>
        <v>48903</v>
      </c>
      <c r="AE347" s="129" t="str">
        <f>[2]Plan1!C406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99"/>
        <v>44523</v>
      </c>
      <c r="B348" s="103">
        <f t="shared" si="291"/>
        <v>874.96942079999997</v>
      </c>
      <c r="C348" s="103">
        <f t="shared" si="305"/>
        <v>739.29068772999995</v>
      </c>
      <c r="D348" s="104">
        <f t="shared" si="300"/>
        <v>1084.3119999999999</v>
      </c>
      <c r="E348" s="105">
        <f t="shared" si="286"/>
        <v>1091.2829999999999</v>
      </c>
      <c r="F348" s="106">
        <f t="shared" si="287"/>
        <v>44491</v>
      </c>
      <c r="G348" s="107">
        <f t="shared" si="292"/>
        <v>6.4289614059422906E-3</v>
      </c>
      <c r="H348" s="108">
        <f t="shared" si="306"/>
        <v>44550</v>
      </c>
      <c r="I348" s="108">
        <f t="shared" si="293"/>
        <v>44550</v>
      </c>
      <c r="J348" s="109">
        <f t="shared" si="301"/>
        <v>20</v>
      </c>
      <c r="K348" s="109">
        <f t="shared" si="290"/>
        <v>1</v>
      </c>
      <c r="L348" s="8">
        <f t="shared" si="302"/>
        <v>1.0003204699999999</v>
      </c>
      <c r="M348" s="110">
        <f t="shared" si="289"/>
        <v>1</v>
      </c>
      <c r="N348" s="110">
        <f t="shared" si="284"/>
        <v>1.1824497640734133</v>
      </c>
      <c r="O348" s="103">
        <f t="shared" si="288"/>
        <v>1.1828287</v>
      </c>
      <c r="P348" s="103">
        <f t="shared" si="294"/>
        <v>874.45424307999997</v>
      </c>
      <c r="Q348" s="11">
        <f t="shared" si="309"/>
        <v>0</v>
      </c>
      <c r="R348" s="30">
        <f t="shared" si="303"/>
        <v>0</v>
      </c>
      <c r="S348" s="8">
        <f t="shared" si="295"/>
        <v>0</v>
      </c>
      <c r="T348" s="113">
        <f t="shared" si="304"/>
        <v>0.16</v>
      </c>
      <c r="U348" s="111">
        <f t="shared" si="285"/>
        <v>1</v>
      </c>
      <c r="V348" s="111">
        <v>252</v>
      </c>
      <c r="W348" s="110">
        <f t="shared" si="296"/>
        <v>1.0005891419999999</v>
      </c>
      <c r="X348" s="103">
        <f t="shared" si="297"/>
        <v>0.51517771999999995</v>
      </c>
      <c r="Y348" s="103">
        <f t="shared" si="298"/>
        <v>0</v>
      </c>
      <c r="Z348" s="114" t="str">
        <f t="shared" si="307"/>
        <v>A+J=</v>
      </c>
      <c r="AA348" s="108">
        <f t="shared" si="308"/>
        <v>44550</v>
      </c>
      <c r="AB348" s="4"/>
      <c r="AD348" s="190">
        <f>[2]Plan1!A407</f>
        <v>48938</v>
      </c>
      <c r="AE348" s="129" t="str">
        <f>[2]Plan1!C407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99"/>
        <v>44524</v>
      </c>
      <c r="B349" s="103">
        <f t="shared" si="291"/>
        <v>875.76546689999998</v>
      </c>
      <c r="C349" s="103">
        <f t="shared" si="305"/>
        <v>739.29068772999995</v>
      </c>
      <c r="D349" s="104">
        <f t="shared" si="300"/>
        <v>1084.3119999999999</v>
      </c>
      <c r="E349" s="105">
        <f t="shared" si="286"/>
        <v>1091.2829999999999</v>
      </c>
      <c r="F349" s="106">
        <f t="shared" si="287"/>
        <v>44491</v>
      </c>
      <c r="G349" s="107">
        <f t="shared" si="292"/>
        <v>6.4289614059422906E-3</v>
      </c>
      <c r="H349" s="108">
        <f t="shared" si="306"/>
        <v>44550</v>
      </c>
      <c r="I349" s="108">
        <f t="shared" si="293"/>
        <v>44550</v>
      </c>
      <c r="J349" s="109">
        <f t="shared" si="301"/>
        <v>20</v>
      </c>
      <c r="K349" s="109">
        <f t="shared" si="290"/>
        <v>2</v>
      </c>
      <c r="L349" s="8">
        <f t="shared" si="302"/>
        <v>1.0006410400000001</v>
      </c>
      <c r="M349" s="110">
        <f t="shared" si="289"/>
        <v>1</v>
      </c>
      <c r="N349" s="110">
        <f t="shared" si="284"/>
        <v>1.1824497640734133</v>
      </c>
      <c r="O349" s="103">
        <f t="shared" si="288"/>
        <v>1.1832077599999999</v>
      </c>
      <c r="P349" s="103">
        <f t="shared" si="294"/>
        <v>874.73447861</v>
      </c>
      <c r="Q349" s="11">
        <f t="shared" si="309"/>
        <v>0</v>
      </c>
      <c r="R349" s="30">
        <f t="shared" si="303"/>
        <v>0</v>
      </c>
      <c r="S349" s="8">
        <f t="shared" si="295"/>
        <v>0</v>
      </c>
      <c r="T349" s="113">
        <f t="shared" si="304"/>
        <v>0.16</v>
      </c>
      <c r="U349" s="111">
        <f t="shared" si="285"/>
        <v>2</v>
      </c>
      <c r="V349" s="111">
        <v>252</v>
      </c>
      <c r="W349" s="110">
        <f t="shared" si="296"/>
        <v>1.0011786300000001</v>
      </c>
      <c r="X349" s="103">
        <f t="shared" si="297"/>
        <v>1.03098829</v>
      </c>
      <c r="Y349" s="103">
        <f t="shared" si="298"/>
        <v>0</v>
      </c>
      <c r="Z349" s="114" t="str">
        <f t="shared" si="307"/>
        <v>A+J=</v>
      </c>
      <c r="AA349" s="108">
        <f t="shared" si="308"/>
        <v>44550</v>
      </c>
      <c r="AB349" s="4"/>
      <c r="AD349" s="190">
        <f>[2]Plan1!A408</f>
        <v>48945</v>
      </c>
      <c r="AE349" s="129" t="str">
        <f>[2]Plan1!C408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99"/>
        <v>44525</v>
      </c>
      <c r="B350" s="103">
        <f t="shared" si="291"/>
        <v>876.56223024999997</v>
      </c>
      <c r="C350" s="103">
        <f t="shared" si="305"/>
        <v>739.29068772999995</v>
      </c>
      <c r="D350" s="104">
        <f t="shared" si="300"/>
        <v>1084.3119999999999</v>
      </c>
      <c r="E350" s="105">
        <f t="shared" si="286"/>
        <v>1091.2829999999999</v>
      </c>
      <c r="F350" s="106">
        <f t="shared" si="287"/>
        <v>44491</v>
      </c>
      <c r="G350" s="107">
        <f t="shared" si="292"/>
        <v>6.4289614059422906E-3</v>
      </c>
      <c r="H350" s="108">
        <f t="shared" si="306"/>
        <v>44550</v>
      </c>
      <c r="I350" s="108">
        <f t="shared" si="293"/>
        <v>44550</v>
      </c>
      <c r="J350" s="109">
        <f t="shared" si="301"/>
        <v>20</v>
      </c>
      <c r="K350" s="109">
        <f t="shared" si="290"/>
        <v>3</v>
      </c>
      <c r="L350" s="8">
        <f t="shared" si="302"/>
        <v>1.0009617099999999</v>
      </c>
      <c r="M350" s="110">
        <f t="shared" si="289"/>
        <v>1</v>
      </c>
      <c r="N350" s="110">
        <f t="shared" si="284"/>
        <v>1.1824497640734133</v>
      </c>
      <c r="O350" s="103">
        <f t="shared" si="288"/>
        <v>1.1835869299999999</v>
      </c>
      <c r="P350" s="103">
        <f t="shared" si="294"/>
        <v>875.01479545999996</v>
      </c>
      <c r="Q350" s="11">
        <f t="shared" si="309"/>
        <v>0</v>
      </c>
      <c r="R350" s="30">
        <f t="shared" si="303"/>
        <v>0</v>
      </c>
      <c r="S350" s="8">
        <f t="shared" si="295"/>
        <v>0</v>
      </c>
      <c r="T350" s="113">
        <f t="shared" si="304"/>
        <v>0.16</v>
      </c>
      <c r="U350" s="111">
        <f t="shared" si="285"/>
        <v>3</v>
      </c>
      <c r="V350" s="111">
        <v>252</v>
      </c>
      <c r="W350" s="110">
        <f t="shared" si="296"/>
        <v>1.001768467</v>
      </c>
      <c r="X350" s="103">
        <f t="shared" si="297"/>
        <v>1.5474347900000001</v>
      </c>
      <c r="Y350" s="103">
        <f t="shared" si="298"/>
        <v>0</v>
      </c>
      <c r="Z350" s="114" t="str">
        <f t="shared" si="307"/>
        <v>A+J=</v>
      </c>
      <c r="AA350" s="108">
        <f t="shared" si="308"/>
        <v>44550</v>
      </c>
      <c r="AB350" s="4"/>
      <c r="AD350" s="190">
        <f>[2]Plan1!A409</f>
        <v>48995</v>
      </c>
      <c r="AE350" s="129" t="str">
        <f>[2]Plan1!C409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99"/>
        <v>44526</v>
      </c>
      <c r="B351" s="103">
        <f t="shared" si="291"/>
        <v>877.35973086999991</v>
      </c>
      <c r="C351" s="103">
        <f t="shared" si="305"/>
        <v>739.29068772999995</v>
      </c>
      <c r="D351" s="104">
        <f t="shared" si="300"/>
        <v>1084.3119999999999</v>
      </c>
      <c r="E351" s="105">
        <f t="shared" si="286"/>
        <v>1091.2829999999999</v>
      </c>
      <c r="F351" s="106">
        <f t="shared" si="287"/>
        <v>44491</v>
      </c>
      <c r="G351" s="107">
        <f t="shared" si="292"/>
        <v>6.4289614059422906E-3</v>
      </c>
      <c r="H351" s="108">
        <f t="shared" si="306"/>
        <v>44550</v>
      </c>
      <c r="I351" s="108">
        <f t="shared" si="293"/>
        <v>44550</v>
      </c>
      <c r="J351" s="109">
        <f t="shared" si="301"/>
        <v>20</v>
      </c>
      <c r="K351" s="109">
        <f t="shared" si="290"/>
        <v>4</v>
      </c>
      <c r="L351" s="8">
        <f t="shared" si="302"/>
        <v>1.0012824899999999</v>
      </c>
      <c r="M351" s="110">
        <f t="shared" si="289"/>
        <v>1</v>
      </c>
      <c r="N351" s="110">
        <f t="shared" ref="N351:N414" si="310">IF(I351&gt;I350,N350*M351,N350)</f>
        <v>1.1824497640734133</v>
      </c>
      <c r="O351" s="103">
        <f t="shared" si="288"/>
        <v>1.1839662399999999</v>
      </c>
      <c r="P351" s="103">
        <f t="shared" si="294"/>
        <v>875.29521580999995</v>
      </c>
      <c r="Q351" s="11">
        <f t="shared" si="309"/>
        <v>0</v>
      </c>
      <c r="R351" s="30">
        <f t="shared" si="303"/>
        <v>0</v>
      </c>
      <c r="S351" s="8">
        <f t="shared" si="295"/>
        <v>0</v>
      </c>
      <c r="T351" s="113">
        <f t="shared" si="304"/>
        <v>0.16</v>
      </c>
      <c r="U351" s="111">
        <f t="shared" si="285"/>
        <v>4</v>
      </c>
      <c r="V351" s="111">
        <v>252</v>
      </c>
      <c r="W351" s="110">
        <f t="shared" si="296"/>
        <v>1.0023586499999999</v>
      </c>
      <c r="X351" s="103">
        <f t="shared" si="297"/>
        <v>2.0645150600000002</v>
      </c>
      <c r="Y351" s="103">
        <f t="shared" si="298"/>
        <v>0</v>
      </c>
      <c r="Z351" s="114" t="str">
        <f t="shared" si="307"/>
        <v>A+J=</v>
      </c>
      <c r="AA351" s="108">
        <f t="shared" si="308"/>
        <v>44550</v>
      </c>
      <c r="AB351" s="4"/>
      <c r="AD351" s="190">
        <f>[2]Plan1!A410</f>
        <v>48996</v>
      </c>
      <c r="AE351" s="129" t="str">
        <f>[2]Plan1!C410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99"/>
        <v>44527</v>
      </c>
      <c r="B352" s="103">
        <f t="shared" si="291"/>
        <v>878.15794962999996</v>
      </c>
      <c r="C352" s="103">
        <f t="shared" si="305"/>
        <v>739.29068772999995</v>
      </c>
      <c r="D352" s="104">
        <f t="shared" si="300"/>
        <v>1084.3119999999999</v>
      </c>
      <c r="E352" s="105">
        <f t="shared" si="286"/>
        <v>1091.2829999999999</v>
      </c>
      <c r="F352" s="106">
        <f t="shared" si="287"/>
        <v>44491</v>
      </c>
      <c r="G352" s="107">
        <f t="shared" si="292"/>
        <v>6.4289614059422906E-3</v>
      </c>
      <c r="H352" s="108">
        <f t="shared" si="306"/>
        <v>44550</v>
      </c>
      <c r="I352" s="108">
        <f t="shared" si="293"/>
        <v>44550</v>
      </c>
      <c r="J352" s="109">
        <f t="shared" si="301"/>
        <v>20</v>
      </c>
      <c r="K352" s="109">
        <f t="shared" si="290"/>
        <v>5</v>
      </c>
      <c r="L352" s="8">
        <f t="shared" si="302"/>
        <v>1.00160337</v>
      </c>
      <c r="M352" s="110">
        <f t="shared" si="289"/>
        <v>1</v>
      </c>
      <c r="N352" s="110">
        <f t="shared" si="310"/>
        <v>1.1824497640734133</v>
      </c>
      <c r="O352" s="103">
        <f t="shared" si="288"/>
        <v>1.18434566</v>
      </c>
      <c r="P352" s="103">
        <f t="shared" si="294"/>
        <v>875.57571748999999</v>
      </c>
      <c r="Q352" s="11">
        <f t="shared" si="309"/>
        <v>0</v>
      </c>
      <c r="R352" s="30">
        <f t="shared" si="303"/>
        <v>0</v>
      </c>
      <c r="S352" s="8">
        <f t="shared" si="295"/>
        <v>0</v>
      </c>
      <c r="T352" s="113">
        <f t="shared" si="304"/>
        <v>0.16</v>
      </c>
      <c r="U352" s="111">
        <f t="shared" si="285"/>
        <v>5</v>
      </c>
      <c r="V352" s="111">
        <v>252</v>
      </c>
      <c r="W352" s="110">
        <f t="shared" si="296"/>
        <v>1.0029491820000001</v>
      </c>
      <c r="X352" s="103">
        <f t="shared" si="297"/>
        <v>2.5822321399999999</v>
      </c>
      <c r="Y352" s="103">
        <f t="shared" si="298"/>
        <v>0</v>
      </c>
      <c r="Z352" s="114" t="str">
        <f t="shared" si="307"/>
        <v>A+J=</v>
      </c>
      <c r="AA352" s="108">
        <f t="shared" si="308"/>
        <v>44550</v>
      </c>
      <c r="AB352" s="4"/>
      <c r="AD352" s="190">
        <f>[2]Plan1!A411</f>
        <v>49041</v>
      </c>
      <c r="AE352" s="129" t="str">
        <f>[2]Plan1!C411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99"/>
        <v>44528</v>
      </c>
      <c r="B353" s="103">
        <f t="shared" si="291"/>
        <v>878.15794962999996</v>
      </c>
      <c r="C353" s="103">
        <f t="shared" si="305"/>
        <v>739.29068772999995</v>
      </c>
      <c r="D353" s="104">
        <f t="shared" si="300"/>
        <v>1084.3119999999999</v>
      </c>
      <c r="E353" s="105">
        <f t="shared" si="286"/>
        <v>1091.2829999999999</v>
      </c>
      <c r="F353" s="106">
        <f t="shared" si="287"/>
        <v>44491</v>
      </c>
      <c r="G353" s="107">
        <f t="shared" si="292"/>
        <v>6.4289614059422906E-3</v>
      </c>
      <c r="H353" s="108">
        <f t="shared" si="306"/>
        <v>44550</v>
      </c>
      <c r="I353" s="108">
        <f t="shared" si="293"/>
        <v>44550</v>
      </c>
      <c r="J353" s="109">
        <f t="shared" si="301"/>
        <v>20</v>
      </c>
      <c r="K353" s="109">
        <f t="shared" si="290"/>
        <v>5</v>
      </c>
      <c r="L353" s="8">
        <f t="shared" si="302"/>
        <v>1.00160337</v>
      </c>
      <c r="M353" s="110">
        <f t="shared" si="289"/>
        <v>1</v>
      </c>
      <c r="N353" s="110">
        <f t="shared" si="310"/>
        <v>1.1824497640734133</v>
      </c>
      <c r="O353" s="103">
        <f t="shared" si="288"/>
        <v>1.18434566</v>
      </c>
      <c r="P353" s="103">
        <f t="shared" si="294"/>
        <v>875.57571748999999</v>
      </c>
      <c r="Q353" s="11">
        <f t="shared" si="309"/>
        <v>0</v>
      </c>
      <c r="R353" s="30">
        <f t="shared" si="303"/>
        <v>0</v>
      </c>
      <c r="S353" s="8">
        <f t="shared" si="295"/>
        <v>0</v>
      </c>
      <c r="T353" s="113">
        <f t="shared" si="304"/>
        <v>0.16</v>
      </c>
      <c r="U353" s="111">
        <f t="shared" si="285"/>
        <v>5</v>
      </c>
      <c r="V353" s="111">
        <v>252</v>
      </c>
      <c r="W353" s="110">
        <f t="shared" si="296"/>
        <v>1.0029491820000001</v>
      </c>
      <c r="X353" s="103">
        <f t="shared" si="297"/>
        <v>2.5822321399999999</v>
      </c>
      <c r="Y353" s="103">
        <f t="shared" si="298"/>
        <v>0</v>
      </c>
      <c r="Z353" s="114" t="str">
        <f t="shared" si="307"/>
        <v>A+J=</v>
      </c>
      <c r="AA353" s="108">
        <f t="shared" si="308"/>
        <v>44550</v>
      </c>
      <c r="AB353" s="4"/>
      <c r="AD353" s="190">
        <f>[2]Plan1!A412</f>
        <v>49055</v>
      </c>
      <c r="AE353" s="129" t="str">
        <f>[2]Plan1!C412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99"/>
        <v>44529</v>
      </c>
      <c r="B354" s="103">
        <f t="shared" si="291"/>
        <v>878.15794962999996</v>
      </c>
      <c r="C354" s="103">
        <f t="shared" si="305"/>
        <v>739.29068772999995</v>
      </c>
      <c r="D354" s="104">
        <f t="shared" si="300"/>
        <v>1084.3119999999999</v>
      </c>
      <c r="E354" s="105">
        <f t="shared" si="286"/>
        <v>1091.2829999999999</v>
      </c>
      <c r="F354" s="106">
        <f t="shared" si="287"/>
        <v>44491</v>
      </c>
      <c r="G354" s="107">
        <f t="shared" si="292"/>
        <v>6.4289614059422906E-3</v>
      </c>
      <c r="H354" s="108">
        <f t="shared" si="306"/>
        <v>44550</v>
      </c>
      <c r="I354" s="108">
        <f t="shared" si="293"/>
        <v>44550</v>
      </c>
      <c r="J354" s="109">
        <f t="shared" si="301"/>
        <v>20</v>
      </c>
      <c r="K354" s="109">
        <f t="shared" si="290"/>
        <v>5</v>
      </c>
      <c r="L354" s="8">
        <f t="shared" si="302"/>
        <v>1.00160337</v>
      </c>
      <c r="M354" s="110">
        <f t="shared" si="289"/>
        <v>1</v>
      </c>
      <c r="N354" s="110">
        <f t="shared" si="310"/>
        <v>1.1824497640734133</v>
      </c>
      <c r="O354" s="103">
        <f t="shared" si="288"/>
        <v>1.18434566</v>
      </c>
      <c r="P354" s="103">
        <f t="shared" si="294"/>
        <v>875.57571748999999</v>
      </c>
      <c r="Q354" s="11">
        <f t="shared" si="309"/>
        <v>0</v>
      </c>
      <c r="R354" s="30">
        <f t="shared" si="303"/>
        <v>0</v>
      </c>
      <c r="S354" s="8">
        <f t="shared" si="295"/>
        <v>0</v>
      </c>
      <c r="T354" s="113">
        <f t="shared" si="304"/>
        <v>0.16</v>
      </c>
      <c r="U354" s="111">
        <f t="shared" si="285"/>
        <v>5</v>
      </c>
      <c r="V354" s="111">
        <v>252</v>
      </c>
      <c r="W354" s="110">
        <f t="shared" si="296"/>
        <v>1.0029491820000001</v>
      </c>
      <c r="X354" s="103">
        <f t="shared" si="297"/>
        <v>2.5822321399999999</v>
      </c>
      <c r="Y354" s="103">
        <f t="shared" si="298"/>
        <v>0</v>
      </c>
      <c r="Z354" s="114" t="str">
        <f t="shared" si="307"/>
        <v>A+J=</v>
      </c>
      <c r="AA354" s="108">
        <f t="shared" si="308"/>
        <v>44550</v>
      </c>
      <c r="AB354" s="4"/>
      <c r="AD354" s="190">
        <f>[2]Plan1!A413</f>
        <v>49065</v>
      </c>
      <c r="AE354" s="129" t="str">
        <f>[2]Plan1!C413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99"/>
        <v>44530</v>
      </c>
      <c r="B355" s="103">
        <f t="shared" si="291"/>
        <v>878.95690746000002</v>
      </c>
      <c r="C355" s="103">
        <f t="shared" si="305"/>
        <v>739.29068772999995</v>
      </c>
      <c r="D355" s="104">
        <f t="shared" si="300"/>
        <v>1084.3119999999999</v>
      </c>
      <c r="E355" s="105">
        <f t="shared" si="286"/>
        <v>1091.2829999999999</v>
      </c>
      <c r="F355" s="106">
        <f t="shared" si="287"/>
        <v>44491</v>
      </c>
      <c r="G355" s="107">
        <f t="shared" si="292"/>
        <v>6.4289614059422906E-3</v>
      </c>
      <c r="H355" s="108">
        <f t="shared" si="306"/>
        <v>44550</v>
      </c>
      <c r="I355" s="108">
        <f t="shared" si="293"/>
        <v>44550</v>
      </c>
      <c r="J355" s="109">
        <f t="shared" si="301"/>
        <v>20</v>
      </c>
      <c r="K355" s="109">
        <f t="shared" si="290"/>
        <v>6</v>
      </c>
      <c r="L355" s="8">
        <f t="shared" si="302"/>
        <v>1.0019243600000001</v>
      </c>
      <c r="M355" s="110">
        <f t="shared" si="289"/>
        <v>1</v>
      </c>
      <c r="N355" s="110">
        <f t="shared" si="310"/>
        <v>1.1824497640734133</v>
      </c>
      <c r="O355" s="103">
        <f t="shared" si="288"/>
        <v>1.18472522</v>
      </c>
      <c r="P355" s="103">
        <f t="shared" si="294"/>
        <v>875.85632266000005</v>
      </c>
      <c r="Q355" s="11">
        <f t="shared" si="309"/>
        <v>0</v>
      </c>
      <c r="R355" s="30">
        <f t="shared" si="303"/>
        <v>0</v>
      </c>
      <c r="S355" s="8">
        <f t="shared" si="295"/>
        <v>0</v>
      </c>
      <c r="T355" s="113">
        <f t="shared" si="304"/>
        <v>0.16</v>
      </c>
      <c r="U355" s="111">
        <f t="shared" si="285"/>
        <v>6</v>
      </c>
      <c r="V355" s="111">
        <v>252</v>
      </c>
      <c r="W355" s="110">
        <f t="shared" si="296"/>
        <v>1.003540061</v>
      </c>
      <c r="X355" s="103">
        <f t="shared" si="297"/>
        <v>3.1005848</v>
      </c>
      <c r="Y355" s="103">
        <f t="shared" si="298"/>
        <v>0</v>
      </c>
      <c r="Z355" s="114" t="str">
        <f t="shared" si="307"/>
        <v>A+J=</v>
      </c>
      <c r="AA355" s="108">
        <f t="shared" si="308"/>
        <v>44550</v>
      </c>
      <c r="AB355" s="4"/>
      <c r="AD355" s="190">
        <f>[2]Plan1!A414</f>
        <v>49103</v>
      </c>
      <c r="AE355" s="129" t="str">
        <f>[2]Plan1!C414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99"/>
        <v>44531</v>
      </c>
      <c r="B356" s="103">
        <f t="shared" si="291"/>
        <v>879.75658347000001</v>
      </c>
      <c r="C356" s="103">
        <f t="shared" si="305"/>
        <v>739.29068772999995</v>
      </c>
      <c r="D356" s="104">
        <f t="shared" si="300"/>
        <v>1084.3119999999999</v>
      </c>
      <c r="E356" s="105">
        <f t="shared" si="286"/>
        <v>1091.2829999999999</v>
      </c>
      <c r="F356" s="106">
        <f t="shared" si="287"/>
        <v>44491</v>
      </c>
      <c r="G356" s="107">
        <f t="shared" si="292"/>
        <v>6.4289614059422906E-3</v>
      </c>
      <c r="H356" s="108">
        <f t="shared" si="306"/>
        <v>44550</v>
      </c>
      <c r="I356" s="108">
        <f t="shared" si="293"/>
        <v>44550</v>
      </c>
      <c r="J356" s="109">
        <f t="shared" si="301"/>
        <v>20</v>
      </c>
      <c r="K356" s="109">
        <f t="shared" si="290"/>
        <v>7</v>
      </c>
      <c r="L356" s="8">
        <f t="shared" si="302"/>
        <v>1.00224545</v>
      </c>
      <c r="M356" s="110">
        <f t="shared" si="289"/>
        <v>1</v>
      </c>
      <c r="N356" s="110">
        <f t="shared" si="310"/>
        <v>1.1824497640734133</v>
      </c>
      <c r="O356" s="103">
        <f t="shared" si="288"/>
        <v>1.1851048900000001</v>
      </c>
      <c r="P356" s="103">
        <f t="shared" si="294"/>
        <v>876.13700916000005</v>
      </c>
      <c r="Q356" s="11">
        <f t="shared" si="309"/>
        <v>0</v>
      </c>
      <c r="R356" s="30">
        <f t="shared" si="303"/>
        <v>0</v>
      </c>
      <c r="S356" s="8">
        <f t="shared" si="295"/>
        <v>0</v>
      </c>
      <c r="T356" s="113">
        <f t="shared" si="304"/>
        <v>0.16</v>
      </c>
      <c r="U356" s="111">
        <f t="shared" si="285"/>
        <v>7</v>
      </c>
      <c r="V356" s="111">
        <v>252</v>
      </c>
      <c r="W356" s="110">
        <f t="shared" si="296"/>
        <v>1.004131288</v>
      </c>
      <c r="X356" s="103">
        <f t="shared" si="297"/>
        <v>3.61957431</v>
      </c>
      <c r="Y356" s="103">
        <f t="shared" si="298"/>
        <v>0</v>
      </c>
      <c r="Z356" s="114" t="str">
        <f t="shared" si="307"/>
        <v>A+J=</v>
      </c>
      <c r="AA356" s="108">
        <f t="shared" si="308"/>
        <v>44550</v>
      </c>
      <c r="AB356" s="4"/>
      <c r="AD356" s="190">
        <f>[2]Plan1!A415</f>
        <v>49194</v>
      </c>
      <c r="AE356" s="129" t="str">
        <f>[2]Plan1!C415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99"/>
        <v>44532</v>
      </c>
      <c r="B357" s="103">
        <f t="shared" si="291"/>
        <v>880.55698637</v>
      </c>
      <c r="C357" s="103">
        <f t="shared" si="305"/>
        <v>739.29068772999995</v>
      </c>
      <c r="D357" s="104">
        <f t="shared" si="300"/>
        <v>1084.3119999999999</v>
      </c>
      <c r="E357" s="105">
        <f t="shared" si="286"/>
        <v>1091.2829999999999</v>
      </c>
      <c r="F357" s="106">
        <f t="shared" si="287"/>
        <v>44491</v>
      </c>
      <c r="G357" s="107">
        <f t="shared" si="292"/>
        <v>6.4289614059422906E-3</v>
      </c>
      <c r="H357" s="108">
        <f t="shared" si="306"/>
        <v>44550</v>
      </c>
      <c r="I357" s="108">
        <f t="shared" si="293"/>
        <v>44550</v>
      </c>
      <c r="J357" s="109">
        <f t="shared" si="301"/>
        <v>20</v>
      </c>
      <c r="K357" s="109">
        <f t="shared" si="290"/>
        <v>8</v>
      </c>
      <c r="L357" s="8">
        <f t="shared" si="302"/>
        <v>1.00256664</v>
      </c>
      <c r="M357" s="110">
        <f t="shared" si="289"/>
        <v>1</v>
      </c>
      <c r="N357" s="110">
        <f t="shared" si="310"/>
        <v>1.1824497640734133</v>
      </c>
      <c r="O357" s="103">
        <f t="shared" si="288"/>
        <v>1.1854846800000001</v>
      </c>
      <c r="P357" s="103">
        <f t="shared" si="294"/>
        <v>876.41778437000005</v>
      </c>
      <c r="Q357" s="11">
        <f t="shared" si="309"/>
        <v>0</v>
      </c>
      <c r="R357" s="30">
        <f t="shared" si="303"/>
        <v>0</v>
      </c>
      <c r="S357" s="8">
        <f t="shared" si="295"/>
        <v>0</v>
      </c>
      <c r="T357" s="113">
        <f t="shared" si="304"/>
        <v>0.16</v>
      </c>
      <c r="U357" s="111">
        <f t="shared" ref="U357:U420" si="311">IF(Q356&gt;0,1,IF(K357=K356,U356,U356+1))</f>
        <v>8</v>
      </c>
      <c r="V357" s="111">
        <v>252</v>
      </c>
      <c r="W357" s="110">
        <f t="shared" si="296"/>
        <v>1.0047228640000001</v>
      </c>
      <c r="X357" s="103">
        <f t="shared" si="297"/>
        <v>4.139202</v>
      </c>
      <c r="Y357" s="103">
        <f t="shared" si="298"/>
        <v>0</v>
      </c>
      <c r="Z357" s="114" t="str">
        <f t="shared" si="307"/>
        <v>A+J=</v>
      </c>
      <c r="AA357" s="108">
        <f t="shared" si="308"/>
        <v>44550</v>
      </c>
      <c r="AB357" s="4"/>
      <c r="AD357" s="190">
        <f>[2]Plan1!A416</f>
        <v>49229</v>
      </c>
      <c r="AE357" s="129" t="str">
        <f>[2]Plan1!C416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99"/>
        <v>44533</v>
      </c>
      <c r="B358" s="103">
        <f t="shared" si="291"/>
        <v>881.35811574000002</v>
      </c>
      <c r="C358" s="103">
        <f t="shared" si="305"/>
        <v>739.29068772999995</v>
      </c>
      <c r="D358" s="104">
        <f t="shared" si="300"/>
        <v>1084.3119999999999</v>
      </c>
      <c r="E358" s="105">
        <f t="shared" si="286"/>
        <v>1091.2829999999999</v>
      </c>
      <c r="F358" s="106">
        <f t="shared" si="287"/>
        <v>44491</v>
      </c>
      <c r="G358" s="107">
        <f t="shared" si="292"/>
        <v>6.4289614059422906E-3</v>
      </c>
      <c r="H358" s="108">
        <f t="shared" si="306"/>
        <v>44550</v>
      </c>
      <c r="I358" s="108">
        <f t="shared" si="293"/>
        <v>44550</v>
      </c>
      <c r="J358" s="109">
        <f t="shared" si="301"/>
        <v>20</v>
      </c>
      <c r="K358" s="109">
        <f t="shared" si="290"/>
        <v>9</v>
      </c>
      <c r="L358" s="8">
        <f t="shared" si="302"/>
        <v>1.00288793</v>
      </c>
      <c r="M358" s="110">
        <f t="shared" si="289"/>
        <v>1</v>
      </c>
      <c r="N358" s="110">
        <f t="shared" si="310"/>
        <v>1.1824497640734133</v>
      </c>
      <c r="O358" s="103">
        <f t="shared" si="288"/>
        <v>1.18586459</v>
      </c>
      <c r="P358" s="103">
        <f t="shared" si="294"/>
        <v>876.69864829000005</v>
      </c>
      <c r="Q358" s="11">
        <f t="shared" si="309"/>
        <v>0</v>
      </c>
      <c r="R358" s="30">
        <f t="shared" si="303"/>
        <v>0</v>
      </c>
      <c r="S358" s="8">
        <f t="shared" si="295"/>
        <v>0</v>
      </c>
      <c r="T358" s="113">
        <f t="shared" si="304"/>
        <v>0.16</v>
      </c>
      <c r="U358" s="111">
        <f t="shared" si="311"/>
        <v>9</v>
      </c>
      <c r="V358" s="111">
        <v>252</v>
      </c>
      <c r="W358" s="110">
        <f t="shared" si="296"/>
        <v>1.005314788</v>
      </c>
      <c r="X358" s="103">
        <f t="shared" si="297"/>
        <v>4.6594674500000002</v>
      </c>
      <c r="Y358" s="103">
        <f t="shared" si="298"/>
        <v>0</v>
      </c>
      <c r="Z358" s="114" t="str">
        <f t="shared" si="307"/>
        <v>A+J=</v>
      </c>
      <c r="AA358" s="108">
        <f t="shared" si="308"/>
        <v>44550</v>
      </c>
      <c r="AB358" s="4"/>
      <c r="AD358" s="190">
        <f>[2]Plan1!A417</f>
        <v>49250</v>
      </c>
      <c r="AE358" s="129" t="str">
        <f>[2]Plan1!C417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99"/>
        <v>44534</v>
      </c>
      <c r="B359" s="103">
        <f t="shared" si="291"/>
        <v>882.15998035999996</v>
      </c>
      <c r="C359" s="103">
        <f t="shared" si="305"/>
        <v>739.29068772999995</v>
      </c>
      <c r="D359" s="104">
        <f t="shared" si="300"/>
        <v>1084.3119999999999</v>
      </c>
      <c r="E359" s="105">
        <f t="shared" si="286"/>
        <v>1091.2829999999999</v>
      </c>
      <c r="F359" s="106">
        <f t="shared" si="287"/>
        <v>44491</v>
      </c>
      <c r="G359" s="107">
        <f t="shared" si="292"/>
        <v>6.4289614059422906E-3</v>
      </c>
      <c r="H359" s="108">
        <f t="shared" si="306"/>
        <v>44550</v>
      </c>
      <c r="I359" s="108">
        <f t="shared" si="293"/>
        <v>44550</v>
      </c>
      <c r="J359" s="109">
        <f t="shared" si="301"/>
        <v>20</v>
      </c>
      <c r="K359" s="109">
        <f t="shared" si="290"/>
        <v>10</v>
      </c>
      <c r="L359" s="8">
        <f t="shared" si="302"/>
        <v>1.00320933</v>
      </c>
      <c r="M359" s="110">
        <f t="shared" si="289"/>
        <v>1</v>
      </c>
      <c r="N359" s="110">
        <f t="shared" si="310"/>
        <v>1.1824497640734133</v>
      </c>
      <c r="O359" s="103">
        <f t="shared" si="288"/>
        <v>1.18624463</v>
      </c>
      <c r="P359" s="103">
        <f t="shared" si="294"/>
        <v>876.97960832000001</v>
      </c>
      <c r="Q359" s="11">
        <f t="shared" si="309"/>
        <v>0</v>
      </c>
      <c r="R359" s="30">
        <f t="shared" si="303"/>
        <v>0</v>
      </c>
      <c r="S359" s="8">
        <f t="shared" si="295"/>
        <v>0</v>
      </c>
      <c r="T359" s="113">
        <f t="shared" si="304"/>
        <v>0.16</v>
      </c>
      <c r="U359" s="111">
        <f t="shared" si="311"/>
        <v>10</v>
      </c>
      <c r="V359" s="111">
        <v>252</v>
      </c>
      <c r="W359" s="110">
        <f t="shared" si="296"/>
        <v>1.005907061</v>
      </c>
      <c r="X359" s="103">
        <f t="shared" si="297"/>
        <v>5.18037204</v>
      </c>
      <c r="Y359" s="103">
        <f t="shared" si="298"/>
        <v>0</v>
      </c>
      <c r="Z359" s="114" t="str">
        <f t="shared" si="307"/>
        <v>A+J=</v>
      </c>
      <c r="AA359" s="108">
        <f t="shared" si="308"/>
        <v>44550</v>
      </c>
      <c r="AB359" s="4"/>
      <c r="AD359" s="190">
        <f>[2]Plan1!A418</f>
        <v>49263</v>
      </c>
      <c r="AE359" s="129" t="str">
        <f>[2]Plan1!C418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99"/>
        <v>44535</v>
      </c>
      <c r="B360" s="103">
        <f t="shared" si="291"/>
        <v>882.15998035999996</v>
      </c>
      <c r="C360" s="103">
        <f t="shared" si="305"/>
        <v>739.29068772999995</v>
      </c>
      <c r="D360" s="104">
        <f t="shared" si="300"/>
        <v>1084.3119999999999</v>
      </c>
      <c r="E360" s="105">
        <f t="shared" ref="E360:E423" si="312">IF($K360=1,VLOOKUP($A359,$AO$10:$AS$165,4),E359)</f>
        <v>1091.2829999999999</v>
      </c>
      <c r="F360" s="106">
        <f t="shared" ref="F360:F423" si="313">IF($K360=1,VLOOKUP($A359,$AO$10:$AS$165,5),F359)</f>
        <v>44491</v>
      </c>
      <c r="G360" s="107">
        <f t="shared" si="292"/>
        <v>6.4289614059422906E-3</v>
      </c>
      <c r="H360" s="108">
        <f t="shared" si="306"/>
        <v>44550</v>
      </c>
      <c r="I360" s="108">
        <f t="shared" si="293"/>
        <v>44550</v>
      </c>
      <c r="J360" s="109">
        <f t="shared" si="301"/>
        <v>20</v>
      </c>
      <c r="K360" s="109">
        <f t="shared" si="290"/>
        <v>10</v>
      </c>
      <c r="L360" s="8">
        <f t="shared" si="302"/>
        <v>1.00320933</v>
      </c>
      <c r="M360" s="110">
        <f t="shared" si="289"/>
        <v>1</v>
      </c>
      <c r="N360" s="110">
        <f t="shared" si="310"/>
        <v>1.1824497640734133</v>
      </c>
      <c r="O360" s="103">
        <f t="shared" si="288"/>
        <v>1.18624463</v>
      </c>
      <c r="P360" s="103">
        <f t="shared" si="294"/>
        <v>876.97960832000001</v>
      </c>
      <c r="Q360" s="11">
        <f t="shared" si="309"/>
        <v>0</v>
      </c>
      <c r="R360" s="30">
        <f t="shared" si="303"/>
        <v>0</v>
      </c>
      <c r="S360" s="8">
        <f t="shared" si="295"/>
        <v>0</v>
      </c>
      <c r="T360" s="113">
        <f t="shared" si="304"/>
        <v>0.16</v>
      </c>
      <c r="U360" s="111">
        <f t="shared" si="311"/>
        <v>10</v>
      </c>
      <c r="V360" s="111">
        <v>252</v>
      </c>
      <c r="W360" s="110">
        <f t="shared" si="296"/>
        <v>1.005907061</v>
      </c>
      <c r="X360" s="103">
        <f t="shared" si="297"/>
        <v>5.18037204</v>
      </c>
      <c r="Y360" s="103">
        <f t="shared" si="298"/>
        <v>0</v>
      </c>
      <c r="Z360" s="114" t="str">
        <f t="shared" si="307"/>
        <v>A+J=</v>
      </c>
      <c r="AA360" s="108">
        <f t="shared" si="308"/>
        <v>44550</v>
      </c>
      <c r="AB360" s="4"/>
      <c r="AD360" s="190">
        <f>[2]Plan1!A419</f>
        <v>49268</v>
      </c>
      <c r="AE360" s="129" t="str">
        <f>[2]Plan1!C419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99"/>
        <v>44536</v>
      </c>
      <c r="B361" s="103">
        <f t="shared" si="291"/>
        <v>882.15998035999996</v>
      </c>
      <c r="C361" s="103">
        <f t="shared" si="305"/>
        <v>739.29068772999995</v>
      </c>
      <c r="D361" s="104">
        <f t="shared" si="300"/>
        <v>1084.3119999999999</v>
      </c>
      <c r="E361" s="105">
        <f t="shared" si="312"/>
        <v>1091.2829999999999</v>
      </c>
      <c r="F361" s="106">
        <f t="shared" si="313"/>
        <v>44491</v>
      </c>
      <c r="G361" s="107">
        <f t="shared" si="292"/>
        <v>6.4289614059422906E-3</v>
      </c>
      <c r="H361" s="108">
        <f t="shared" si="306"/>
        <v>44550</v>
      </c>
      <c r="I361" s="108">
        <f t="shared" si="293"/>
        <v>44550</v>
      </c>
      <c r="J361" s="109">
        <f t="shared" si="301"/>
        <v>20</v>
      </c>
      <c r="K361" s="109">
        <f t="shared" si="290"/>
        <v>10</v>
      </c>
      <c r="L361" s="8">
        <f t="shared" si="302"/>
        <v>1.00320933</v>
      </c>
      <c r="M361" s="110">
        <f t="shared" si="289"/>
        <v>1</v>
      </c>
      <c r="N361" s="110">
        <f t="shared" si="310"/>
        <v>1.1824497640734133</v>
      </c>
      <c r="O361" s="103">
        <f t="shared" ref="O361:O424" si="314">TRUNC(TRUNC((L361*N361),15),8)</f>
        <v>1.18624463</v>
      </c>
      <c r="P361" s="103">
        <f t="shared" si="294"/>
        <v>876.97960832000001</v>
      </c>
      <c r="Q361" s="11">
        <f t="shared" si="309"/>
        <v>0</v>
      </c>
      <c r="R361" s="30">
        <f t="shared" si="303"/>
        <v>0</v>
      </c>
      <c r="S361" s="8">
        <f t="shared" si="295"/>
        <v>0</v>
      </c>
      <c r="T361" s="113">
        <f t="shared" si="304"/>
        <v>0.16</v>
      </c>
      <c r="U361" s="111">
        <f t="shared" si="311"/>
        <v>10</v>
      </c>
      <c r="V361" s="111">
        <v>252</v>
      </c>
      <c r="W361" s="110">
        <f t="shared" si="296"/>
        <v>1.005907061</v>
      </c>
      <c r="X361" s="103">
        <f t="shared" si="297"/>
        <v>5.18037204</v>
      </c>
      <c r="Y361" s="103">
        <f t="shared" si="298"/>
        <v>0</v>
      </c>
      <c r="Z361" s="114" t="str">
        <f t="shared" si="307"/>
        <v>A+J=</v>
      </c>
      <c r="AA361" s="108">
        <f t="shared" si="308"/>
        <v>44550</v>
      </c>
      <c r="AB361" s="4"/>
      <c r="AD361" s="190">
        <f>[2]Plan1!A420</f>
        <v>49303</v>
      </c>
      <c r="AE361" s="129" t="str">
        <f>[2]Plan1!C420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99"/>
        <v>44537</v>
      </c>
      <c r="B362" s="103">
        <f t="shared" si="291"/>
        <v>882.96256581</v>
      </c>
      <c r="C362" s="103">
        <f t="shared" si="305"/>
        <v>739.29068772999995</v>
      </c>
      <c r="D362" s="104">
        <f t="shared" si="300"/>
        <v>1084.3119999999999</v>
      </c>
      <c r="E362" s="105">
        <f t="shared" si="312"/>
        <v>1091.2829999999999</v>
      </c>
      <c r="F362" s="106">
        <f t="shared" si="313"/>
        <v>44491</v>
      </c>
      <c r="G362" s="107">
        <f t="shared" si="292"/>
        <v>6.4289614059422906E-3</v>
      </c>
      <c r="H362" s="108">
        <f t="shared" si="306"/>
        <v>44550</v>
      </c>
      <c r="I362" s="108">
        <f t="shared" si="293"/>
        <v>44550</v>
      </c>
      <c r="J362" s="109">
        <f t="shared" si="301"/>
        <v>20</v>
      </c>
      <c r="K362" s="109">
        <f t="shared" si="290"/>
        <v>11</v>
      </c>
      <c r="L362" s="8">
        <f t="shared" si="302"/>
        <v>1.0035308199999999</v>
      </c>
      <c r="M362" s="110">
        <f t="shared" ref="M362:M425" si="315">IF(I362&gt;I361,L361,M361)</f>
        <v>1</v>
      </c>
      <c r="N362" s="110">
        <f t="shared" si="310"/>
        <v>1.1824497640734133</v>
      </c>
      <c r="O362" s="103">
        <f t="shared" si="314"/>
        <v>1.18662478</v>
      </c>
      <c r="P362" s="103">
        <f t="shared" si="294"/>
        <v>877.26064968000003</v>
      </c>
      <c r="Q362" s="11">
        <f t="shared" si="309"/>
        <v>0</v>
      </c>
      <c r="R362" s="30">
        <f t="shared" si="303"/>
        <v>0</v>
      </c>
      <c r="S362" s="8">
        <f t="shared" si="295"/>
        <v>0</v>
      </c>
      <c r="T362" s="113">
        <f t="shared" si="304"/>
        <v>0.16</v>
      </c>
      <c r="U362" s="111">
        <f t="shared" si="311"/>
        <v>11</v>
      </c>
      <c r="V362" s="111">
        <v>252</v>
      </c>
      <c r="W362" s="110">
        <f t="shared" si="296"/>
        <v>1.0064996829999999</v>
      </c>
      <c r="X362" s="103">
        <f t="shared" si="297"/>
        <v>5.7019161299999999</v>
      </c>
      <c r="Y362" s="103">
        <f t="shared" si="298"/>
        <v>0</v>
      </c>
      <c r="Z362" s="114" t="str">
        <f t="shared" si="307"/>
        <v>A+J=</v>
      </c>
      <c r="AA362" s="108">
        <f t="shared" si="308"/>
        <v>44550</v>
      </c>
      <c r="AB362" s="4"/>
      <c r="AD362" s="190">
        <f>[2]Plan1!A421</f>
        <v>49310</v>
      </c>
      <c r="AE362" s="129" t="str">
        <f>[2]Plan1!C421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99"/>
        <v>44538</v>
      </c>
      <c r="B363" s="103">
        <f t="shared" si="291"/>
        <v>883.7658874</v>
      </c>
      <c r="C363" s="103">
        <f t="shared" si="305"/>
        <v>739.29068772999995</v>
      </c>
      <c r="D363" s="104">
        <f t="shared" si="300"/>
        <v>1084.3119999999999</v>
      </c>
      <c r="E363" s="105">
        <f t="shared" si="312"/>
        <v>1091.2829999999999</v>
      </c>
      <c r="F363" s="106">
        <f t="shared" si="313"/>
        <v>44491</v>
      </c>
      <c r="G363" s="107">
        <f t="shared" si="292"/>
        <v>6.4289614059422906E-3</v>
      </c>
      <c r="H363" s="108">
        <f t="shared" si="306"/>
        <v>44550</v>
      </c>
      <c r="I363" s="108">
        <f t="shared" si="293"/>
        <v>44550</v>
      </c>
      <c r="J363" s="109">
        <f t="shared" si="301"/>
        <v>20</v>
      </c>
      <c r="K363" s="109">
        <f t="shared" si="290"/>
        <v>12</v>
      </c>
      <c r="L363" s="8">
        <f t="shared" si="302"/>
        <v>1.00385243</v>
      </c>
      <c r="M363" s="110">
        <f t="shared" si="315"/>
        <v>1</v>
      </c>
      <c r="N363" s="110">
        <f t="shared" si="310"/>
        <v>1.1824497640734133</v>
      </c>
      <c r="O363" s="103">
        <f t="shared" si="314"/>
        <v>1.1870050599999999</v>
      </c>
      <c r="P363" s="103">
        <f t="shared" si="294"/>
        <v>877.54178714</v>
      </c>
      <c r="Q363" s="11">
        <f t="shared" si="309"/>
        <v>0</v>
      </c>
      <c r="R363" s="30">
        <f t="shared" si="303"/>
        <v>0</v>
      </c>
      <c r="S363" s="8">
        <f t="shared" si="295"/>
        <v>0</v>
      </c>
      <c r="T363" s="113">
        <f t="shared" si="304"/>
        <v>0.16</v>
      </c>
      <c r="U363" s="111">
        <f t="shared" si="311"/>
        <v>12</v>
      </c>
      <c r="V363" s="111">
        <v>252</v>
      </c>
      <c r="W363" s="110">
        <f t="shared" si="296"/>
        <v>1.007092654</v>
      </c>
      <c r="X363" s="103">
        <f t="shared" si="297"/>
        <v>6.2241002600000002</v>
      </c>
      <c r="Y363" s="103">
        <f t="shared" si="298"/>
        <v>0</v>
      </c>
      <c r="Z363" s="114" t="str">
        <f t="shared" si="307"/>
        <v>A+J=</v>
      </c>
      <c r="AA363" s="108">
        <f t="shared" si="308"/>
        <v>44550</v>
      </c>
      <c r="AB363" s="4"/>
      <c r="AD363" s="190">
        <f>[2]Plan1!A422</f>
        <v>49345</v>
      </c>
      <c r="AE363" s="129" t="str">
        <f>[2]Plan1!C422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99"/>
        <v>44539</v>
      </c>
      <c r="B364" s="103">
        <f t="shared" si="291"/>
        <v>884.56993817</v>
      </c>
      <c r="C364" s="103">
        <f t="shared" si="305"/>
        <v>739.29068772999995</v>
      </c>
      <c r="D364" s="104">
        <f t="shared" si="300"/>
        <v>1084.3119999999999</v>
      </c>
      <c r="E364" s="105">
        <f t="shared" si="312"/>
        <v>1091.2829999999999</v>
      </c>
      <c r="F364" s="106">
        <f t="shared" si="313"/>
        <v>44491</v>
      </c>
      <c r="G364" s="107">
        <f t="shared" si="292"/>
        <v>6.4289614059422906E-3</v>
      </c>
      <c r="H364" s="108">
        <f t="shared" si="306"/>
        <v>44550</v>
      </c>
      <c r="I364" s="108">
        <f t="shared" si="293"/>
        <v>44550</v>
      </c>
      <c r="J364" s="109">
        <f t="shared" si="301"/>
        <v>20</v>
      </c>
      <c r="K364" s="109">
        <f t="shared" ref="K364:K427" si="316">(J364-(NETWORKDAYS(A364,I364,AD$171:AD$502)-1))</f>
        <v>13</v>
      </c>
      <c r="L364" s="8">
        <f t="shared" si="302"/>
        <v>1.00417413</v>
      </c>
      <c r="M364" s="110">
        <f t="shared" si="315"/>
        <v>1</v>
      </c>
      <c r="N364" s="110">
        <f t="shared" si="310"/>
        <v>1.1824497640734133</v>
      </c>
      <c r="O364" s="103">
        <f t="shared" si="314"/>
        <v>1.18738546</v>
      </c>
      <c r="P364" s="103">
        <f t="shared" si="294"/>
        <v>877.82301331999997</v>
      </c>
      <c r="Q364" s="11">
        <f t="shared" si="309"/>
        <v>0</v>
      </c>
      <c r="R364" s="30">
        <f t="shared" si="303"/>
        <v>0</v>
      </c>
      <c r="S364" s="8">
        <f t="shared" si="295"/>
        <v>0</v>
      </c>
      <c r="T364" s="113">
        <f t="shared" si="304"/>
        <v>0.16</v>
      </c>
      <c r="U364" s="111">
        <f t="shared" si="311"/>
        <v>13</v>
      </c>
      <c r="V364" s="111">
        <v>252</v>
      </c>
      <c r="W364" s="110">
        <f t="shared" si="296"/>
        <v>1.0076859739999999</v>
      </c>
      <c r="X364" s="103">
        <f t="shared" si="297"/>
        <v>6.7469248500000001</v>
      </c>
      <c r="Y364" s="103">
        <f t="shared" si="298"/>
        <v>0</v>
      </c>
      <c r="Z364" s="114" t="str">
        <f t="shared" si="307"/>
        <v>A+J=</v>
      </c>
      <c r="AA364" s="108">
        <f t="shared" si="308"/>
        <v>44550</v>
      </c>
      <c r="AB364" s="4"/>
      <c r="AD364" s="190">
        <f>[2]Plan1!A423</f>
        <v>49346</v>
      </c>
      <c r="AE364" s="129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99"/>
        <v>44540</v>
      </c>
      <c r="B365" s="103">
        <f t="shared" si="291"/>
        <v>885.37471943999992</v>
      </c>
      <c r="C365" s="103">
        <f t="shared" si="305"/>
        <v>739.29068772999995</v>
      </c>
      <c r="D365" s="104">
        <f t="shared" si="300"/>
        <v>1084.3119999999999</v>
      </c>
      <c r="E365" s="105">
        <f t="shared" si="312"/>
        <v>1091.2829999999999</v>
      </c>
      <c r="F365" s="106">
        <f t="shared" si="313"/>
        <v>44491</v>
      </c>
      <c r="G365" s="107">
        <f t="shared" si="292"/>
        <v>6.4289614059422906E-3</v>
      </c>
      <c r="H365" s="108">
        <f t="shared" si="306"/>
        <v>44550</v>
      </c>
      <c r="I365" s="108">
        <f t="shared" si="293"/>
        <v>44550</v>
      </c>
      <c r="J365" s="109">
        <f t="shared" si="301"/>
        <v>20</v>
      </c>
      <c r="K365" s="109">
        <f t="shared" si="316"/>
        <v>14</v>
      </c>
      <c r="L365" s="8">
        <f t="shared" si="302"/>
        <v>1.00449594</v>
      </c>
      <c r="M365" s="110">
        <f t="shared" si="315"/>
        <v>1</v>
      </c>
      <c r="N365" s="110">
        <f t="shared" si="310"/>
        <v>1.1824497640734133</v>
      </c>
      <c r="O365" s="103">
        <f t="shared" si="314"/>
        <v>1.18776598</v>
      </c>
      <c r="P365" s="103">
        <f t="shared" si="294"/>
        <v>878.10432820999995</v>
      </c>
      <c r="Q365" s="11">
        <f t="shared" si="309"/>
        <v>0</v>
      </c>
      <c r="R365" s="30">
        <f t="shared" si="303"/>
        <v>0</v>
      </c>
      <c r="S365" s="8">
        <f t="shared" si="295"/>
        <v>0</v>
      </c>
      <c r="T365" s="113">
        <f t="shared" si="304"/>
        <v>0.16</v>
      </c>
      <c r="U365" s="111">
        <f t="shared" si="311"/>
        <v>14</v>
      </c>
      <c r="V365" s="111">
        <v>252</v>
      </c>
      <c r="W365" s="110">
        <f t="shared" si="296"/>
        <v>1.0082796439999999</v>
      </c>
      <c r="X365" s="103">
        <f t="shared" si="297"/>
        <v>7.2703912300000004</v>
      </c>
      <c r="Y365" s="103">
        <f t="shared" si="298"/>
        <v>0</v>
      </c>
      <c r="Z365" s="114" t="str">
        <f t="shared" si="307"/>
        <v>A+J=</v>
      </c>
      <c r="AA365" s="108">
        <f t="shared" si="308"/>
        <v>44550</v>
      </c>
      <c r="AB365" s="4"/>
      <c r="AD365" s="190">
        <f>[2]Plan1!A424</f>
        <v>49391</v>
      </c>
      <c r="AE365" s="129" t="str">
        <f>[2]Plan1!C424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99"/>
        <v>44541</v>
      </c>
      <c r="B366" s="103">
        <f t="shared" si="291"/>
        <v>886.18023166</v>
      </c>
      <c r="C366" s="103">
        <f t="shared" si="305"/>
        <v>739.29068772999995</v>
      </c>
      <c r="D366" s="104">
        <f t="shared" si="300"/>
        <v>1084.3119999999999</v>
      </c>
      <c r="E366" s="105">
        <f t="shared" si="312"/>
        <v>1091.2829999999999</v>
      </c>
      <c r="F366" s="106">
        <f t="shared" si="313"/>
        <v>44491</v>
      </c>
      <c r="G366" s="107">
        <f t="shared" si="292"/>
        <v>6.4289614059422906E-3</v>
      </c>
      <c r="H366" s="108">
        <f t="shared" si="306"/>
        <v>44550</v>
      </c>
      <c r="I366" s="108">
        <f t="shared" si="293"/>
        <v>44550</v>
      </c>
      <c r="J366" s="109">
        <f t="shared" si="301"/>
        <v>20</v>
      </c>
      <c r="K366" s="109">
        <f t="shared" si="316"/>
        <v>15</v>
      </c>
      <c r="L366" s="8">
        <f t="shared" si="302"/>
        <v>1.00481785</v>
      </c>
      <c r="M366" s="110">
        <f t="shared" si="315"/>
        <v>1</v>
      </c>
      <c r="N366" s="110">
        <f t="shared" si="310"/>
        <v>1.1824497640734133</v>
      </c>
      <c r="O366" s="103">
        <f t="shared" si="314"/>
        <v>1.1881466199999999</v>
      </c>
      <c r="P366" s="103">
        <f t="shared" si="294"/>
        <v>878.38573182000005</v>
      </c>
      <c r="Q366" s="11">
        <f t="shared" si="309"/>
        <v>0</v>
      </c>
      <c r="R366" s="30">
        <f t="shared" si="303"/>
        <v>0</v>
      </c>
      <c r="S366" s="8">
        <f t="shared" si="295"/>
        <v>0</v>
      </c>
      <c r="T366" s="113">
        <f t="shared" si="304"/>
        <v>0.16</v>
      </c>
      <c r="U366" s="111">
        <f t="shared" si="311"/>
        <v>15</v>
      </c>
      <c r="V366" s="111">
        <v>252</v>
      </c>
      <c r="W366" s="110">
        <f t="shared" si="296"/>
        <v>1.008873664</v>
      </c>
      <c r="X366" s="103">
        <f t="shared" si="297"/>
        <v>7.7944998400000003</v>
      </c>
      <c r="Y366" s="103">
        <f t="shared" si="298"/>
        <v>0</v>
      </c>
      <c r="Z366" s="114" t="str">
        <f t="shared" si="307"/>
        <v>A+J=</v>
      </c>
      <c r="AA366" s="108">
        <f t="shared" si="308"/>
        <v>44550</v>
      </c>
      <c r="AB366" s="4"/>
      <c r="AD366" s="190">
        <f>[2]Plan1!A425</f>
        <v>49420</v>
      </c>
      <c r="AE366" s="129" t="str">
        <f>[2]Plan1!C425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99"/>
        <v>44542</v>
      </c>
      <c r="B367" s="103">
        <f t="shared" si="291"/>
        <v>886.18023166</v>
      </c>
      <c r="C367" s="103">
        <f t="shared" si="305"/>
        <v>739.29068772999995</v>
      </c>
      <c r="D367" s="104">
        <f t="shared" si="300"/>
        <v>1084.3119999999999</v>
      </c>
      <c r="E367" s="105">
        <f t="shared" si="312"/>
        <v>1091.2829999999999</v>
      </c>
      <c r="F367" s="106">
        <f t="shared" si="313"/>
        <v>44491</v>
      </c>
      <c r="G367" s="107">
        <f t="shared" si="292"/>
        <v>6.4289614059422906E-3</v>
      </c>
      <c r="H367" s="108">
        <f t="shared" si="306"/>
        <v>44550</v>
      </c>
      <c r="I367" s="108">
        <f t="shared" si="293"/>
        <v>44550</v>
      </c>
      <c r="J367" s="109">
        <f t="shared" si="301"/>
        <v>20</v>
      </c>
      <c r="K367" s="109">
        <f t="shared" si="316"/>
        <v>15</v>
      </c>
      <c r="L367" s="8">
        <f t="shared" si="302"/>
        <v>1.00481785</v>
      </c>
      <c r="M367" s="110">
        <f t="shared" si="315"/>
        <v>1</v>
      </c>
      <c r="N367" s="110">
        <f t="shared" si="310"/>
        <v>1.1824497640734133</v>
      </c>
      <c r="O367" s="103">
        <f t="shared" si="314"/>
        <v>1.1881466199999999</v>
      </c>
      <c r="P367" s="103">
        <f t="shared" si="294"/>
        <v>878.38573182000005</v>
      </c>
      <c r="Q367" s="11">
        <f t="shared" si="309"/>
        <v>0</v>
      </c>
      <c r="R367" s="30">
        <f t="shared" si="303"/>
        <v>0</v>
      </c>
      <c r="S367" s="8">
        <f t="shared" si="295"/>
        <v>0</v>
      </c>
      <c r="T367" s="113">
        <f t="shared" si="304"/>
        <v>0.16</v>
      </c>
      <c r="U367" s="111">
        <f t="shared" si="311"/>
        <v>15</v>
      </c>
      <c r="V367" s="111">
        <v>252</v>
      </c>
      <c r="W367" s="110">
        <f t="shared" si="296"/>
        <v>1.008873664</v>
      </c>
      <c r="X367" s="103">
        <f t="shared" si="297"/>
        <v>7.7944998400000003</v>
      </c>
      <c r="Y367" s="103">
        <f t="shared" si="298"/>
        <v>0</v>
      </c>
      <c r="Z367" s="114" t="str">
        <f t="shared" si="307"/>
        <v>A+J=</v>
      </c>
      <c r="AA367" s="108">
        <f t="shared" si="308"/>
        <v>44550</v>
      </c>
      <c r="AB367" s="4"/>
      <c r="AD367" s="190">
        <f>[2]Plan1!A426</f>
        <v>49430</v>
      </c>
      <c r="AE367" s="129" t="str">
        <f>[2]Plan1!C426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99"/>
        <v>44543</v>
      </c>
      <c r="B368" s="103">
        <f t="shared" si="291"/>
        <v>886.18023166</v>
      </c>
      <c r="C368" s="103">
        <f t="shared" si="305"/>
        <v>739.29068772999995</v>
      </c>
      <c r="D368" s="104">
        <f t="shared" si="300"/>
        <v>1084.3119999999999</v>
      </c>
      <c r="E368" s="105">
        <f t="shared" si="312"/>
        <v>1091.2829999999999</v>
      </c>
      <c r="F368" s="106">
        <f t="shared" si="313"/>
        <v>44491</v>
      </c>
      <c r="G368" s="107">
        <f t="shared" si="292"/>
        <v>6.4289614059422906E-3</v>
      </c>
      <c r="H368" s="108">
        <f t="shared" si="306"/>
        <v>44550</v>
      </c>
      <c r="I368" s="108">
        <f t="shared" si="293"/>
        <v>44550</v>
      </c>
      <c r="J368" s="109">
        <f t="shared" si="301"/>
        <v>20</v>
      </c>
      <c r="K368" s="109">
        <f t="shared" si="316"/>
        <v>15</v>
      </c>
      <c r="L368" s="8">
        <f t="shared" si="302"/>
        <v>1.00481785</v>
      </c>
      <c r="M368" s="110">
        <f t="shared" si="315"/>
        <v>1</v>
      </c>
      <c r="N368" s="110">
        <f t="shared" si="310"/>
        <v>1.1824497640734133</v>
      </c>
      <c r="O368" s="103">
        <f t="shared" si="314"/>
        <v>1.1881466199999999</v>
      </c>
      <c r="P368" s="103">
        <f t="shared" si="294"/>
        <v>878.38573182000005</v>
      </c>
      <c r="Q368" s="11">
        <f t="shared" si="309"/>
        <v>0</v>
      </c>
      <c r="R368" s="30">
        <f t="shared" si="303"/>
        <v>0</v>
      </c>
      <c r="S368" s="8">
        <f t="shared" si="295"/>
        <v>0</v>
      </c>
      <c r="T368" s="113">
        <f t="shared" si="304"/>
        <v>0.16</v>
      </c>
      <c r="U368" s="111">
        <f t="shared" si="311"/>
        <v>15</v>
      </c>
      <c r="V368" s="111">
        <v>252</v>
      </c>
      <c r="W368" s="110">
        <f t="shared" si="296"/>
        <v>1.008873664</v>
      </c>
      <c r="X368" s="103">
        <f t="shared" si="297"/>
        <v>7.7944998400000003</v>
      </c>
      <c r="Y368" s="103">
        <f t="shared" si="298"/>
        <v>0</v>
      </c>
      <c r="Z368" s="114" t="str">
        <f t="shared" si="307"/>
        <v>A+J=</v>
      </c>
      <c r="AA368" s="108">
        <f t="shared" si="308"/>
        <v>44550</v>
      </c>
      <c r="AB368" s="4"/>
      <c r="AD368" s="190">
        <f>[2]Plan1!A427</f>
        <v>49453</v>
      </c>
      <c r="AE368" s="129" t="str">
        <f>[2]Plan1!C427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99"/>
        <v>44544</v>
      </c>
      <c r="B369" s="103">
        <f t="shared" si="291"/>
        <v>886.98648934000005</v>
      </c>
      <c r="C369" s="103">
        <f t="shared" si="305"/>
        <v>739.29068772999995</v>
      </c>
      <c r="D369" s="104">
        <f t="shared" si="300"/>
        <v>1084.3119999999999</v>
      </c>
      <c r="E369" s="105">
        <f t="shared" si="312"/>
        <v>1091.2829999999999</v>
      </c>
      <c r="F369" s="106">
        <f t="shared" si="313"/>
        <v>44491</v>
      </c>
      <c r="G369" s="107">
        <f t="shared" si="292"/>
        <v>6.4289614059422906E-3</v>
      </c>
      <c r="H369" s="108">
        <f t="shared" si="306"/>
        <v>44550</v>
      </c>
      <c r="I369" s="108">
        <f t="shared" si="293"/>
        <v>44550</v>
      </c>
      <c r="J369" s="109">
        <f t="shared" si="301"/>
        <v>20</v>
      </c>
      <c r="K369" s="109">
        <f t="shared" si="316"/>
        <v>16</v>
      </c>
      <c r="L369" s="8">
        <f t="shared" si="302"/>
        <v>1.00513987</v>
      </c>
      <c r="M369" s="110">
        <f t="shared" si="315"/>
        <v>1</v>
      </c>
      <c r="N369" s="110">
        <f t="shared" si="310"/>
        <v>1.1824497640734133</v>
      </c>
      <c r="O369" s="103">
        <f t="shared" si="314"/>
        <v>1.1885273999999999</v>
      </c>
      <c r="P369" s="103">
        <f t="shared" si="294"/>
        <v>878.66723893000005</v>
      </c>
      <c r="Q369" s="11">
        <f t="shared" si="309"/>
        <v>0</v>
      </c>
      <c r="R369" s="30">
        <f t="shared" si="303"/>
        <v>0</v>
      </c>
      <c r="S369" s="8">
        <f t="shared" si="295"/>
        <v>0</v>
      </c>
      <c r="T369" s="113">
        <f t="shared" si="304"/>
        <v>0.16</v>
      </c>
      <c r="U369" s="111">
        <f t="shared" si="311"/>
        <v>16</v>
      </c>
      <c r="V369" s="111">
        <v>252</v>
      </c>
      <c r="W369" s="110">
        <f t="shared" si="296"/>
        <v>1.0094680330000001</v>
      </c>
      <c r="X369" s="103">
        <f t="shared" si="297"/>
        <v>8.3192504100000004</v>
      </c>
      <c r="Y369" s="103">
        <f t="shared" si="298"/>
        <v>0</v>
      </c>
      <c r="Z369" s="114" t="str">
        <f t="shared" si="307"/>
        <v>A+J=</v>
      </c>
      <c r="AA369" s="108">
        <f t="shared" si="308"/>
        <v>44550</v>
      </c>
      <c r="AB369" s="4"/>
      <c r="AD369" s="190">
        <f>[2]Plan1!A428</f>
        <v>49559</v>
      </c>
      <c r="AE369" s="129" t="str">
        <f>[2]Plan1!C428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99"/>
        <v>44545</v>
      </c>
      <c r="B370" s="103">
        <f t="shared" si="291"/>
        <v>887.79346483000006</v>
      </c>
      <c r="C370" s="103">
        <f t="shared" si="305"/>
        <v>739.29068772999995</v>
      </c>
      <c r="D370" s="104">
        <f t="shared" si="300"/>
        <v>1084.3119999999999</v>
      </c>
      <c r="E370" s="105">
        <f t="shared" si="312"/>
        <v>1091.2829999999999</v>
      </c>
      <c r="F370" s="106">
        <f t="shared" si="313"/>
        <v>44491</v>
      </c>
      <c r="G370" s="107">
        <f t="shared" si="292"/>
        <v>6.4289614059422906E-3</v>
      </c>
      <c r="H370" s="108">
        <f t="shared" si="306"/>
        <v>44550</v>
      </c>
      <c r="I370" s="108">
        <f t="shared" si="293"/>
        <v>44550</v>
      </c>
      <c r="J370" s="109">
        <f t="shared" si="301"/>
        <v>20</v>
      </c>
      <c r="K370" s="109">
        <f t="shared" si="316"/>
        <v>17</v>
      </c>
      <c r="L370" s="8">
        <f t="shared" si="302"/>
        <v>1.00546198</v>
      </c>
      <c r="M370" s="110">
        <f t="shared" si="315"/>
        <v>1</v>
      </c>
      <c r="N370" s="110">
        <f t="shared" si="310"/>
        <v>1.1824497640734133</v>
      </c>
      <c r="O370" s="103">
        <f t="shared" si="314"/>
        <v>1.1889082799999999</v>
      </c>
      <c r="P370" s="103">
        <f t="shared" si="294"/>
        <v>878.94881996000004</v>
      </c>
      <c r="Q370" s="11">
        <f t="shared" si="309"/>
        <v>0</v>
      </c>
      <c r="R370" s="30">
        <f t="shared" si="303"/>
        <v>0</v>
      </c>
      <c r="S370" s="8">
        <f t="shared" si="295"/>
        <v>0</v>
      </c>
      <c r="T370" s="113">
        <f t="shared" si="304"/>
        <v>0.16</v>
      </c>
      <c r="U370" s="111">
        <f t="shared" si="311"/>
        <v>17</v>
      </c>
      <c r="V370" s="111">
        <v>252</v>
      </c>
      <c r="W370" s="110">
        <f t="shared" si="296"/>
        <v>1.0100627529999999</v>
      </c>
      <c r="X370" s="103">
        <f t="shared" si="297"/>
        <v>8.8446448699999998</v>
      </c>
      <c r="Y370" s="103">
        <f t="shared" si="298"/>
        <v>0</v>
      </c>
      <c r="Z370" s="114" t="str">
        <f t="shared" si="307"/>
        <v>A+J=</v>
      </c>
      <c r="AA370" s="108">
        <f t="shared" si="308"/>
        <v>44550</v>
      </c>
      <c r="AB370" s="4"/>
      <c r="AD370" s="190">
        <f>[2]Plan1!A429</f>
        <v>49594</v>
      </c>
      <c r="AE370" s="129" t="str">
        <f>[2]Plan1!C429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99"/>
        <v>44546</v>
      </c>
      <c r="B371" s="103">
        <f t="shared" si="291"/>
        <v>888.60117265000008</v>
      </c>
      <c r="C371" s="103">
        <f t="shared" si="305"/>
        <v>739.29068772999995</v>
      </c>
      <c r="D371" s="104">
        <f t="shared" si="300"/>
        <v>1084.3119999999999</v>
      </c>
      <c r="E371" s="105">
        <f t="shared" si="312"/>
        <v>1091.2829999999999</v>
      </c>
      <c r="F371" s="106">
        <f t="shared" si="313"/>
        <v>44491</v>
      </c>
      <c r="G371" s="107">
        <f t="shared" si="292"/>
        <v>6.4289614059422906E-3</v>
      </c>
      <c r="H371" s="108">
        <f t="shared" si="306"/>
        <v>44550</v>
      </c>
      <c r="I371" s="108">
        <f t="shared" si="293"/>
        <v>44550</v>
      </c>
      <c r="J371" s="109">
        <f t="shared" si="301"/>
        <v>20</v>
      </c>
      <c r="K371" s="109">
        <f t="shared" si="316"/>
        <v>18</v>
      </c>
      <c r="L371" s="8">
        <f t="shared" si="302"/>
        <v>1.0057841999999999</v>
      </c>
      <c r="M371" s="110">
        <f t="shared" si="315"/>
        <v>1</v>
      </c>
      <c r="N371" s="110">
        <f t="shared" si="310"/>
        <v>1.1824497640734133</v>
      </c>
      <c r="O371" s="103">
        <f t="shared" si="314"/>
        <v>1.1892892799999999</v>
      </c>
      <c r="P371" s="103">
        <f t="shared" si="294"/>
        <v>879.23048972000004</v>
      </c>
      <c r="Q371" s="11">
        <f t="shared" si="309"/>
        <v>0</v>
      </c>
      <c r="R371" s="30">
        <f t="shared" si="303"/>
        <v>0</v>
      </c>
      <c r="S371" s="8">
        <f t="shared" si="295"/>
        <v>0</v>
      </c>
      <c r="T371" s="113">
        <f t="shared" si="304"/>
        <v>0.16</v>
      </c>
      <c r="U371" s="111">
        <f t="shared" si="311"/>
        <v>18</v>
      </c>
      <c r="V371" s="111">
        <v>252</v>
      </c>
      <c r="W371" s="110">
        <f t="shared" si="296"/>
        <v>1.0106578230000001</v>
      </c>
      <c r="X371" s="103">
        <f t="shared" si="297"/>
        <v>9.3706829299999992</v>
      </c>
      <c r="Y371" s="103">
        <f t="shared" si="298"/>
        <v>0</v>
      </c>
      <c r="Z371" s="114" t="str">
        <f t="shared" si="307"/>
        <v>A+J=</v>
      </c>
      <c r="AA371" s="108">
        <f t="shared" si="308"/>
        <v>44550</v>
      </c>
      <c r="AB371" s="4"/>
      <c r="AD371" s="190">
        <f>[2]Plan1!A430</f>
        <v>49615</v>
      </c>
      <c r="AE371" s="129" t="str">
        <f>[2]Plan1!C430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99"/>
        <v>44547</v>
      </c>
      <c r="B372" s="103">
        <f t="shared" si="291"/>
        <v>889.40962906000004</v>
      </c>
      <c r="C372" s="103">
        <f t="shared" si="305"/>
        <v>739.29068772999995</v>
      </c>
      <c r="D372" s="104">
        <f t="shared" si="300"/>
        <v>1084.3119999999999</v>
      </c>
      <c r="E372" s="105">
        <f t="shared" si="312"/>
        <v>1091.2829999999999</v>
      </c>
      <c r="F372" s="106">
        <f t="shared" si="313"/>
        <v>44491</v>
      </c>
      <c r="G372" s="107">
        <f t="shared" si="292"/>
        <v>6.4289614059422906E-3</v>
      </c>
      <c r="H372" s="108">
        <f t="shared" si="306"/>
        <v>44550</v>
      </c>
      <c r="I372" s="108">
        <f t="shared" si="293"/>
        <v>44550</v>
      </c>
      <c r="J372" s="109">
        <f t="shared" si="301"/>
        <v>20</v>
      </c>
      <c r="K372" s="109">
        <f t="shared" si="316"/>
        <v>19</v>
      </c>
      <c r="L372" s="8">
        <f t="shared" si="302"/>
        <v>1.0061065300000001</v>
      </c>
      <c r="M372" s="110">
        <f t="shared" si="315"/>
        <v>1</v>
      </c>
      <c r="N372" s="110">
        <f t="shared" si="310"/>
        <v>1.1824497640734133</v>
      </c>
      <c r="O372" s="103">
        <f t="shared" si="314"/>
        <v>1.1896704199999999</v>
      </c>
      <c r="P372" s="103">
        <f t="shared" si="294"/>
        <v>879.51226297000005</v>
      </c>
      <c r="Q372" s="11">
        <f t="shared" si="309"/>
        <v>0</v>
      </c>
      <c r="R372" s="30">
        <f t="shared" si="303"/>
        <v>0</v>
      </c>
      <c r="S372" s="8">
        <f t="shared" si="295"/>
        <v>0</v>
      </c>
      <c r="T372" s="113">
        <f t="shared" si="304"/>
        <v>0.16</v>
      </c>
      <c r="U372" s="111">
        <f t="shared" si="311"/>
        <v>19</v>
      </c>
      <c r="V372" s="111">
        <v>252</v>
      </c>
      <c r="W372" s="110">
        <f t="shared" si="296"/>
        <v>1.0112532439999999</v>
      </c>
      <c r="X372" s="103">
        <f t="shared" si="297"/>
        <v>9.8973660900000002</v>
      </c>
      <c r="Y372" s="103">
        <f t="shared" si="298"/>
        <v>0</v>
      </c>
      <c r="Z372" s="114" t="str">
        <f t="shared" si="307"/>
        <v>A+J=</v>
      </c>
      <c r="AA372" s="108">
        <f t="shared" si="308"/>
        <v>44550</v>
      </c>
      <c r="AB372" s="4"/>
      <c r="AD372" s="190">
        <f>[2]Plan1!A431</f>
        <v>49628</v>
      </c>
      <c r="AE372" s="129" t="str">
        <f>[2]Plan1!C431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99"/>
        <v>44548</v>
      </c>
      <c r="B373" s="103">
        <f t="shared" si="291"/>
        <v>890.21881871999994</v>
      </c>
      <c r="C373" s="103">
        <f t="shared" si="305"/>
        <v>739.29068772999995</v>
      </c>
      <c r="D373" s="104">
        <f t="shared" si="300"/>
        <v>1084.3119999999999</v>
      </c>
      <c r="E373" s="105">
        <f t="shared" si="312"/>
        <v>1091.2829999999999</v>
      </c>
      <c r="F373" s="106">
        <f t="shared" si="313"/>
        <v>44491</v>
      </c>
      <c r="G373" s="107">
        <f t="shared" si="292"/>
        <v>6.4289614059422906E-3</v>
      </c>
      <c r="H373" s="108">
        <f t="shared" si="306"/>
        <v>44550</v>
      </c>
      <c r="I373" s="108">
        <f t="shared" si="293"/>
        <v>44550</v>
      </c>
      <c r="J373" s="109">
        <f t="shared" si="301"/>
        <v>20</v>
      </c>
      <c r="K373" s="109">
        <f t="shared" si="316"/>
        <v>20</v>
      </c>
      <c r="L373" s="8">
        <f t="shared" si="302"/>
        <v>1.00642896</v>
      </c>
      <c r="M373" s="110">
        <f t="shared" si="315"/>
        <v>1</v>
      </c>
      <c r="N373" s="110">
        <f t="shared" si="310"/>
        <v>1.1824497640734133</v>
      </c>
      <c r="O373" s="103">
        <f t="shared" si="314"/>
        <v>1.1900516800000001</v>
      </c>
      <c r="P373" s="103">
        <f t="shared" si="294"/>
        <v>879.79412493999996</v>
      </c>
      <c r="Q373" s="11">
        <f t="shared" si="309"/>
        <v>0</v>
      </c>
      <c r="R373" s="30">
        <f t="shared" si="303"/>
        <v>0</v>
      </c>
      <c r="S373" s="8">
        <f t="shared" si="295"/>
        <v>0</v>
      </c>
      <c r="T373" s="113">
        <f t="shared" si="304"/>
        <v>0.16</v>
      </c>
      <c r="U373" s="111">
        <f t="shared" si="311"/>
        <v>20</v>
      </c>
      <c r="V373" s="111">
        <v>252</v>
      </c>
      <c r="W373" s="110">
        <f t="shared" si="296"/>
        <v>1.0118490149999999</v>
      </c>
      <c r="X373" s="103">
        <f t="shared" si="297"/>
        <v>10.42469378</v>
      </c>
      <c r="Y373" s="103">
        <f t="shared" si="298"/>
        <v>0</v>
      </c>
      <c r="Z373" s="114" t="str">
        <f t="shared" si="307"/>
        <v>A+J=</v>
      </c>
      <c r="AA373" s="108">
        <f t="shared" si="308"/>
        <v>44550</v>
      </c>
      <c r="AB373" s="4"/>
      <c r="AD373" s="190">
        <f>[2]Plan1!A432</f>
        <v>49633</v>
      </c>
      <c r="AE373" s="129" t="str">
        <f>[2]Plan1!C432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99"/>
        <v>44549</v>
      </c>
      <c r="B374" s="103">
        <f t="shared" si="291"/>
        <v>890.21881871999994</v>
      </c>
      <c r="C374" s="103">
        <f t="shared" si="305"/>
        <v>739.29068772999995</v>
      </c>
      <c r="D374" s="104">
        <f t="shared" si="300"/>
        <v>1084.3119999999999</v>
      </c>
      <c r="E374" s="105">
        <f t="shared" si="312"/>
        <v>1091.2829999999999</v>
      </c>
      <c r="F374" s="106">
        <f t="shared" si="313"/>
        <v>44491</v>
      </c>
      <c r="G374" s="107">
        <f t="shared" si="292"/>
        <v>6.4289614059422906E-3</v>
      </c>
      <c r="H374" s="108">
        <f t="shared" si="306"/>
        <v>44550</v>
      </c>
      <c r="I374" s="108">
        <f t="shared" si="293"/>
        <v>44550</v>
      </c>
      <c r="J374" s="109">
        <f t="shared" si="301"/>
        <v>20</v>
      </c>
      <c r="K374" s="109">
        <f t="shared" si="316"/>
        <v>20</v>
      </c>
      <c r="L374" s="8">
        <f t="shared" si="302"/>
        <v>1.00642896</v>
      </c>
      <c r="M374" s="110">
        <f t="shared" si="315"/>
        <v>1</v>
      </c>
      <c r="N374" s="110">
        <f t="shared" si="310"/>
        <v>1.1824497640734133</v>
      </c>
      <c r="O374" s="103">
        <f t="shared" si="314"/>
        <v>1.1900516800000001</v>
      </c>
      <c r="P374" s="103">
        <f t="shared" si="294"/>
        <v>879.79412493999996</v>
      </c>
      <c r="Q374" s="11">
        <f t="shared" si="309"/>
        <v>0</v>
      </c>
      <c r="R374" s="30">
        <f t="shared" si="303"/>
        <v>0</v>
      </c>
      <c r="S374" s="8">
        <f t="shared" si="295"/>
        <v>0</v>
      </c>
      <c r="T374" s="113">
        <f t="shared" si="304"/>
        <v>0.16</v>
      </c>
      <c r="U374" s="111">
        <f t="shared" si="311"/>
        <v>20</v>
      </c>
      <c r="V374" s="111">
        <v>252</v>
      </c>
      <c r="W374" s="110">
        <f t="shared" si="296"/>
        <v>1.0118490149999999</v>
      </c>
      <c r="X374" s="103">
        <f t="shared" si="297"/>
        <v>10.42469378</v>
      </c>
      <c r="Y374" s="103">
        <f t="shared" si="298"/>
        <v>0</v>
      </c>
      <c r="Z374" s="114" t="str">
        <f t="shared" si="307"/>
        <v>A+J=</v>
      </c>
      <c r="AA374" s="108">
        <f t="shared" si="308"/>
        <v>44550</v>
      </c>
      <c r="AB374" s="4"/>
      <c r="AD374" s="190">
        <f>[2]Plan1!A433</f>
        <v>49668</v>
      </c>
      <c r="AE374" s="129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99"/>
        <v>44550</v>
      </c>
      <c r="B375" s="103">
        <f t="shared" si="291"/>
        <v>890.21881871999994</v>
      </c>
      <c r="C375" s="103">
        <f t="shared" si="305"/>
        <v>739.29068772999995</v>
      </c>
      <c r="D375" s="104">
        <f t="shared" si="300"/>
        <v>1084.3119999999999</v>
      </c>
      <c r="E375" s="105">
        <f t="shared" si="312"/>
        <v>1091.2829999999999</v>
      </c>
      <c r="F375" s="106">
        <f t="shared" si="313"/>
        <v>44491</v>
      </c>
      <c r="G375" s="107">
        <f t="shared" si="292"/>
        <v>6.4289614059422906E-3</v>
      </c>
      <c r="H375" s="108">
        <f t="shared" si="306"/>
        <v>44581</v>
      </c>
      <c r="I375" s="108">
        <f t="shared" si="293"/>
        <v>44550</v>
      </c>
      <c r="J375" s="109">
        <f t="shared" si="301"/>
        <v>20</v>
      </c>
      <c r="K375" s="109">
        <f t="shared" si="316"/>
        <v>20</v>
      </c>
      <c r="L375" s="8">
        <f t="shared" si="302"/>
        <v>1.00642896</v>
      </c>
      <c r="M375" s="110">
        <f t="shared" si="315"/>
        <v>1</v>
      </c>
      <c r="N375" s="110">
        <f t="shared" si="310"/>
        <v>1.1824497640734133</v>
      </c>
      <c r="O375" s="103">
        <f t="shared" si="314"/>
        <v>1.1900516800000001</v>
      </c>
      <c r="P375" s="103">
        <f t="shared" si="294"/>
        <v>879.79412493999996</v>
      </c>
      <c r="Q375" s="11">
        <f t="shared" si="309"/>
        <v>12</v>
      </c>
      <c r="R375" s="30">
        <f t="shared" si="303"/>
        <v>2.9104880214727843E-2</v>
      </c>
      <c r="S375" s="8">
        <f t="shared" si="295"/>
        <v>25.606302620000001</v>
      </c>
      <c r="T375" s="113">
        <f t="shared" si="304"/>
        <v>0.16</v>
      </c>
      <c r="U375" s="111">
        <f t="shared" si="311"/>
        <v>20</v>
      </c>
      <c r="V375" s="111">
        <v>252</v>
      </c>
      <c r="W375" s="110">
        <f t="shared" si="296"/>
        <v>1.0118490149999999</v>
      </c>
      <c r="X375" s="103">
        <f t="shared" si="297"/>
        <v>10.42469378</v>
      </c>
      <c r="Y375" s="103">
        <f t="shared" si="298"/>
        <v>36.030996399999999</v>
      </c>
      <c r="Z375" s="114" t="str">
        <f t="shared" si="307"/>
        <v>A+J=</v>
      </c>
      <c r="AA375" s="108">
        <f t="shared" si="308"/>
        <v>44550</v>
      </c>
      <c r="AB375" s="26"/>
      <c r="AD375" s="190">
        <f>[2]Plan1!A434</f>
        <v>49675</v>
      </c>
      <c r="AE375" s="129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299"/>
        <v>44551</v>
      </c>
      <c r="B376" s="103">
        <f t="shared" si="291"/>
        <v>854.69786155000008</v>
      </c>
      <c r="C376" s="103">
        <f t="shared" si="305"/>
        <v>717.77372081999999</v>
      </c>
      <c r="D376" s="104">
        <f t="shared" si="300"/>
        <v>1091.2829999999999</v>
      </c>
      <c r="E376" s="105">
        <f t="shared" si="312"/>
        <v>1091.4829999999999</v>
      </c>
      <c r="F376" s="106">
        <f t="shared" si="313"/>
        <v>44520</v>
      </c>
      <c r="G376" s="107">
        <f t="shared" si="292"/>
        <v>1.8327051736344302E-4</v>
      </c>
      <c r="H376" s="108">
        <f t="shared" si="306"/>
        <v>44581</v>
      </c>
      <c r="I376" s="108">
        <f t="shared" si="293"/>
        <v>44581</v>
      </c>
      <c r="J376" s="109">
        <f t="shared" si="301"/>
        <v>23</v>
      </c>
      <c r="K376" s="109">
        <f t="shared" si="316"/>
        <v>1</v>
      </c>
      <c r="L376" s="8">
        <f t="shared" si="302"/>
        <v>1.00000796</v>
      </c>
      <c r="M376" s="110">
        <f t="shared" si="315"/>
        <v>1.00642896</v>
      </c>
      <c r="N376" s="110">
        <f t="shared" si="310"/>
        <v>1.1900516863086508</v>
      </c>
      <c r="O376" s="103">
        <f t="shared" si="314"/>
        <v>1.19006115</v>
      </c>
      <c r="P376" s="103">
        <f t="shared" si="294"/>
        <v>854.19461963000003</v>
      </c>
      <c r="Q376" s="11">
        <f t="shared" si="309"/>
        <v>0</v>
      </c>
      <c r="R376" s="30">
        <f t="shared" si="303"/>
        <v>0</v>
      </c>
      <c r="S376" s="8">
        <f t="shared" si="295"/>
        <v>0</v>
      </c>
      <c r="T376" s="113">
        <f t="shared" si="304"/>
        <v>0.16</v>
      </c>
      <c r="U376" s="111">
        <f t="shared" si="311"/>
        <v>1</v>
      </c>
      <c r="V376" s="111">
        <v>252</v>
      </c>
      <c r="W376" s="110">
        <f t="shared" si="296"/>
        <v>1.0005891419999999</v>
      </c>
      <c r="X376" s="103">
        <f t="shared" si="297"/>
        <v>0.50324192000000001</v>
      </c>
      <c r="Y376" s="103">
        <f t="shared" si="298"/>
        <v>0</v>
      </c>
      <c r="Z376" s="114" t="str">
        <f t="shared" si="307"/>
        <v>A+J=</v>
      </c>
      <c r="AA376" s="108">
        <f t="shared" si="308"/>
        <v>44581</v>
      </c>
      <c r="AB376" s="26"/>
      <c r="AD376" s="190">
        <f>[2]Plan1!A435</f>
        <v>49730</v>
      </c>
      <c r="AE376" s="129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99"/>
        <v>44552</v>
      </c>
      <c r="B377" s="103">
        <f t="shared" si="291"/>
        <v>855.20821874000001</v>
      </c>
      <c r="C377" s="103">
        <f t="shared" si="305"/>
        <v>717.77372081999999</v>
      </c>
      <c r="D377" s="104">
        <f t="shared" si="300"/>
        <v>1091.2829999999999</v>
      </c>
      <c r="E377" s="105">
        <f t="shared" si="312"/>
        <v>1091.4829999999999</v>
      </c>
      <c r="F377" s="106">
        <f t="shared" si="313"/>
        <v>44520</v>
      </c>
      <c r="G377" s="107">
        <f t="shared" si="292"/>
        <v>1.8327051736344302E-4</v>
      </c>
      <c r="H377" s="108">
        <f t="shared" si="306"/>
        <v>44581</v>
      </c>
      <c r="I377" s="108">
        <f t="shared" si="293"/>
        <v>44581</v>
      </c>
      <c r="J377" s="109">
        <f t="shared" si="301"/>
        <v>23</v>
      </c>
      <c r="K377" s="109">
        <f t="shared" si="316"/>
        <v>2</v>
      </c>
      <c r="L377" s="8">
        <f t="shared" si="302"/>
        <v>1.00001593</v>
      </c>
      <c r="M377" s="110">
        <f t="shared" si="315"/>
        <v>1.00642896</v>
      </c>
      <c r="N377" s="110">
        <f t="shared" si="310"/>
        <v>1.1900516863086508</v>
      </c>
      <c r="O377" s="103">
        <f t="shared" si="314"/>
        <v>1.1900706400000001</v>
      </c>
      <c r="P377" s="103">
        <f t="shared" si="294"/>
        <v>854.20143130999998</v>
      </c>
      <c r="Q377" s="11">
        <f t="shared" si="309"/>
        <v>0</v>
      </c>
      <c r="R377" s="30">
        <f t="shared" si="303"/>
        <v>0</v>
      </c>
      <c r="S377" s="8">
        <f t="shared" si="295"/>
        <v>0</v>
      </c>
      <c r="T377" s="113">
        <f t="shared" si="304"/>
        <v>0.16</v>
      </c>
      <c r="U377" s="111">
        <f t="shared" si="311"/>
        <v>2</v>
      </c>
      <c r="V377" s="111">
        <v>252</v>
      </c>
      <c r="W377" s="110">
        <f t="shared" si="296"/>
        <v>1.0011786300000001</v>
      </c>
      <c r="X377" s="103">
        <f t="shared" si="297"/>
        <v>1.0067874299999999</v>
      </c>
      <c r="Y377" s="103">
        <f t="shared" si="298"/>
        <v>0</v>
      </c>
      <c r="Z377" s="114" t="str">
        <f t="shared" si="307"/>
        <v>A+J=</v>
      </c>
      <c r="AA377" s="108">
        <f t="shared" si="308"/>
        <v>44581</v>
      </c>
      <c r="AB377" s="4"/>
      <c r="AD377" s="190">
        <f>[2]Plan1!A436</f>
        <v>49731</v>
      </c>
      <c r="AE377" s="129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99"/>
        <v>44553</v>
      </c>
      <c r="B378" s="103">
        <f t="shared" si="291"/>
        <v>855.71887487000004</v>
      </c>
      <c r="C378" s="103">
        <f t="shared" si="305"/>
        <v>717.77372081999999</v>
      </c>
      <c r="D378" s="104">
        <f t="shared" si="300"/>
        <v>1091.2829999999999</v>
      </c>
      <c r="E378" s="105">
        <f t="shared" si="312"/>
        <v>1091.4829999999999</v>
      </c>
      <c r="F378" s="106">
        <f t="shared" si="313"/>
        <v>44520</v>
      </c>
      <c r="G378" s="107">
        <f t="shared" si="292"/>
        <v>1.8327051736344302E-4</v>
      </c>
      <c r="H378" s="108">
        <f t="shared" si="306"/>
        <v>44581</v>
      </c>
      <c r="I378" s="108">
        <f t="shared" si="293"/>
        <v>44581</v>
      </c>
      <c r="J378" s="109">
        <f t="shared" si="301"/>
        <v>23</v>
      </c>
      <c r="K378" s="109">
        <f t="shared" si="316"/>
        <v>3</v>
      </c>
      <c r="L378" s="8">
        <f t="shared" si="302"/>
        <v>1.0000239</v>
      </c>
      <c r="M378" s="110">
        <f t="shared" si="315"/>
        <v>1.00642896</v>
      </c>
      <c r="N378" s="110">
        <f t="shared" si="310"/>
        <v>1.1900516863086508</v>
      </c>
      <c r="O378" s="103">
        <f t="shared" si="314"/>
        <v>1.19008012</v>
      </c>
      <c r="P378" s="103">
        <f t="shared" si="294"/>
        <v>854.20823580000001</v>
      </c>
      <c r="Q378" s="11">
        <f t="shared" si="309"/>
        <v>0</v>
      </c>
      <c r="R378" s="30">
        <f t="shared" si="303"/>
        <v>0</v>
      </c>
      <c r="S378" s="8">
        <f t="shared" si="295"/>
        <v>0</v>
      </c>
      <c r="T378" s="113">
        <f t="shared" si="304"/>
        <v>0.16</v>
      </c>
      <c r="U378" s="111">
        <f t="shared" si="311"/>
        <v>3</v>
      </c>
      <c r="V378" s="111">
        <v>252</v>
      </c>
      <c r="W378" s="110">
        <f t="shared" si="296"/>
        <v>1.001768467</v>
      </c>
      <c r="X378" s="103">
        <f t="shared" si="297"/>
        <v>1.5106390700000001</v>
      </c>
      <c r="Y378" s="103">
        <f t="shared" si="298"/>
        <v>0</v>
      </c>
      <c r="Z378" s="114" t="str">
        <f t="shared" si="307"/>
        <v>A+J=</v>
      </c>
      <c r="AA378" s="108">
        <f t="shared" si="308"/>
        <v>44581</v>
      </c>
      <c r="AB378" s="4"/>
      <c r="AD378" s="190">
        <f>[2]Plan1!A437</f>
        <v>49776</v>
      </c>
      <c r="AE378" s="129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99"/>
        <v>44554</v>
      </c>
      <c r="B379" s="103">
        <f t="shared" si="291"/>
        <v>856.22984178999991</v>
      </c>
      <c r="C379" s="103">
        <f t="shared" si="305"/>
        <v>717.77372081999999</v>
      </c>
      <c r="D379" s="104">
        <f t="shared" si="300"/>
        <v>1091.2829999999999</v>
      </c>
      <c r="E379" s="105">
        <f t="shared" si="312"/>
        <v>1091.4829999999999</v>
      </c>
      <c r="F379" s="106">
        <f t="shared" si="313"/>
        <v>44520</v>
      </c>
      <c r="G379" s="107">
        <f t="shared" si="292"/>
        <v>1.8327051736344302E-4</v>
      </c>
      <c r="H379" s="108">
        <f t="shared" si="306"/>
        <v>44581</v>
      </c>
      <c r="I379" s="108">
        <f t="shared" si="293"/>
        <v>44581</v>
      </c>
      <c r="J379" s="109">
        <f t="shared" si="301"/>
        <v>23</v>
      </c>
      <c r="K379" s="109">
        <f t="shared" si="316"/>
        <v>4</v>
      </c>
      <c r="L379" s="8">
        <f t="shared" si="302"/>
        <v>1.0000318699999999</v>
      </c>
      <c r="M379" s="110">
        <f t="shared" si="315"/>
        <v>1.00642896</v>
      </c>
      <c r="N379" s="110">
        <f t="shared" si="310"/>
        <v>1.1900516863086508</v>
      </c>
      <c r="O379" s="103">
        <f t="shared" si="314"/>
        <v>1.19008961</v>
      </c>
      <c r="P379" s="103">
        <f t="shared" si="294"/>
        <v>854.21504746999994</v>
      </c>
      <c r="Q379" s="11">
        <f t="shared" si="309"/>
        <v>0</v>
      </c>
      <c r="R379" s="30">
        <f t="shared" si="303"/>
        <v>0</v>
      </c>
      <c r="S379" s="8">
        <f t="shared" si="295"/>
        <v>0</v>
      </c>
      <c r="T379" s="113">
        <f t="shared" si="304"/>
        <v>0.16</v>
      </c>
      <c r="U379" s="111">
        <f t="shared" si="311"/>
        <v>4</v>
      </c>
      <c r="V379" s="111">
        <v>252</v>
      </c>
      <c r="W379" s="110">
        <f t="shared" si="296"/>
        <v>1.0023586499999999</v>
      </c>
      <c r="X379" s="103">
        <f t="shared" si="297"/>
        <v>2.01479432</v>
      </c>
      <c r="Y379" s="103">
        <f t="shared" si="298"/>
        <v>0</v>
      </c>
      <c r="Z379" s="114" t="str">
        <f t="shared" si="307"/>
        <v>A+J=</v>
      </c>
      <c r="AA379" s="108">
        <f t="shared" si="308"/>
        <v>44581</v>
      </c>
      <c r="AB379" s="4"/>
      <c r="AD379" s="190">
        <f>[2]Plan1!A438</f>
        <v>49786</v>
      </c>
      <c r="AE379" s="129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99"/>
        <v>44555</v>
      </c>
      <c r="B380" s="103">
        <f t="shared" si="291"/>
        <v>856.74110046999999</v>
      </c>
      <c r="C380" s="103">
        <f t="shared" si="305"/>
        <v>717.77372081999999</v>
      </c>
      <c r="D380" s="104">
        <f t="shared" si="300"/>
        <v>1091.2829999999999</v>
      </c>
      <c r="E380" s="105">
        <f t="shared" si="312"/>
        <v>1091.4829999999999</v>
      </c>
      <c r="F380" s="106">
        <f t="shared" si="313"/>
        <v>44520</v>
      </c>
      <c r="G380" s="107">
        <f t="shared" si="292"/>
        <v>1.8327051736344302E-4</v>
      </c>
      <c r="H380" s="108">
        <f t="shared" si="306"/>
        <v>44581</v>
      </c>
      <c r="I380" s="108">
        <f t="shared" si="293"/>
        <v>44581</v>
      </c>
      <c r="J380" s="109">
        <f t="shared" si="301"/>
        <v>23</v>
      </c>
      <c r="K380" s="109">
        <f t="shared" si="316"/>
        <v>5</v>
      </c>
      <c r="L380" s="8">
        <f t="shared" si="302"/>
        <v>1.00003983</v>
      </c>
      <c r="M380" s="110">
        <f t="shared" si="315"/>
        <v>1.00642896</v>
      </c>
      <c r="N380" s="110">
        <f t="shared" si="310"/>
        <v>1.1900516863086508</v>
      </c>
      <c r="O380" s="103">
        <f t="shared" si="314"/>
        <v>1.19009908</v>
      </c>
      <c r="P380" s="103">
        <f t="shared" si="294"/>
        <v>854.22184478999998</v>
      </c>
      <c r="Q380" s="11">
        <f t="shared" si="309"/>
        <v>0</v>
      </c>
      <c r="R380" s="30">
        <f t="shared" si="303"/>
        <v>0</v>
      </c>
      <c r="S380" s="8">
        <f t="shared" si="295"/>
        <v>0</v>
      </c>
      <c r="T380" s="113">
        <f t="shared" si="304"/>
        <v>0.16</v>
      </c>
      <c r="U380" s="111">
        <f t="shared" si="311"/>
        <v>5</v>
      </c>
      <c r="V380" s="111">
        <v>252</v>
      </c>
      <c r="W380" s="110">
        <f t="shared" si="296"/>
        <v>1.0029491820000001</v>
      </c>
      <c r="X380" s="103">
        <f t="shared" si="297"/>
        <v>2.5192556800000001</v>
      </c>
      <c r="Y380" s="103">
        <f t="shared" si="298"/>
        <v>0</v>
      </c>
      <c r="Z380" s="114" t="str">
        <f t="shared" si="307"/>
        <v>A+J=</v>
      </c>
      <c r="AA380" s="108">
        <f t="shared" si="308"/>
        <v>44581</v>
      </c>
      <c r="AB380" s="4"/>
      <c r="AD380" s="190">
        <f>[2]Plan1!A439</f>
        <v>49796</v>
      </c>
      <c r="AE380" s="129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99"/>
        <v>44556</v>
      </c>
      <c r="B381" s="103">
        <f t="shared" si="291"/>
        <v>856.74110046999999</v>
      </c>
      <c r="C381" s="103">
        <f t="shared" si="305"/>
        <v>717.77372081999999</v>
      </c>
      <c r="D381" s="104">
        <f t="shared" si="300"/>
        <v>1091.2829999999999</v>
      </c>
      <c r="E381" s="105">
        <f t="shared" si="312"/>
        <v>1091.4829999999999</v>
      </c>
      <c r="F381" s="106">
        <f t="shared" si="313"/>
        <v>44520</v>
      </c>
      <c r="G381" s="107">
        <f t="shared" si="292"/>
        <v>1.8327051736344302E-4</v>
      </c>
      <c r="H381" s="108">
        <f t="shared" si="306"/>
        <v>44581</v>
      </c>
      <c r="I381" s="108">
        <f t="shared" si="293"/>
        <v>44581</v>
      </c>
      <c r="J381" s="109">
        <f t="shared" si="301"/>
        <v>23</v>
      </c>
      <c r="K381" s="109">
        <f t="shared" si="316"/>
        <v>5</v>
      </c>
      <c r="L381" s="8">
        <f t="shared" si="302"/>
        <v>1.00003983</v>
      </c>
      <c r="M381" s="110">
        <f t="shared" si="315"/>
        <v>1.00642896</v>
      </c>
      <c r="N381" s="110">
        <f t="shared" si="310"/>
        <v>1.1900516863086508</v>
      </c>
      <c r="O381" s="103">
        <f t="shared" si="314"/>
        <v>1.19009908</v>
      </c>
      <c r="P381" s="103">
        <f t="shared" si="294"/>
        <v>854.22184478999998</v>
      </c>
      <c r="Q381" s="11">
        <f t="shared" si="309"/>
        <v>0</v>
      </c>
      <c r="R381" s="30">
        <f t="shared" si="303"/>
        <v>0</v>
      </c>
      <c r="S381" s="8">
        <f t="shared" si="295"/>
        <v>0</v>
      </c>
      <c r="T381" s="113">
        <f t="shared" si="304"/>
        <v>0.16</v>
      </c>
      <c r="U381" s="111">
        <f t="shared" si="311"/>
        <v>5</v>
      </c>
      <c r="V381" s="111">
        <v>252</v>
      </c>
      <c r="W381" s="110">
        <f t="shared" si="296"/>
        <v>1.0029491820000001</v>
      </c>
      <c r="X381" s="103">
        <f t="shared" si="297"/>
        <v>2.5192556800000001</v>
      </c>
      <c r="Y381" s="103">
        <f t="shared" si="298"/>
        <v>0</v>
      </c>
      <c r="Z381" s="114" t="str">
        <f t="shared" si="307"/>
        <v>A+J=</v>
      </c>
      <c r="AA381" s="108">
        <f t="shared" si="308"/>
        <v>44581</v>
      </c>
      <c r="AB381" s="4"/>
      <c r="AD381" s="190">
        <f>[2]Plan1!A440</f>
        <v>49838</v>
      </c>
      <c r="AE381" s="129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99"/>
        <v>44557</v>
      </c>
      <c r="B382" s="103">
        <f t="shared" si="291"/>
        <v>856.74110046999999</v>
      </c>
      <c r="C382" s="103">
        <f t="shared" si="305"/>
        <v>717.77372081999999</v>
      </c>
      <c r="D382" s="104">
        <f t="shared" si="300"/>
        <v>1091.2829999999999</v>
      </c>
      <c r="E382" s="105">
        <f t="shared" si="312"/>
        <v>1091.4829999999999</v>
      </c>
      <c r="F382" s="106">
        <f t="shared" si="313"/>
        <v>44520</v>
      </c>
      <c r="G382" s="107">
        <f t="shared" si="292"/>
        <v>1.8327051736344302E-4</v>
      </c>
      <c r="H382" s="108">
        <f t="shared" si="306"/>
        <v>44581</v>
      </c>
      <c r="I382" s="108">
        <f t="shared" si="293"/>
        <v>44581</v>
      </c>
      <c r="J382" s="109">
        <f t="shared" si="301"/>
        <v>23</v>
      </c>
      <c r="K382" s="109">
        <f t="shared" si="316"/>
        <v>5</v>
      </c>
      <c r="L382" s="8">
        <f t="shared" si="302"/>
        <v>1.00003983</v>
      </c>
      <c r="M382" s="110">
        <f t="shared" si="315"/>
        <v>1.00642896</v>
      </c>
      <c r="N382" s="110">
        <f t="shared" si="310"/>
        <v>1.1900516863086508</v>
      </c>
      <c r="O382" s="103">
        <f t="shared" si="314"/>
        <v>1.19009908</v>
      </c>
      <c r="P382" s="103">
        <f t="shared" si="294"/>
        <v>854.22184478999998</v>
      </c>
      <c r="Q382" s="11">
        <f t="shared" si="309"/>
        <v>0</v>
      </c>
      <c r="R382" s="30">
        <f t="shared" si="303"/>
        <v>0</v>
      </c>
      <c r="S382" s="8">
        <f t="shared" si="295"/>
        <v>0</v>
      </c>
      <c r="T382" s="113">
        <f t="shared" si="304"/>
        <v>0.16</v>
      </c>
      <c r="U382" s="111">
        <f t="shared" si="311"/>
        <v>5</v>
      </c>
      <c r="V382" s="111">
        <v>252</v>
      </c>
      <c r="W382" s="110">
        <f t="shared" si="296"/>
        <v>1.0029491820000001</v>
      </c>
      <c r="X382" s="103">
        <f t="shared" si="297"/>
        <v>2.5192556800000001</v>
      </c>
      <c r="Y382" s="103">
        <f t="shared" si="298"/>
        <v>0</v>
      </c>
      <c r="Z382" s="114" t="str">
        <f t="shared" si="307"/>
        <v>A+J=</v>
      </c>
      <c r="AA382" s="108">
        <f t="shared" si="308"/>
        <v>44581</v>
      </c>
      <c r="AB382" s="4"/>
      <c r="AD382" s="190">
        <f>[2]Plan1!A441</f>
        <v>49925</v>
      </c>
      <c r="AE382" s="129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2">
        <f t="shared" si="299"/>
        <v>44558</v>
      </c>
      <c r="B383" s="103">
        <f t="shared" si="291"/>
        <v>857.25267801000007</v>
      </c>
      <c r="C383" s="103">
        <f t="shared" si="305"/>
        <v>717.77372081999999</v>
      </c>
      <c r="D383" s="104">
        <f t="shared" si="300"/>
        <v>1091.2829999999999</v>
      </c>
      <c r="E383" s="105">
        <f t="shared" si="312"/>
        <v>1091.4829999999999</v>
      </c>
      <c r="F383" s="106">
        <f t="shared" si="313"/>
        <v>44520</v>
      </c>
      <c r="G383" s="107">
        <f t="shared" si="292"/>
        <v>1.8327051736344302E-4</v>
      </c>
      <c r="H383" s="108">
        <f t="shared" si="306"/>
        <v>44581</v>
      </c>
      <c r="I383" s="108">
        <f t="shared" si="293"/>
        <v>44581</v>
      </c>
      <c r="J383" s="109">
        <f t="shared" si="301"/>
        <v>23</v>
      </c>
      <c r="K383" s="109">
        <f t="shared" si="316"/>
        <v>6</v>
      </c>
      <c r="L383" s="8">
        <f t="shared" si="302"/>
        <v>1.0000477999999999</v>
      </c>
      <c r="M383" s="110">
        <f t="shared" si="315"/>
        <v>1.00642896</v>
      </c>
      <c r="N383" s="110">
        <f t="shared" si="310"/>
        <v>1.1900516863086508</v>
      </c>
      <c r="O383" s="103">
        <f t="shared" si="314"/>
        <v>1.19010857</v>
      </c>
      <c r="P383" s="103">
        <f t="shared" si="294"/>
        <v>854.22865646000002</v>
      </c>
      <c r="Q383" s="11">
        <f t="shared" si="309"/>
        <v>0</v>
      </c>
      <c r="R383" s="30">
        <f t="shared" si="303"/>
        <v>0</v>
      </c>
      <c r="S383" s="8">
        <f t="shared" si="295"/>
        <v>0</v>
      </c>
      <c r="T383" s="113">
        <f t="shared" si="304"/>
        <v>0.16</v>
      </c>
      <c r="U383" s="111">
        <f t="shared" si="311"/>
        <v>6</v>
      </c>
      <c r="V383" s="111">
        <v>252</v>
      </c>
      <c r="W383" s="110">
        <f t="shared" si="296"/>
        <v>1.003540061</v>
      </c>
      <c r="X383" s="103">
        <f t="shared" si="297"/>
        <v>3.0240215500000001</v>
      </c>
      <c r="Y383" s="103">
        <f t="shared" si="298"/>
        <v>0</v>
      </c>
      <c r="Z383" s="114" t="str">
        <f t="shared" si="307"/>
        <v>A+J=</v>
      </c>
      <c r="AA383" s="108">
        <f t="shared" si="308"/>
        <v>44581</v>
      </c>
      <c r="AB383" s="4"/>
      <c r="AD383" s="190">
        <f>[2]Plan1!A442</f>
        <v>49960</v>
      </c>
      <c r="AE383" s="129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2">
        <f t="shared" si="299"/>
        <v>44559</v>
      </c>
      <c r="B384" s="103">
        <f t="shared" si="291"/>
        <v>857.76455365999993</v>
      </c>
      <c r="C384" s="103">
        <f t="shared" si="305"/>
        <v>717.77372081999999</v>
      </c>
      <c r="D384" s="104">
        <f t="shared" si="300"/>
        <v>1091.2829999999999</v>
      </c>
      <c r="E384" s="105">
        <f t="shared" si="312"/>
        <v>1091.4829999999999</v>
      </c>
      <c r="F384" s="106">
        <f t="shared" si="313"/>
        <v>44520</v>
      </c>
      <c r="G384" s="107">
        <f t="shared" si="292"/>
        <v>1.8327051736344302E-4</v>
      </c>
      <c r="H384" s="108">
        <f t="shared" si="306"/>
        <v>44581</v>
      </c>
      <c r="I384" s="108">
        <f t="shared" si="293"/>
        <v>44581</v>
      </c>
      <c r="J384" s="109">
        <f t="shared" si="301"/>
        <v>23</v>
      </c>
      <c r="K384" s="109">
        <f t="shared" si="316"/>
        <v>7</v>
      </c>
      <c r="L384" s="8">
        <f t="shared" si="302"/>
        <v>1.0000557699999999</v>
      </c>
      <c r="M384" s="110">
        <f t="shared" si="315"/>
        <v>1.00642896</v>
      </c>
      <c r="N384" s="110">
        <f t="shared" si="310"/>
        <v>1.1900516863086508</v>
      </c>
      <c r="O384" s="103">
        <f t="shared" si="314"/>
        <v>1.1901180499999999</v>
      </c>
      <c r="P384" s="103">
        <f t="shared" si="294"/>
        <v>854.23546095999995</v>
      </c>
      <c r="Q384" s="11">
        <f t="shared" si="309"/>
        <v>0</v>
      </c>
      <c r="R384" s="30">
        <f t="shared" si="303"/>
        <v>0</v>
      </c>
      <c r="S384" s="8">
        <f t="shared" si="295"/>
        <v>0</v>
      </c>
      <c r="T384" s="113">
        <f t="shared" si="304"/>
        <v>0.16</v>
      </c>
      <c r="U384" s="111">
        <f t="shared" si="311"/>
        <v>7</v>
      </c>
      <c r="V384" s="111">
        <v>252</v>
      </c>
      <c r="W384" s="110">
        <f t="shared" si="296"/>
        <v>1.004131288</v>
      </c>
      <c r="X384" s="103">
        <f t="shared" si="297"/>
        <v>3.5290927000000001</v>
      </c>
      <c r="Y384" s="103">
        <f t="shared" si="298"/>
        <v>0</v>
      </c>
      <c r="Z384" s="114" t="str">
        <f t="shared" si="307"/>
        <v>A+J=</v>
      </c>
      <c r="AA384" s="108">
        <f t="shared" si="308"/>
        <v>44581</v>
      </c>
      <c r="AB384" s="4"/>
      <c r="AD384" s="190">
        <f>[2]Plan1!A443</f>
        <v>49981</v>
      </c>
      <c r="AE384" s="129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2">
        <f t="shared" si="299"/>
        <v>44560</v>
      </c>
      <c r="B385" s="103">
        <f t="shared" si="291"/>
        <v>858.2767427</v>
      </c>
      <c r="C385" s="103">
        <f t="shared" si="305"/>
        <v>717.77372081999999</v>
      </c>
      <c r="D385" s="104">
        <f t="shared" si="300"/>
        <v>1091.2829999999999</v>
      </c>
      <c r="E385" s="105">
        <f t="shared" si="312"/>
        <v>1091.4829999999999</v>
      </c>
      <c r="F385" s="106">
        <f t="shared" si="313"/>
        <v>44520</v>
      </c>
      <c r="G385" s="107">
        <f t="shared" si="292"/>
        <v>1.8327051736344302E-4</v>
      </c>
      <c r="H385" s="108">
        <f t="shared" si="306"/>
        <v>44581</v>
      </c>
      <c r="I385" s="108">
        <f t="shared" si="293"/>
        <v>44581</v>
      </c>
      <c r="J385" s="109">
        <f t="shared" si="301"/>
        <v>23</v>
      </c>
      <c r="K385" s="109">
        <f t="shared" si="316"/>
        <v>8</v>
      </c>
      <c r="L385" s="8">
        <f t="shared" si="302"/>
        <v>1.0000637400000001</v>
      </c>
      <c r="M385" s="110">
        <f t="shared" si="315"/>
        <v>1.00642896</v>
      </c>
      <c r="N385" s="110">
        <f t="shared" si="310"/>
        <v>1.1900516863086508</v>
      </c>
      <c r="O385" s="103">
        <f t="shared" si="314"/>
        <v>1.19012754</v>
      </c>
      <c r="P385" s="103">
        <f t="shared" si="294"/>
        <v>854.24227263</v>
      </c>
      <c r="Q385" s="11">
        <f t="shared" si="309"/>
        <v>0</v>
      </c>
      <c r="R385" s="30">
        <f t="shared" si="303"/>
        <v>0</v>
      </c>
      <c r="S385" s="8">
        <f t="shared" si="295"/>
        <v>0</v>
      </c>
      <c r="T385" s="113">
        <f t="shared" si="304"/>
        <v>0.16</v>
      </c>
      <c r="U385" s="111">
        <f t="shared" si="311"/>
        <v>8</v>
      </c>
      <c r="V385" s="111">
        <v>252</v>
      </c>
      <c r="W385" s="110">
        <f t="shared" si="296"/>
        <v>1.0047228640000001</v>
      </c>
      <c r="X385" s="103">
        <f t="shared" si="297"/>
        <v>4.0344700700000002</v>
      </c>
      <c r="Y385" s="103">
        <f t="shared" si="298"/>
        <v>0</v>
      </c>
      <c r="Z385" s="114" t="str">
        <f t="shared" si="307"/>
        <v>A+J=</v>
      </c>
      <c r="AA385" s="108">
        <f t="shared" si="308"/>
        <v>44581</v>
      </c>
      <c r="AB385" s="4"/>
      <c r="AD385" s="190">
        <f>[2]Plan1!A444</f>
        <v>49994</v>
      </c>
      <c r="AE385" s="129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2">
        <f t="shared" si="299"/>
        <v>44561</v>
      </c>
      <c r="B386" s="103">
        <f t="shared" si="291"/>
        <v>858.7892298700001</v>
      </c>
      <c r="C386" s="103">
        <f t="shared" si="305"/>
        <v>717.77372081999999</v>
      </c>
      <c r="D386" s="104">
        <f t="shared" si="300"/>
        <v>1091.2829999999999</v>
      </c>
      <c r="E386" s="105">
        <f t="shared" si="312"/>
        <v>1091.4829999999999</v>
      </c>
      <c r="F386" s="106">
        <f t="shared" si="313"/>
        <v>44520</v>
      </c>
      <c r="G386" s="107">
        <f t="shared" si="292"/>
        <v>1.8327051736344302E-4</v>
      </c>
      <c r="H386" s="108">
        <f t="shared" si="306"/>
        <v>44581</v>
      </c>
      <c r="I386" s="108">
        <f t="shared" si="293"/>
        <v>44581</v>
      </c>
      <c r="J386" s="109">
        <f t="shared" si="301"/>
        <v>23</v>
      </c>
      <c r="K386" s="109">
        <f t="shared" si="316"/>
        <v>9</v>
      </c>
      <c r="L386" s="8">
        <f t="shared" si="302"/>
        <v>1.0000717100000001</v>
      </c>
      <c r="M386" s="110">
        <f t="shared" si="315"/>
        <v>1.00642896</v>
      </c>
      <c r="N386" s="110">
        <f t="shared" si="310"/>
        <v>1.1900516863086508</v>
      </c>
      <c r="O386" s="103">
        <f t="shared" si="314"/>
        <v>1.1901370200000001</v>
      </c>
      <c r="P386" s="103">
        <f t="shared" si="294"/>
        <v>854.24907713000005</v>
      </c>
      <c r="Q386" s="11">
        <f t="shared" si="309"/>
        <v>0</v>
      </c>
      <c r="R386" s="30">
        <f t="shared" si="303"/>
        <v>0</v>
      </c>
      <c r="S386" s="8">
        <f t="shared" si="295"/>
        <v>0</v>
      </c>
      <c r="T386" s="113">
        <f t="shared" si="304"/>
        <v>0.16</v>
      </c>
      <c r="U386" s="111">
        <f t="shared" si="311"/>
        <v>9</v>
      </c>
      <c r="V386" s="111">
        <v>252</v>
      </c>
      <c r="W386" s="110">
        <f t="shared" si="296"/>
        <v>1.005314788</v>
      </c>
      <c r="X386" s="103">
        <f t="shared" si="297"/>
        <v>4.5401527399999999</v>
      </c>
      <c r="Y386" s="103">
        <f t="shared" si="298"/>
        <v>0</v>
      </c>
      <c r="Z386" s="114" t="str">
        <f t="shared" si="307"/>
        <v>A+J=</v>
      </c>
      <c r="AA386" s="108">
        <f t="shared" si="308"/>
        <v>44581</v>
      </c>
      <c r="AB386" s="4"/>
      <c r="AD386" s="190">
        <f>[2]Plan1!A445</f>
        <v>49999</v>
      </c>
      <c r="AE386" s="129" t="str">
        <f>[2]Plan1!C445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2">
        <f t="shared" si="299"/>
        <v>44562</v>
      </c>
      <c r="B387" s="103">
        <f t="shared" si="291"/>
        <v>859.30201598999997</v>
      </c>
      <c r="C387" s="103">
        <f t="shared" si="305"/>
        <v>717.77372081999999</v>
      </c>
      <c r="D387" s="104">
        <f t="shared" si="300"/>
        <v>1091.2829999999999</v>
      </c>
      <c r="E387" s="105">
        <f t="shared" si="312"/>
        <v>1091.4829999999999</v>
      </c>
      <c r="F387" s="106">
        <f t="shared" si="313"/>
        <v>44520</v>
      </c>
      <c r="G387" s="107">
        <f t="shared" si="292"/>
        <v>1.8327051736344302E-4</v>
      </c>
      <c r="H387" s="108">
        <f t="shared" si="306"/>
        <v>44581</v>
      </c>
      <c r="I387" s="108">
        <f t="shared" si="293"/>
        <v>44581</v>
      </c>
      <c r="J387" s="109">
        <f t="shared" si="301"/>
        <v>23</v>
      </c>
      <c r="K387" s="109">
        <f t="shared" si="316"/>
        <v>10</v>
      </c>
      <c r="L387" s="8">
        <f t="shared" si="302"/>
        <v>1.0000796700000001</v>
      </c>
      <c r="M387" s="110">
        <f t="shared" si="315"/>
        <v>1.00642896</v>
      </c>
      <c r="N387" s="110">
        <f t="shared" si="310"/>
        <v>1.1900516863086508</v>
      </c>
      <c r="O387" s="103">
        <f t="shared" si="314"/>
        <v>1.1901464900000001</v>
      </c>
      <c r="P387" s="103">
        <f t="shared" si="294"/>
        <v>854.25587443999996</v>
      </c>
      <c r="Q387" s="11">
        <f t="shared" si="309"/>
        <v>0</v>
      </c>
      <c r="R387" s="30">
        <f t="shared" si="303"/>
        <v>0</v>
      </c>
      <c r="S387" s="8">
        <f t="shared" si="295"/>
        <v>0</v>
      </c>
      <c r="T387" s="113">
        <f t="shared" si="304"/>
        <v>0.16</v>
      </c>
      <c r="U387" s="111">
        <f t="shared" si="311"/>
        <v>10</v>
      </c>
      <c r="V387" s="111">
        <v>252</v>
      </c>
      <c r="W387" s="110">
        <f t="shared" si="296"/>
        <v>1.005907061</v>
      </c>
      <c r="X387" s="103">
        <f t="shared" si="297"/>
        <v>5.0461415499999998</v>
      </c>
      <c r="Y387" s="103">
        <f t="shared" si="298"/>
        <v>0</v>
      </c>
      <c r="Z387" s="114" t="str">
        <f t="shared" si="307"/>
        <v>A+J=</v>
      </c>
      <c r="AA387" s="108">
        <f t="shared" si="308"/>
        <v>44581</v>
      </c>
      <c r="AB387" s="4"/>
      <c r="AD387" s="190">
        <f>[2]Plan1!A446</f>
        <v>50034</v>
      </c>
      <c r="AE387" s="129" t="str">
        <f>[2]Plan1!C446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2">
        <f t="shared" si="299"/>
        <v>44563</v>
      </c>
      <c r="B388" s="103">
        <f t="shared" si="291"/>
        <v>859.30201598999997</v>
      </c>
      <c r="C388" s="103">
        <f t="shared" si="305"/>
        <v>717.77372081999999</v>
      </c>
      <c r="D388" s="104">
        <f t="shared" si="300"/>
        <v>1091.2829999999999</v>
      </c>
      <c r="E388" s="105">
        <f t="shared" si="312"/>
        <v>1091.4829999999999</v>
      </c>
      <c r="F388" s="106">
        <f t="shared" si="313"/>
        <v>44520</v>
      </c>
      <c r="G388" s="107">
        <f t="shared" si="292"/>
        <v>1.8327051736344302E-4</v>
      </c>
      <c r="H388" s="108">
        <f t="shared" si="306"/>
        <v>44581</v>
      </c>
      <c r="I388" s="108">
        <f t="shared" si="293"/>
        <v>44581</v>
      </c>
      <c r="J388" s="109">
        <f t="shared" si="301"/>
        <v>23</v>
      </c>
      <c r="K388" s="109">
        <f t="shared" si="316"/>
        <v>10</v>
      </c>
      <c r="L388" s="8">
        <f t="shared" si="302"/>
        <v>1.0000796700000001</v>
      </c>
      <c r="M388" s="110">
        <f t="shared" si="315"/>
        <v>1.00642896</v>
      </c>
      <c r="N388" s="110">
        <f t="shared" si="310"/>
        <v>1.1900516863086508</v>
      </c>
      <c r="O388" s="103">
        <f t="shared" si="314"/>
        <v>1.1901464900000001</v>
      </c>
      <c r="P388" s="103">
        <f t="shared" si="294"/>
        <v>854.25587443999996</v>
      </c>
      <c r="Q388" s="11">
        <f t="shared" si="309"/>
        <v>0</v>
      </c>
      <c r="R388" s="30">
        <f t="shared" si="303"/>
        <v>0</v>
      </c>
      <c r="S388" s="8">
        <f t="shared" si="295"/>
        <v>0</v>
      </c>
      <c r="T388" s="113">
        <f t="shared" si="304"/>
        <v>0.16</v>
      </c>
      <c r="U388" s="111">
        <f t="shared" si="311"/>
        <v>10</v>
      </c>
      <c r="V388" s="111">
        <v>252</v>
      </c>
      <c r="W388" s="110">
        <f t="shared" si="296"/>
        <v>1.005907061</v>
      </c>
      <c r="X388" s="103">
        <f t="shared" si="297"/>
        <v>5.0461415499999998</v>
      </c>
      <c r="Y388" s="103">
        <f t="shared" si="298"/>
        <v>0</v>
      </c>
      <c r="Z388" s="114" t="str">
        <f t="shared" si="307"/>
        <v>A+J=</v>
      </c>
      <c r="AA388" s="108">
        <f t="shared" si="308"/>
        <v>44581</v>
      </c>
      <c r="AB388" s="4"/>
      <c r="AD388" s="190">
        <f>[2]Plan1!A447</f>
        <v>50041</v>
      </c>
      <c r="AE388" s="129" t="str">
        <f>[2]Plan1!C447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2">
        <f t="shared" si="299"/>
        <v>44564</v>
      </c>
      <c r="B389" s="103">
        <f t="shared" si="291"/>
        <v>859.30201598999997</v>
      </c>
      <c r="C389" s="103">
        <f t="shared" si="305"/>
        <v>717.77372081999999</v>
      </c>
      <c r="D389" s="104">
        <f t="shared" si="300"/>
        <v>1091.2829999999999</v>
      </c>
      <c r="E389" s="105">
        <f t="shared" si="312"/>
        <v>1091.4829999999999</v>
      </c>
      <c r="F389" s="106">
        <f t="shared" si="313"/>
        <v>44520</v>
      </c>
      <c r="G389" s="107">
        <f t="shared" si="292"/>
        <v>1.8327051736344302E-4</v>
      </c>
      <c r="H389" s="108">
        <f t="shared" si="306"/>
        <v>44581</v>
      </c>
      <c r="I389" s="108">
        <f t="shared" si="293"/>
        <v>44581</v>
      </c>
      <c r="J389" s="109">
        <f t="shared" si="301"/>
        <v>23</v>
      </c>
      <c r="K389" s="109">
        <f t="shared" si="316"/>
        <v>10</v>
      </c>
      <c r="L389" s="8">
        <f t="shared" si="302"/>
        <v>1.0000796700000001</v>
      </c>
      <c r="M389" s="110">
        <f t="shared" si="315"/>
        <v>1.00642896</v>
      </c>
      <c r="N389" s="110">
        <f t="shared" si="310"/>
        <v>1.1900516863086508</v>
      </c>
      <c r="O389" s="103">
        <f t="shared" si="314"/>
        <v>1.1901464900000001</v>
      </c>
      <c r="P389" s="103">
        <f t="shared" si="294"/>
        <v>854.25587443999996</v>
      </c>
      <c r="Q389" s="11">
        <f t="shared" si="309"/>
        <v>0</v>
      </c>
      <c r="R389" s="30">
        <f t="shared" si="303"/>
        <v>0</v>
      </c>
      <c r="S389" s="8">
        <f t="shared" si="295"/>
        <v>0</v>
      </c>
      <c r="T389" s="113">
        <f t="shared" si="304"/>
        <v>0.16</v>
      </c>
      <c r="U389" s="111">
        <f t="shared" si="311"/>
        <v>10</v>
      </c>
      <c r="V389" s="111">
        <v>252</v>
      </c>
      <c r="W389" s="110">
        <f t="shared" si="296"/>
        <v>1.005907061</v>
      </c>
      <c r="X389" s="103">
        <f t="shared" si="297"/>
        <v>5.0461415499999998</v>
      </c>
      <c r="Y389" s="103">
        <f t="shared" si="298"/>
        <v>0</v>
      </c>
      <c r="Z389" s="114" t="str">
        <f t="shared" si="307"/>
        <v>A+J=</v>
      </c>
      <c r="AA389" s="108">
        <f t="shared" si="308"/>
        <v>44581</v>
      </c>
      <c r="AB389" s="4"/>
      <c r="AD389" s="190">
        <f>[2]Plan1!A448</f>
        <v>50087</v>
      </c>
      <c r="AE389" s="129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2">
        <f t="shared" si="299"/>
        <v>44565</v>
      </c>
      <c r="B390" s="103">
        <f t="shared" si="291"/>
        <v>859.81512277000002</v>
      </c>
      <c r="C390" s="103">
        <f t="shared" si="305"/>
        <v>717.77372081999999</v>
      </c>
      <c r="D390" s="104">
        <f t="shared" si="300"/>
        <v>1091.2829999999999</v>
      </c>
      <c r="E390" s="105">
        <f t="shared" si="312"/>
        <v>1091.4829999999999</v>
      </c>
      <c r="F390" s="106">
        <f t="shared" si="313"/>
        <v>44520</v>
      </c>
      <c r="G390" s="107">
        <f t="shared" si="292"/>
        <v>1.8327051736344302E-4</v>
      </c>
      <c r="H390" s="108">
        <f t="shared" si="306"/>
        <v>44581</v>
      </c>
      <c r="I390" s="108">
        <f t="shared" si="293"/>
        <v>44581</v>
      </c>
      <c r="J390" s="109">
        <f t="shared" si="301"/>
        <v>23</v>
      </c>
      <c r="K390" s="109">
        <f t="shared" si="316"/>
        <v>11</v>
      </c>
      <c r="L390" s="8">
        <f t="shared" si="302"/>
        <v>1.0000876400000001</v>
      </c>
      <c r="M390" s="110">
        <f t="shared" si="315"/>
        <v>1.00642896</v>
      </c>
      <c r="N390" s="110">
        <f t="shared" si="310"/>
        <v>1.1900516863086508</v>
      </c>
      <c r="O390" s="103">
        <f t="shared" si="314"/>
        <v>1.1901559799999999</v>
      </c>
      <c r="P390" s="103">
        <f t="shared" si="294"/>
        <v>854.26268612000001</v>
      </c>
      <c r="Q390" s="11">
        <f t="shared" si="309"/>
        <v>0</v>
      </c>
      <c r="R390" s="30">
        <f t="shared" si="303"/>
        <v>0</v>
      </c>
      <c r="S390" s="8">
        <f t="shared" si="295"/>
        <v>0</v>
      </c>
      <c r="T390" s="113">
        <f t="shared" si="304"/>
        <v>0.16</v>
      </c>
      <c r="U390" s="111">
        <f t="shared" si="311"/>
        <v>11</v>
      </c>
      <c r="V390" s="111">
        <v>252</v>
      </c>
      <c r="W390" s="110">
        <f t="shared" si="296"/>
        <v>1.0064996829999999</v>
      </c>
      <c r="X390" s="103">
        <f t="shared" si="297"/>
        <v>5.5524366499999998</v>
      </c>
      <c r="Y390" s="103">
        <f t="shared" si="298"/>
        <v>0</v>
      </c>
      <c r="Z390" s="114" t="str">
        <f t="shared" si="307"/>
        <v>A+J=</v>
      </c>
      <c r="AA390" s="108">
        <f t="shared" si="308"/>
        <v>44581</v>
      </c>
      <c r="AB390" s="4"/>
      <c r="AD390" s="190">
        <f>[2]Plan1!A449</f>
        <v>50088</v>
      </c>
      <c r="AE390" s="129" t="str">
        <f>[2]Plan1!C449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2">
        <f t="shared" si="299"/>
        <v>44566</v>
      </c>
      <c r="B391" s="103">
        <f t="shared" si="291"/>
        <v>860.32852852000008</v>
      </c>
      <c r="C391" s="103">
        <f t="shared" si="305"/>
        <v>717.77372081999999</v>
      </c>
      <c r="D391" s="104">
        <f t="shared" si="300"/>
        <v>1091.2829999999999</v>
      </c>
      <c r="E391" s="105">
        <f t="shared" si="312"/>
        <v>1091.4829999999999</v>
      </c>
      <c r="F391" s="106">
        <f t="shared" si="313"/>
        <v>44520</v>
      </c>
      <c r="G391" s="107">
        <f t="shared" si="292"/>
        <v>1.8327051736344302E-4</v>
      </c>
      <c r="H391" s="108">
        <f t="shared" si="306"/>
        <v>44581</v>
      </c>
      <c r="I391" s="108">
        <f t="shared" si="293"/>
        <v>44581</v>
      </c>
      <c r="J391" s="109">
        <f t="shared" si="301"/>
        <v>23</v>
      </c>
      <c r="K391" s="109">
        <f t="shared" si="316"/>
        <v>12</v>
      </c>
      <c r="L391" s="8">
        <f t="shared" si="302"/>
        <v>1.00009561</v>
      </c>
      <c r="M391" s="110">
        <f t="shared" si="315"/>
        <v>1.00642896</v>
      </c>
      <c r="N391" s="110">
        <f t="shared" si="310"/>
        <v>1.1900516863086508</v>
      </c>
      <c r="O391" s="103">
        <f t="shared" si="314"/>
        <v>1.19016546</v>
      </c>
      <c r="P391" s="103">
        <f t="shared" si="294"/>
        <v>854.26949061000005</v>
      </c>
      <c r="Q391" s="11">
        <f t="shared" si="309"/>
        <v>0</v>
      </c>
      <c r="R391" s="30">
        <f t="shared" si="303"/>
        <v>0</v>
      </c>
      <c r="S391" s="8">
        <f t="shared" si="295"/>
        <v>0</v>
      </c>
      <c r="T391" s="113">
        <f t="shared" si="304"/>
        <v>0.16</v>
      </c>
      <c r="U391" s="111">
        <f t="shared" si="311"/>
        <v>12</v>
      </c>
      <c r="V391" s="111">
        <v>252</v>
      </c>
      <c r="W391" s="110">
        <f t="shared" si="296"/>
        <v>1.007092654</v>
      </c>
      <c r="X391" s="103">
        <f t="shared" si="297"/>
        <v>6.0590379099999998</v>
      </c>
      <c r="Y391" s="103">
        <f t="shared" si="298"/>
        <v>0</v>
      </c>
      <c r="Z391" s="114" t="str">
        <f t="shared" si="307"/>
        <v>A+J=</v>
      </c>
      <c r="AA391" s="108">
        <f t="shared" si="308"/>
        <v>44581</v>
      </c>
      <c r="AB391" s="4"/>
      <c r="AD391" s="190">
        <f>[2]Plan1!A450</f>
        <v>50133</v>
      </c>
      <c r="AE391" s="129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2">
        <f t="shared" si="299"/>
        <v>44567</v>
      </c>
      <c r="B392" s="103">
        <f t="shared" si="291"/>
        <v>860.84224771999993</v>
      </c>
      <c r="C392" s="103">
        <f t="shared" si="305"/>
        <v>717.77372081999999</v>
      </c>
      <c r="D392" s="104">
        <f t="shared" si="300"/>
        <v>1091.2829999999999</v>
      </c>
      <c r="E392" s="105">
        <f t="shared" si="312"/>
        <v>1091.4829999999999</v>
      </c>
      <c r="F392" s="106">
        <f t="shared" si="313"/>
        <v>44520</v>
      </c>
      <c r="G392" s="107">
        <f t="shared" si="292"/>
        <v>1.8327051736344302E-4</v>
      </c>
      <c r="H392" s="108">
        <f t="shared" si="306"/>
        <v>44581</v>
      </c>
      <c r="I392" s="108">
        <f t="shared" si="293"/>
        <v>44581</v>
      </c>
      <c r="J392" s="109">
        <f t="shared" si="301"/>
        <v>23</v>
      </c>
      <c r="K392" s="109">
        <f t="shared" si="316"/>
        <v>13</v>
      </c>
      <c r="L392" s="8">
        <f t="shared" si="302"/>
        <v>1.00010358</v>
      </c>
      <c r="M392" s="110">
        <f t="shared" si="315"/>
        <v>1.00642896</v>
      </c>
      <c r="N392" s="110">
        <f t="shared" si="310"/>
        <v>1.1900516863086508</v>
      </c>
      <c r="O392" s="103">
        <f t="shared" si="314"/>
        <v>1.1901749500000001</v>
      </c>
      <c r="P392" s="103">
        <f t="shared" si="294"/>
        <v>854.27630227999998</v>
      </c>
      <c r="Q392" s="11">
        <f t="shared" si="309"/>
        <v>0</v>
      </c>
      <c r="R392" s="30">
        <f t="shared" si="303"/>
        <v>0</v>
      </c>
      <c r="S392" s="8">
        <f t="shared" si="295"/>
        <v>0</v>
      </c>
      <c r="T392" s="113">
        <f t="shared" si="304"/>
        <v>0.16</v>
      </c>
      <c r="U392" s="111">
        <f t="shared" si="311"/>
        <v>13</v>
      </c>
      <c r="V392" s="111">
        <v>252</v>
      </c>
      <c r="W392" s="110">
        <f t="shared" si="296"/>
        <v>1.0076859739999999</v>
      </c>
      <c r="X392" s="103">
        <f t="shared" si="297"/>
        <v>6.5659454400000001</v>
      </c>
      <c r="Y392" s="103">
        <f t="shared" si="298"/>
        <v>0</v>
      </c>
      <c r="Z392" s="114" t="str">
        <f t="shared" si="307"/>
        <v>A+J=</v>
      </c>
      <c r="AA392" s="108">
        <f t="shared" si="308"/>
        <v>44581</v>
      </c>
      <c r="AB392" s="4"/>
      <c r="AD392" s="190">
        <f>[2]Plan1!A451</f>
        <v>50151</v>
      </c>
      <c r="AE392" s="129" t="str">
        <f>[2]Plan1!C451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2">
        <f t="shared" si="299"/>
        <v>44568</v>
      </c>
      <c r="B393" s="103">
        <f t="shared" si="291"/>
        <v>861.35626677000005</v>
      </c>
      <c r="C393" s="103">
        <f t="shared" si="305"/>
        <v>717.77372081999999</v>
      </c>
      <c r="D393" s="104">
        <f t="shared" si="300"/>
        <v>1091.2829999999999</v>
      </c>
      <c r="E393" s="105">
        <f t="shared" si="312"/>
        <v>1091.4829999999999</v>
      </c>
      <c r="F393" s="106">
        <f t="shared" si="313"/>
        <v>44520</v>
      </c>
      <c r="G393" s="107">
        <f t="shared" si="292"/>
        <v>1.8327051736344302E-4</v>
      </c>
      <c r="H393" s="108">
        <f t="shared" si="306"/>
        <v>44581</v>
      </c>
      <c r="I393" s="108">
        <f t="shared" si="293"/>
        <v>44581</v>
      </c>
      <c r="J393" s="109">
        <f t="shared" si="301"/>
        <v>23</v>
      </c>
      <c r="K393" s="109">
        <f t="shared" si="316"/>
        <v>14</v>
      </c>
      <c r="L393" s="8">
        <f t="shared" si="302"/>
        <v>1.00011155</v>
      </c>
      <c r="M393" s="110">
        <f t="shared" si="315"/>
        <v>1.00642896</v>
      </c>
      <c r="N393" s="110">
        <f t="shared" si="310"/>
        <v>1.1900516863086508</v>
      </c>
      <c r="O393" s="103">
        <f t="shared" si="314"/>
        <v>1.19018443</v>
      </c>
      <c r="P393" s="103">
        <f t="shared" si="294"/>
        <v>854.28310678000003</v>
      </c>
      <c r="Q393" s="11">
        <f t="shared" si="309"/>
        <v>0</v>
      </c>
      <c r="R393" s="30">
        <f t="shared" si="303"/>
        <v>0</v>
      </c>
      <c r="S393" s="8">
        <f t="shared" si="295"/>
        <v>0</v>
      </c>
      <c r="T393" s="113">
        <f t="shared" si="304"/>
        <v>0.16</v>
      </c>
      <c r="U393" s="111">
        <f t="shared" si="311"/>
        <v>14</v>
      </c>
      <c r="V393" s="111">
        <v>252</v>
      </c>
      <c r="W393" s="110">
        <f t="shared" si="296"/>
        <v>1.0082796439999999</v>
      </c>
      <c r="X393" s="103">
        <f t="shared" si="297"/>
        <v>7.0731599899999997</v>
      </c>
      <c r="Y393" s="103">
        <f t="shared" si="298"/>
        <v>0</v>
      </c>
      <c r="Z393" s="114" t="str">
        <f t="shared" si="307"/>
        <v>A+J=</v>
      </c>
      <c r="AA393" s="108">
        <f t="shared" si="308"/>
        <v>44581</v>
      </c>
      <c r="AB393" s="4"/>
      <c r="AD393" s="190">
        <f>[2]Plan1!A452</f>
        <v>50161</v>
      </c>
      <c r="AE393" s="129" t="str">
        <f>[2]Plan1!C452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2">
        <f t="shared" si="299"/>
        <v>44569</v>
      </c>
      <c r="B394" s="103">
        <f t="shared" ref="B394:B457" si="317">(P394+X394)</f>
        <v>861.87060013999996</v>
      </c>
      <c r="C394" s="103">
        <f t="shared" si="305"/>
        <v>717.77372081999999</v>
      </c>
      <c r="D394" s="104">
        <f t="shared" si="300"/>
        <v>1091.2829999999999</v>
      </c>
      <c r="E394" s="105">
        <f t="shared" si="312"/>
        <v>1091.4829999999999</v>
      </c>
      <c r="F394" s="106">
        <f t="shared" si="313"/>
        <v>44520</v>
      </c>
      <c r="G394" s="107">
        <f t="shared" ref="G394:G457" si="318">(E394/D394)-1</f>
        <v>1.8327051736344302E-4</v>
      </c>
      <c r="H394" s="108">
        <f t="shared" si="306"/>
        <v>44581</v>
      </c>
      <c r="I394" s="108">
        <f t="shared" ref="I394:I457" si="319">IF(A394&gt;I393,H394,I393)</f>
        <v>44581</v>
      </c>
      <c r="J394" s="109">
        <f t="shared" si="301"/>
        <v>23</v>
      </c>
      <c r="K394" s="109">
        <f t="shared" si="316"/>
        <v>15</v>
      </c>
      <c r="L394" s="8">
        <f t="shared" si="302"/>
        <v>1.0001195199999999</v>
      </c>
      <c r="M394" s="110">
        <f t="shared" si="315"/>
        <v>1.00642896</v>
      </c>
      <c r="N394" s="110">
        <f t="shared" si="310"/>
        <v>1.1900516863086508</v>
      </c>
      <c r="O394" s="103">
        <f t="shared" si="314"/>
        <v>1.19019392</v>
      </c>
      <c r="P394" s="103">
        <f t="shared" ref="P394:P457" si="320">TRUNC(C394*O394,8)</f>
        <v>854.28991844999996</v>
      </c>
      <c r="Q394" s="11">
        <f t="shared" si="309"/>
        <v>0</v>
      </c>
      <c r="R394" s="30">
        <f t="shared" si="303"/>
        <v>0</v>
      </c>
      <c r="S394" s="8">
        <f t="shared" ref="S394:S457" si="321">IF(R394&gt;0,TRUNC(R394*P394,8),0)</f>
        <v>0</v>
      </c>
      <c r="T394" s="113">
        <f t="shared" si="304"/>
        <v>0.16</v>
      </c>
      <c r="U394" s="111">
        <f t="shared" si="311"/>
        <v>15</v>
      </c>
      <c r="V394" s="111">
        <v>252</v>
      </c>
      <c r="W394" s="110">
        <f t="shared" ref="W394:W457" si="322">ROUND((1+T394)^TRUNC((U394/V394),9),9)</f>
        <v>1.008873664</v>
      </c>
      <c r="X394" s="103">
        <f t="shared" ref="X394:X457" si="323">TRUNC((P394*(W394-1)),8)</f>
        <v>7.5806816899999996</v>
      </c>
      <c r="Y394" s="103">
        <f t="shared" ref="Y394:Y457" si="324">IF(Q394&gt;0,S394+X394,0)</f>
        <v>0</v>
      </c>
      <c r="Z394" s="114" t="str">
        <f t="shared" si="307"/>
        <v>A+J=</v>
      </c>
      <c r="AA394" s="108">
        <f t="shared" si="308"/>
        <v>44581</v>
      </c>
      <c r="AB394" s="4"/>
      <c r="AD394" s="190">
        <f>[2]Plan1!A453</f>
        <v>50195</v>
      </c>
      <c r="AE394" s="129" t="str">
        <f>[2]Plan1!C453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2">
        <f t="shared" ref="A395:A458" si="325">(A394+1)</f>
        <v>44570</v>
      </c>
      <c r="B395" s="103">
        <f t="shared" si="317"/>
        <v>861.87060013999996</v>
      </c>
      <c r="C395" s="103">
        <f t="shared" si="305"/>
        <v>717.77372081999999</v>
      </c>
      <c r="D395" s="104">
        <f t="shared" ref="D395:D458" si="326">IF(E395=E394,D394,E394)</f>
        <v>1091.2829999999999</v>
      </c>
      <c r="E395" s="105">
        <f t="shared" si="312"/>
        <v>1091.4829999999999</v>
      </c>
      <c r="F395" s="106">
        <f t="shared" si="313"/>
        <v>44520</v>
      </c>
      <c r="G395" s="107">
        <f t="shared" si="318"/>
        <v>1.8327051736344302E-4</v>
      </c>
      <c r="H395" s="108">
        <f t="shared" si="306"/>
        <v>44581</v>
      </c>
      <c r="I395" s="108">
        <f t="shared" si="319"/>
        <v>44581</v>
      </c>
      <c r="J395" s="109">
        <f t="shared" ref="J395:J458" si="327">IF(I395=I394,J394,NETWORKDAYS(I394,I395,$AD$171:$AD$502)-1)</f>
        <v>23</v>
      </c>
      <c r="K395" s="109">
        <f t="shared" si="316"/>
        <v>15</v>
      </c>
      <c r="L395" s="8">
        <f t="shared" ref="L395:L458" si="328">IF(E395&lt;D395,1,TRUNC((E395/D395)^TRUNC((K395/J395),9),8))</f>
        <v>1.0001195199999999</v>
      </c>
      <c r="M395" s="110">
        <f t="shared" si="315"/>
        <v>1.00642896</v>
      </c>
      <c r="N395" s="110">
        <f t="shared" si="310"/>
        <v>1.1900516863086508</v>
      </c>
      <c r="O395" s="103">
        <f t="shared" si="314"/>
        <v>1.19019392</v>
      </c>
      <c r="P395" s="103">
        <f t="shared" si="320"/>
        <v>854.28991844999996</v>
      </c>
      <c r="Q395" s="11">
        <f t="shared" si="309"/>
        <v>0</v>
      </c>
      <c r="R395" s="30">
        <f t="shared" ref="R395:R458" si="329">IF(Q395&gt;0,VLOOKUP($A395,$AD$10:$AI$165,6),0)</f>
        <v>0</v>
      </c>
      <c r="S395" s="8">
        <f t="shared" si="321"/>
        <v>0</v>
      </c>
      <c r="T395" s="113">
        <f t="shared" ref="T395:T458" si="330">(T394)</f>
        <v>0.16</v>
      </c>
      <c r="U395" s="111">
        <f t="shared" si="311"/>
        <v>15</v>
      </c>
      <c r="V395" s="111">
        <v>252</v>
      </c>
      <c r="W395" s="110">
        <f t="shared" si="322"/>
        <v>1.008873664</v>
      </c>
      <c r="X395" s="103">
        <f t="shared" si="323"/>
        <v>7.5806816899999996</v>
      </c>
      <c r="Y395" s="103">
        <f t="shared" si="324"/>
        <v>0</v>
      </c>
      <c r="Z395" s="114" t="str">
        <f t="shared" si="307"/>
        <v>A+J=</v>
      </c>
      <c r="AA395" s="108">
        <f t="shared" si="308"/>
        <v>44581</v>
      </c>
      <c r="AB395" s="4"/>
      <c r="AD395" s="190">
        <f>[2]Plan1!A454</f>
        <v>50290</v>
      </c>
      <c r="AE395" s="129" t="str">
        <f>[2]Plan1!C454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2">
        <f t="shared" si="325"/>
        <v>44571</v>
      </c>
      <c r="B396" s="103">
        <f t="shared" si="317"/>
        <v>861.87060013999996</v>
      </c>
      <c r="C396" s="103">
        <f t="shared" ref="C396:C459" si="331">TRUNC(IF(Q395&gt;0,VLOOKUP(A395,$AD$12:$AE$165,2),C395),8)</f>
        <v>717.77372081999999</v>
      </c>
      <c r="D396" s="104">
        <f t="shared" si="326"/>
        <v>1091.2829999999999</v>
      </c>
      <c r="E396" s="105">
        <f t="shared" si="312"/>
        <v>1091.4829999999999</v>
      </c>
      <c r="F396" s="106">
        <f t="shared" si="313"/>
        <v>44520</v>
      </c>
      <c r="G396" s="107">
        <f t="shared" si="318"/>
        <v>1.8327051736344302E-4</v>
      </c>
      <c r="H396" s="108">
        <f t="shared" ref="H396:H459" si="332">IF(DAY(A396)=H$9,VLOOKUP(A396,AH$118:AN$450,4),H395)</f>
        <v>44581</v>
      </c>
      <c r="I396" s="108">
        <f t="shared" si="319"/>
        <v>44581</v>
      </c>
      <c r="J396" s="109">
        <f t="shared" si="327"/>
        <v>23</v>
      </c>
      <c r="K396" s="109">
        <f t="shared" si="316"/>
        <v>15</v>
      </c>
      <c r="L396" s="8">
        <f t="shared" si="328"/>
        <v>1.0001195199999999</v>
      </c>
      <c r="M396" s="110">
        <f t="shared" si="315"/>
        <v>1.00642896</v>
      </c>
      <c r="N396" s="110">
        <f t="shared" si="310"/>
        <v>1.1900516863086508</v>
      </c>
      <c r="O396" s="103">
        <f t="shared" si="314"/>
        <v>1.19019392</v>
      </c>
      <c r="P396" s="103">
        <f t="shared" si="320"/>
        <v>854.28991844999996</v>
      </c>
      <c r="Q396" s="11">
        <f t="shared" si="309"/>
        <v>0</v>
      </c>
      <c r="R396" s="30">
        <f t="shared" si="329"/>
        <v>0</v>
      </c>
      <c r="S396" s="8">
        <f t="shared" si="321"/>
        <v>0</v>
      </c>
      <c r="T396" s="113">
        <f t="shared" si="330"/>
        <v>0.16</v>
      </c>
      <c r="U396" s="111">
        <f t="shared" si="311"/>
        <v>15</v>
      </c>
      <c r="V396" s="111">
        <v>252</v>
      </c>
      <c r="W396" s="110">
        <f t="shared" si="322"/>
        <v>1.008873664</v>
      </c>
      <c r="X396" s="103">
        <f t="shared" si="323"/>
        <v>7.5806816899999996</v>
      </c>
      <c r="Y396" s="103">
        <f t="shared" si="324"/>
        <v>0</v>
      </c>
      <c r="Z396" s="114" t="str">
        <f t="shared" ref="Z396:Z459" si="333">IF($Q395&gt;0,VLOOKUP($A395,$AD$10:$AM$165,9),Z395)</f>
        <v>A+J=</v>
      </c>
      <c r="AA396" s="108">
        <f t="shared" ref="AA396:AA459" si="334">IF($Q395&gt;0,VLOOKUP($A395,$AD$10:$AM$165,10),AA395)</f>
        <v>44581</v>
      </c>
      <c r="AB396" s="4"/>
      <c r="AD396" s="190">
        <f>[2]Plan1!A455</f>
        <v>50325</v>
      </c>
      <c r="AE396" s="129" t="str">
        <f>[2]Plan1!C455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2">
        <f t="shared" si="325"/>
        <v>44572</v>
      </c>
      <c r="B397" s="103">
        <f t="shared" si="317"/>
        <v>862.38522525999997</v>
      </c>
      <c r="C397" s="103">
        <f t="shared" si="331"/>
        <v>717.77372081999999</v>
      </c>
      <c r="D397" s="104">
        <f t="shared" si="326"/>
        <v>1091.2829999999999</v>
      </c>
      <c r="E397" s="105">
        <f t="shared" si="312"/>
        <v>1091.4829999999999</v>
      </c>
      <c r="F397" s="106">
        <f t="shared" si="313"/>
        <v>44520</v>
      </c>
      <c r="G397" s="107">
        <f t="shared" si="318"/>
        <v>1.8327051736344302E-4</v>
      </c>
      <c r="H397" s="108">
        <f t="shared" si="332"/>
        <v>44581</v>
      </c>
      <c r="I397" s="108">
        <f t="shared" si="319"/>
        <v>44581</v>
      </c>
      <c r="J397" s="109">
        <f t="shared" si="327"/>
        <v>23</v>
      </c>
      <c r="K397" s="109">
        <f t="shared" si="316"/>
        <v>16</v>
      </c>
      <c r="L397" s="8">
        <f t="shared" si="328"/>
        <v>1.00012748</v>
      </c>
      <c r="M397" s="110">
        <f t="shared" si="315"/>
        <v>1.00642896</v>
      </c>
      <c r="N397" s="110">
        <f t="shared" si="310"/>
        <v>1.1900516863086508</v>
      </c>
      <c r="O397" s="103">
        <f t="shared" si="314"/>
        <v>1.19020339</v>
      </c>
      <c r="P397" s="103">
        <f t="shared" si="320"/>
        <v>854.29671576999999</v>
      </c>
      <c r="Q397" s="11">
        <f t="shared" ref="Q397:Q460" si="335">IF(VLOOKUP(A397,AD$10:AK$165,8)=VLOOKUP(A396,AD$10:AK$165,8),0,VLOOKUP(A397,AD$10:AK$165,8))</f>
        <v>0</v>
      </c>
      <c r="R397" s="30">
        <f t="shared" si="329"/>
        <v>0</v>
      </c>
      <c r="S397" s="8">
        <f t="shared" si="321"/>
        <v>0</v>
      </c>
      <c r="T397" s="113">
        <f t="shared" si="330"/>
        <v>0.16</v>
      </c>
      <c r="U397" s="111">
        <f t="shared" si="311"/>
        <v>16</v>
      </c>
      <c r="V397" s="111">
        <v>252</v>
      </c>
      <c r="W397" s="110">
        <f t="shared" si="322"/>
        <v>1.0094680330000001</v>
      </c>
      <c r="X397" s="103">
        <f t="shared" si="323"/>
        <v>8.0885094899999999</v>
      </c>
      <c r="Y397" s="103">
        <f t="shared" si="324"/>
        <v>0</v>
      </c>
      <c r="Z397" s="114" t="str">
        <f t="shared" si="333"/>
        <v>A+J=</v>
      </c>
      <c r="AA397" s="108">
        <f t="shared" si="334"/>
        <v>44581</v>
      </c>
      <c r="AB397" s="4"/>
      <c r="AD397" s="190">
        <f>[2]Plan1!A456</f>
        <v>50346</v>
      </c>
      <c r="AE397" s="129" t="str">
        <f>[2]Plan1!C456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2">
        <f t="shared" si="325"/>
        <v>44573</v>
      </c>
      <c r="B398" s="103">
        <f t="shared" si="317"/>
        <v>862.90016557000001</v>
      </c>
      <c r="C398" s="103">
        <f t="shared" si="331"/>
        <v>717.77372081999999</v>
      </c>
      <c r="D398" s="104">
        <f t="shared" si="326"/>
        <v>1091.2829999999999</v>
      </c>
      <c r="E398" s="105">
        <f t="shared" si="312"/>
        <v>1091.4829999999999</v>
      </c>
      <c r="F398" s="106">
        <f t="shared" si="313"/>
        <v>44520</v>
      </c>
      <c r="G398" s="107">
        <f t="shared" si="318"/>
        <v>1.8327051736344302E-4</v>
      </c>
      <c r="H398" s="108">
        <f t="shared" si="332"/>
        <v>44581</v>
      </c>
      <c r="I398" s="108">
        <f t="shared" si="319"/>
        <v>44581</v>
      </c>
      <c r="J398" s="109">
        <f t="shared" si="327"/>
        <v>23</v>
      </c>
      <c r="K398" s="109">
        <f t="shared" si="316"/>
        <v>17</v>
      </c>
      <c r="L398" s="8">
        <f t="shared" si="328"/>
        <v>1.0001354499999999</v>
      </c>
      <c r="M398" s="110">
        <f t="shared" si="315"/>
        <v>1.00642896</v>
      </c>
      <c r="N398" s="110">
        <f t="shared" si="310"/>
        <v>1.1900516863086508</v>
      </c>
      <c r="O398" s="103">
        <f t="shared" si="314"/>
        <v>1.1902128700000001</v>
      </c>
      <c r="P398" s="103">
        <f t="shared" si="320"/>
        <v>854.30352026000003</v>
      </c>
      <c r="Q398" s="11">
        <f t="shared" si="335"/>
        <v>0</v>
      </c>
      <c r="R398" s="30">
        <f t="shared" si="329"/>
        <v>0</v>
      </c>
      <c r="S398" s="8">
        <f t="shared" si="321"/>
        <v>0</v>
      </c>
      <c r="T398" s="113">
        <f t="shared" si="330"/>
        <v>0.16</v>
      </c>
      <c r="U398" s="111">
        <f t="shared" si="311"/>
        <v>17</v>
      </c>
      <c r="V398" s="111">
        <v>252</v>
      </c>
      <c r="W398" s="110">
        <f t="shared" si="322"/>
        <v>1.0100627529999999</v>
      </c>
      <c r="X398" s="103">
        <f t="shared" si="323"/>
        <v>8.5966453099999995</v>
      </c>
      <c r="Y398" s="103">
        <f t="shared" si="324"/>
        <v>0</v>
      </c>
      <c r="Z398" s="114" t="str">
        <f t="shared" si="333"/>
        <v>A+J=</v>
      </c>
      <c r="AA398" s="108">
        <f t="shared" si="334"/>
        <v>44581</v>
      </c>
      <c r="AB398" s="4"/>
      <c r="AD398" s="190">
        <f>[2]Plan1!A457</f>
        <v>50359</v>
      </c>
      <c r="AE398" s="129" t="str">
        <f>[2]Plan1!C457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2">
        <f t="shared" si="325"/>
        <v>44574</v>
      </c>
      <c r="B399" s="103">
        <f t="shared" si="317"/>
        <v>863.41542024</v>
      </c>
      <c r="C399" s="103">
        <f t="shared" si="331"/>
        <v>717.77372081999999</v>
      </c>
      <c r="D399" s="104">
        <f t="shared" si="326"/>
        <v>1091.2829999999999</v>
      </c>
      <c r="E399" s="105">
        <f t="shared" si="312"/>
        <v>1091.4829999999999</v>
      </c>
      <c r="F399" s="106">
        <f t="shared" si="313"/>
        <v>44520</v>
      </c>
      <c r="G399" s="107">
        <f t="shared" si="318"/>
        <v>1.8327051736344302E-4</v>
      </c>
      <c r="H399" s="108">
        <f t="shared" si="332"/>
        <v>44581</v>
      </c>
      <c r="I399" s="108">
        <f t="shared" si="319"/>
        <v>44581</v>
      </c>
      <c r="J399" s="109">
        <f t="shared" si="327"/>
        <v>23</v>
      </c>
      <c r="K399" s="109">
        <f t="shared" si="316"/>
        <v>18</v>
      </c>
      <c r="L399" s="8">
        <f t="shared" si="328"/>
        <v>1.0001434199999999</v>
      </c>
      <c r="M399" s="110">
        <f t="shared" si="315"/>
        <v>1.00642896</v>
      </c>
      <c r="N399" s="110">
        <f t="shared" si="310"/>
        <v>1.1900516863086508</v>
      </c>
      <c r="O399" s="103">
        <f t="shared" si="314"/>
        <v>1.1902223599999999</v>
      </c>
      <c r="P399" s="103">
        <f t="shared" si="320"/>
        <v>854.31033193999997</v>
      </c>
      <c r="Q399" s="11">
        <f t="shared" si="335"/>
        <v>0</v>
      </c>
      <c r="R399" s="30">
        <f t="shared" si="329"/>
        <v>0</v>
      </c>
      <c r="S399" s="8">
        <f t="shared" si="321"/>
        <v>0</v>
      </c>
      <c r="T399" s="113">
        <f t="shared" si="330"/>
        <v>0.16</v>
      </c>
      <c r="U399" s="111">
        <f t="shared" si="311"/>
        <v>18</v>
      </c>
      <c r="V399" s="111">
        <v>252</v>
      </c>
      <c r="W399" s="110">
        <f t="shared" si="322"/>
        <v>1.0106578230000001</v>
      </c>
      <c r="X399" s="103">
        <f t="shared" si="323"/>
        <v>9.1050883000000002</v>
      </c>
      <c r="Y399" s="103">
        <f t="shared" si="324"/>
        <v>0</v>
      </c>
      <c r="Z399" s="114" t="str">
        <f t="shared" si="333"/>
        <v>A+J=</v>
      </c>
      <c r="AA399" s="108">
        <f t="shared" si="334"/>
        <v>44581</v>
      </c>
      <c r="AB399" s="4"/>
      <c r="AD399" s="190">
        <f>[2]Plan1!A458</f>
        <v>50364</v>
      </c>
      <c r="AE399" s="129" t="str">
        <f>[2]Plan1!C458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2">
        <f t="shared" si="325"/>
        <v>44575</v>
      </c>
      <c r="B400" s="103">
        <f t="shared" si="317"/>
        <v>863.93097561000002</v>
      </c>
      <c r="C400" s="103">
        <f t="shared" si="331"/>
        <v>717.77372081999999</v>
      </c>
      <c r="D400" s="104">
        <f t="shared" si="326"/>
        <v>1091.2829999999999</v>
      </c>
      <c r="E400" s="105">
        <f t="shared" si="312"/>
        <v>1091.4829999999999</v>
      </c>
      <c r="F400" s="106">
        <f t="shared" si="313"/>
        <v>44520</v>
      </c>
      <c r="G400" s="107">
        <f t="shared" si="318"/>
        <v>1.8327051736344302E-4</v>
      </c>
      <c r="H400" s="108">
        <f t="shared" si="332"/>
        <v>44581</v>
      </c>
      <c r="I400" s="108">
        <f t="shared" si="319"/>
        <v>44581</v>
      </c>
      <c r="J400" s="109">
        <f t="shared" si="327"/>
        <v>23</v>
      </c>
      <c r="K400" s="109">
        <f t="shared" si="316"/>
        <v>19</v>
      </c>
      <c r="L400" s="8">
        <f t="shared" si="328"/>
        <v>1.0001513900000001</v>
      </c>
      <c r="M400" s="110">
        <f t="shared" si="315"/>
        <v>1.00642896</v>
      </c>
      <c r="N400" s="110">
        <f t="shared" si="310"/>
        <v>1.1900516863086508</v>
      </c>
      <c r="O400" s="103">
        <f t="shared" si="314"/>
        <v>1.19023184</v>
      </c>
      <c r="P400" s="103">
        <f t="shared" si="320"/>
        <v>854.31713643000001</v>
      </c>
      <c r="Q400" s="11">
        <f t="shared" si="335"/>
        <v>0</v>
      </c>
      <c r="R400" s="30">
        <f t="shared" si="329"/>
        <v>0</v>
      </c>
      <c r="S400" s="8">
        <f t="shared" si="321"/>
        <v>0</v>
      </c>
      <c r="T400" s="113">
        <f t="shared" si="330"/>
        <v>0.16</v>
      </c>
      <c r="U400" s="111">
        <f t="shared" si="311"/>
        <v>19</v>
      </c>
      <c r="V400" s="111">
        <v>252</v>
      </c>
      <c r="W400" s="110">
        <f t="shared" si="322"/>
        <v>1.0112532439999999</v>
      </c>
      <c r="X400" s="103">
        <f t="shared" si="323"/>
        <v>9.6138391799999994</v>
      </c>
      <c r="Y400" s="103">
        <f t="shared" si="324"/>
        <v>0</v>
      </c>
      <c r="Z400" s="114" t="str">
        <f t="shared" si="333"/>
        <v>A+J=</v>
      </c>
      <c r="AA400" s="108">
        <f t="shared" si="334"/>
        <v>44581</v>
      </c>
      <c r="AB400" s="4"/>
      <c r="AD400" s="190">
        <f>[2]Plan1!A459</f>
        <v>50399</v>
      </c>
      <c r="AE400" s="129" t="str">
        <f>[2]Plan1!C459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2">
        <f t="shared" si="325"/>
        <v>44576</v>
      </c>
      <c r="B401" s="103">
        <f t="shared" si="317"/>
        <v>864.44684537000001</v>
      </c>
      <c r="C401" s="103">
        <f t="shared" si="331"/>
        <v>717.77372081999999</v>
      </c>
      <c r="D401" s="104">
        <f t="shared" si="326"/>
        <v>1091.2829999999999</v>
      </c>
      <c r="E401" s="105">
        <f t="shared" si="312"/>
        <v>1091.4829999999999</v>
      </c>
      <c r="F401" s="106">
        <f t="shared" si="313"/>
        <v>44520</v>
      </c>
      <c r="G401" s="107">
        <f t="shared" si="318"/>
        <v>1.8327051736344302E-4</v>
      </c>
      <c r="H401" s="108">
        <f t="shared" si="332"/>
        <v>44581</v>
      </c>
      <c r="I401" s="108">
        <f t="shared" si="319"/>
        <v>44581</v>
      </c>
      <c r="J401" s="109">
        <f t="shared" si="327"/>
        <v>23</v>
      </c>
      <c r="K401" s="109">
        <f t="shared" si="316"/>
        <v>20</v>
      </c>
      <c r="L401" s="8">
        <f t="shared" si="328"/>
        <v>1.0001593600000001</v>
      </c>
      <c r="M401" s="110">
        <f t="shared" si="315"/>
        <v>1.00642896</v>
      </c>
      <c r="N401" s="110">
        <f t="shared" si="310"/>
        <v>1.1900516863086508</v>
      </c>
      <c r="O401" s="103">
        <f t="shared" si="314"/>
        <v>1.1902413300000001</v>
      </c>
      <c r="P401" s="103">
        <f t="shared" si="320"/>
        <v>854.32394810000005</v>
      </c>
      <c r="Q401" s="11">
        <f t="shared" si="335"/>
        <v>0</v>
      </c>
      <c r="R401" s="30">
        <f t="shared" si="329"/>
        <v>0</v>
      </c>
      <c r="S401" s="8">
        <f t="shared" si="321"/>
        <v>0</v>
      </c>
      <c r="T401" s="113">
        <f t="shared" si="330"/>
        <v>0.16</v>
      </c>
      <c r="U401" s="111">
        <f t="shared" si="311"/>
        <v>20</v>
      </c>
      <c r="V401" s="111">
        <v>252</v>
      </c>
      <c r="W401" s="110">
        <f t="shared" si="322"/>
        <v>1.0118490149999999</v>
      </c>
      <c r="X401" s="103">
        <f t="shared" si="323"/>
        <v>10.122897269999999</v>
      </c>
      <c r="Y401" s="103">
        <f t="shared" si="324"/>
        <v>0</v>
      </c>
      <c r="Z401" s="114" t="str">
        <f t="shared" si="333"/>
        <v>A+J=</v>
      </c>
      <c r="AA401" s="108">
        <f t="shared" si="334"/>
        <v>44581</v>
      </c>
      <c r="AB401" s="4"/>
      <c r="AD401" s="190">
        <f>[2]Plan1!A460</f>
        <v>50406</v>
      </c>
      <c r="AE401" s="129" t="str">
        <f>[2]Plan1!C460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2">
        <f t="shared" si="325"/>
        <v>44577</v>
      </c>
      <c r="B402" s="103">
        <f t="shared" si="317"/>
        <v>864.44684537000001</v>
      </c>
      <c r="C402" s="103">
        <f t="shared" si="331"/>
        <v>717.77372081999999</v>
      </c>
      <c r="D402" s="104">
        <f t="shared" si="326"/>
        <v>1091.2829999999999</v>
      </c>
      <c r="E402" s="105">
        <f t="shared" si="312"/>
        <v>1091.4829999999999</v>
      </c>
      <c r="F402" s="106">
        <f t="shared" si="313"/>
        <v>44520</v>
      </c>
      <c r="G402" s="107">
        <f t="shared" si="318"/>
        <v>1.8327051736344302E-4</v>
      </c>
      <c r="H402" s="108">
        <f t="shared" si="332"/>
        <v>44581</v>
      </c>
      <c r="I402" s="108">
        <f t="shared" si="319"/>
        <v>44581</v>
      </c>
      <c r="J402" s="109">
        <f t="shared" si="327"/>
        <v>23</v>
      </c>
      <c r="K402" s="109">
        <f t="shared" si="316"/>
        <v>20</v>
      </c>
      <c r="L402" s="8">
        <f t="shared" si="328"/>
        <v>1.0001593600000001</v>
      </c>
      <c r="M402" s="110">
        <f t="shared" si="315"/>
        <v>1.00642896</v>
      </c>
      <c r="N402" s="110">
        <f t="shared" si="310"/>
        <v>1.1900516863086508</v>
      </c>
      <c r="O402" s="103">
        <f t="shared" si="314"/>
        <v>1.1902413300000001</v>
      </c>
      <c r="P402" s="103">
        <f t="shared" si="320"/>
        <v>854.32394810000005</v>
      </c>
      <c r="Q402" s="11">
        <f t="shared" si="335"/>
        <v>0</v>
      </c>
      <c r="R402" s="30">
        <f t="shared" si="329"/>
        <v>0</v>
      </c>
      <c r="S402" s="8">
        <f t="shared" si="321"/>
        <v>0</v>
      </c>
      <c r="T402" s="113">
        <f t="shared" si="330"/>
        <v>0.16</v>
      </c>
      <c r="U402" s="111">
        <f t="shared" si="311"/>
        <v>20</v>
      </c>
      <c r="V402" s="111">
        <v>252</v>
      </c>
      <c r="W402" s="110">
        <f t="shared" si="322"/>
        <v>1.0118490149999999</v>
      </c>
      <c r="X402" s="103">
        <f t="shared" si="323"/>
        <v>10.122897269999999</v>
      </c>
      <c r="Y402" s="103">
        <f t="shared" si="324"/>
        <v>0</v>
      </c>
      <c r="Z402" s="114" t="str">
        <f t="shared" si="333"/>
        <v>A+J=</v>
      </c>
      <c r="AA402" s="108">
        <f t="shared" si="334"/>
        <v>44581</v>
      </c>
      <c r="AB402" s="4"/>
      <c r="AD402" s="190">
        <f>[2]Plan1!A461</f>
        <v>50472</v>
      </c>
      <c r="AE402" s="129" t="str">
        <f>[2]Plan1!C461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2">
        <f t="shared" si="325"/>
        <v>44578</v>
      </c>
      <c r="B403" s="103">
        <f t="shared" si="317"/>
        <v>864.44684537000001</v>
      </c>
      <c r="C403" s="103">
        <f t="shared" si="331"/>
        <v>717.77372081999999</v>
      </c>
      <c r="D403" s="104">
        <f t="shared" si="326"/>
        <v>1091.2829999999999</v>
      </c>
      <c r="E403" s="105">
        <f t="shared" si="312"/>
        <v>1091.4829999999999</v>
      </c>
      <c r="F403" s="106">
        <f t="shared" si="313"/>
        <v>44520</v>
      </c>
      <c r="G403" s="107">
        <f t="shared" si="318"/>
        <v>1.8327051736344302E-4</v>
      </c>
      <c r="H403" s="108">
        <f t="shared" si="332"/>
        <v>44581</v>
      </c>
      <c r="I403" s="108">
        <f t="shared" si="319"/>
        <v>44581</v>
      </c>
      <c r="J403" s="109">
        <f t="shared" si="327"/>
        <v>23</v>
      </c>
      <c r="K403" s="109">
        <f t="shared" si="316"/>
        <v>20</v>
      </c>
      <c r="L403" s="8">
        <f t="shared" si="328"/>
        <v>1.0001593600000001</v>
      </c>
      <c r="M403" s="110">
        <f t="shared" si="315"/>
        <v>1.00642896</v>
      </c>
      <c r="N403" s="110">
        <f t="shared" si="310"/>
        <v>1.1900516863086508</v>
      </c>
      <c r="O403" s="103">
        <f t="shared" si="314"/>
        <v>1.1902413300000001</v>
      </c>
      <c r="P403" s="103">
        <f t="shared" si="320"/>
        <v>854.32394810000005</v>
      </c>
      <c r="Q403" s="11">
        <f t="shared" si="335"/>
        <v>0</v>
      </c>
      <c r="R403" s="30">
        <f t="shared" si="329"/>
        <v>0</v>
      </c>
      <c r="S403" s="8">
        <f t="shared" si="321"/>
        <v>0</v>
      </c>
      <c r="T403" s="113">
        <f t="shared" si="330"/>
        <v>0.16</v>
      </c>
      <c r="U403" s="111">
        <f t="shared" si="311"/>
        <v>20</v>
      </c>
      <c r="V403" s="111">
        <v>252</v>
      </c>
      <c r="W403" s="110">
        <f t="shared" si="322"/>
        <v>1.0118490149999999</v>
      </c>
      <c r="X403" s="103">
        <f t="shared" si="323"/>
        <v>10.122897269999999</v>
      </c>
      <c r="Y403" s="103">
        <f t="shared" si="324"/>
        <v>0</v>
      </c>
      <c r="Z403" s="114" t="str">
        <f t="shared" si="333"/>
        <v>A+J=</v>
      </c>
      <c r="AA403" s="108">
        <f t="shared" si="334"/>
        <v>44581</v>
      </c>
      <c r="AB403" s="4"/>
      <c r="AD403" s="190">
        <f>[2]Plan1!A462</f>
        <v>50473</v>
      </c>
      <c r="AE403" s="129" t="str">
        <f>[2]Plan1!C462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2">
        <f t="shared" si="325"/>
        <v>44579</v>
      </c>
      <c r="B404" s="103">
        <f t="shared" si="317"/>
        <v>864.96301671000003</v>
      </c>
      <c r="C404" s="103">
        <f t="shared" si="331"/>
        <v>717.77372081999999</v>
      </c>
      <c r="D404" s="104">
        <f t="shared" si="326"/>
        <v>1091.2829999999999</v>
      </c>
      <c r="E404" s="105">
        <f t="shared" si="312"/>
        <v>1091.4829999999999</v>
      </c>
      <c r="F404" s="106">
        <f t="shared" si="313"/>
        <v>44520</v>
      </c>
      <c r="G404" s="107">
        <f t="shared" si="318"/>
        <v>1.8327051736344302E-4</v>
      </c>
      <c r="H404" s="108">
        <f t="shared" si="332"/>
        <v>44581</v>
      </c>
      <c r="I404" s="108">
        <f t="shared" si="319"/>
        <v>44581</v>
      </c>
      <c r="J404" s="109">
        <f t="shared" si="327"/>
        <v>23</v>
      </c>
      <c r="K404" s="109">
        <f t="shared" si="316"/>
        <v>21</v>
      </c>
      <c r="L404" s="8">
        <f t="shared" si="328"/>
        <v>1.00016733</v>
      </c>
      <c r="M404" s="110">
        <f t="shared" si="315"/>
        <v>1.00642896</v>
      </c>
      <c r="N404" s="110">
        <f t="shared" si="310"/>
        <v>1.1900516863086508</v>
      </c>
      <c r="O404" s="103">
        <f t="shared" si="314"/>
        <v>1.19025081</v>
      </c>
      <c r="P404" s="103">
        <f t="shared" si="320"/>
        <v>854.33075259999998</v>
      </c>
      <c r="Q404" s="11">
        <f t="shared" si="335"/>
        <v>0</v>
      </c>
      <c r="R404" s="30">
        <f t="shared" si="329"/>
        <v>0</v>
      </c>
      <c r="S404" s="8">
        <f t="shared" si="321"/>
        <v>0</v>
      </c>
      <c r="T404" s="113">
        <f t="shared" si="330"/>
        <v>0.16</v>
      </c>
      <c r="U404" s="111">
        <f t="shared" si="311"/>
        <v>21</v>
      </c>
      <c r="V404" s="111">
        <v>252</v>
      </c>
      <c r="W404" s="110">
        <f t="shared" si="322"/>
        <v>1.0124451379999999</v>
      </c>
      <c r="X404" s="103">
        <f t="shared" si="323"/>
        <v>10.632264109999999</v>
      </c>
      <c r="Y404" s="103">
        <f t="shared" si="324"/>
        <v>0</v>
      </c>
      <c r="Z404" s="114" t="str">
        <f t="shared" si="333"/>
        <v>A+J=</v>
      </c>
      <c r="AA404" s="108">
        <f t="shared" si="334"/>
        <v>44581</v>
      </c>
      <c r="AB404" s="4"/>
      <c r="AD404" s="190">
        <f>[2]Plan1!A463</f>
        <v>50516</v>
      </c>
      <c r="AE404" s="129" t="str">
        <f>[2]Plan1!C463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2">
        <f t="shared" si="325"/>
        <v>44580</v>
      </c>
      <c r="B405" s="103">
        <f t="shared" si="317"/>
        <v>865.47950330000003</v>
      </c>
      <c r="C405" s="103">
        <f t="shared" si="331"/>
        <v>717.77372081999999</v>
      </c>
      <c r="D405" s="104">
        <f t="shared" si="326"/>
        <v>1091.2829999999999</v>
      </c>
      <c r="E405" s="105">
        <f t="shared" si="312"/>
        <v>1091.4829999999999</v>
      </c>
      <c r="F405" s="106">
        <f t="shared" si="313"/>
        <v>44520</v>
      </c>
      <c r="G405" s="107">
        <f t="shared" si="318"/>
        <v>1.8327051736344302E-4</v>
      </c>
      <c r="H405" s="108">
        <f t="shared" si="332"/>
        <v>44581</v>
      </c>
      <c r="I405" s="108">
        <f t="shared" si="319"/>
        <v>44581</v>
      </c>
      <c r="J405" s="109">
        <f t="shared" si="327"/>
        <v>23</v>
      </c>
      <c r="K405" s="109">
        <f t="shared" si="316"/>
        <v>22</v>
      </c>
      <c r="L405" s="8">
        <f t="shared" si="328"/>
        <v>1.0001753</v>
      </c>
      <c r="M405" s="110">
        <f t="shared" si="315"/>
        <v>1.00642896</v>
      </c>
      <c r="N405" s="110">
        <f t="shared" si="310"/>
        <v>1.1900516863086508</v>
      </c>
      <c r="O405" s="103">
        <f t="shared" si="314"/>
        <v>1.1902603</v>
      </c>
      <c r="P405" s="103">
        <f t="shared" si="320"/>
        <v>854.33756427000003</v>
      </c>
      <c r="Q405" s="11">
        <f t="shared" si="335"/>
        <v>0</v>
      </c>
      <c r="R405" s="30">
        <f t="shared" si="329"/>
        <v>0</v>
      </c>
      <c r="S405" s="8">
        <f t="shared" si="321"/>
        <v>0</v>
      </c>
      <c r="T405" s="113">
        <f t="shared" si="330"/>
        <v>0.16</v>
      </c>
      <c r="U405" s="111">
        <f t="shared" si="311"/>
        <v>22</v>
      </c>
      <c r="V405" s="111">
        <v>252</v>
      </c>
      <c r="W405" s="110">
        <f t="shared" si="322"/>
        <v>1.0130416120000001</v>
      </c>
      <c r="X405" s="103">
        <f t="shared" si="323"/>
        <v>11.14193903</v>
      </c>
      <c r="Y405" s="103">
        <f t="shared" si="324"/>
        <v>0</v>
      </c>
      <c r="Z405" s="114" t="str">
        <f t="shared" si="333"/>
        <v>A+J=</v>
      </c>
      <c r="AA405" s="108">
        <f t="shared" si="334"/>
        <v>44581</v>
      </c>
      <c r="AB405" s="4"/>
      <c r="AD405" s="190">
        <f>[2]Plan1!A464</f>
        <v>50518</v>
      </c>
      <c r="AE405" s="129" t="str">
        <f>[2]Plan1!C464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2">
        <f t="shared" si="325"/>
        <v>44581</v>
      </c>
      <c r="B406" s="103">
        <f t="shared" si="317"/>
        <v>865.99629060999996</v>
      </c>
      <c r="C406" s="103">
        <f t="shared" si="331"/>
        <v>717.77372081999999</v>
      </c>
      <c r="D406" s="104">
        <f t="shared" si="326"/>
        <v>1091.2829999999999</v>
      </c>
      <c r="E406" s="105">
        <f t="shared" si="312"/>
        <v>1091.4829999999999</v>
      </c>
      <c r="F406" s="106">
        <f t="shared" si="313"/>
        <v>44520</v>
      </c>
      <c r="G406" s="107">
        <f t="shared" si="318"/>
        <v>1.8327051736344302E-4</v>
      </c>
      <c r="H406" s="108">
        <f t="shared" si="332"/>
        <v>44613</v>
      </c>
      <c r="I406" s="108">
        <f t="shared" si="319"/>
        <v>44581</v>
      </c>
      <c r="J406" s="109">
        <f t="shared" si="327"/>
        <v>23</v>
      </c>
      <c r="K406" s="109">
        <f t="shared" si="316"/>
        <v>23</v>
      </c>
      <c r="L406" s="8">
        <f t="shared" si="328"/>
        <v>1.00018327</v>
      </c>
      <c r="M406" s="110">
        <f t="shared" si="315"/>
        <v>1.00642896</v>
      </c>
      <c r="N406" s="110">
        <f t="shared" si="310"/>
        <v>1.1900516863086508</v>
      </c>
      <c r="O406" s="103">
        <f t="shared" si="314"/>
        <v>1.1902697799999999</v>
      </c>
      <c r="P406" s="103">
        <f t="shared" si="320"/>
        <v>854.34436876999996</v>
      </c>
      <c r="Q406" s="11">
        <f t="shared" si="335"/>
        <v>13</v>
      </c>
      <c r="R406" s="30">
        <f t="shared" si="329"/>
        <v>3.2539272963223613E-2</v>
      </c>
      <c r="S406" s="8">
        <f t="shared" si="321"/>
        <v>27.799744619999998</v>
      </c>
      <c r="T406" s="113">
        <f t="shared" si="330"/>
        <v>0.16</v>
      </c>
      <c r="U406" s="111">
        <f t="shared" si="311"/>
        <v>23</v>
      </c>
      <c r="V406" s="111">
        <v>252</v>
      </c>
      <c r="W406" s="110">
        <f t="shared" si="322"/>
        <v>1.013638437</v>
      </c>
      <c r="X406" s="103">
        <f t="shared" si="323"/>
        <v>11.65192184</v>
      </c>
      <c r="Y406" s="103">
        <f t="shared" si="324"/>
        <v>39.451666459999998</v>
      </c>
      <c r="Z406" s="114" t="str">
        <f t="shared" si="333"/>
        <v>A+J=</v>
      </c>
      <c r="AA406" s="108">
        <f t="shared" si="334"/>
        <v>44581</v>
      </c>
      <c r="AB406" s="4"/>
      <c r="AD406" s="190">
        <f>[2]Plan1!A465</f>
        <v>50526</v>
      </c>
      <c r="AE406" s="129" t="str">
        <f>[2]Plan1!C465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2">
        <f t="shared" si="325"/>
        <v>44582</v>
      </c>
      <c r="B407" s="103">
        <f t="shared" si="317"/>
        <v>827.35758218000001</v>
      </c>
      <c r="C407" s="103">
        <f t="shared" si="331"/>
        <v>694.41788580000002</v>
      </c>
      <c r="D407" s="104">
        <f t="shared" si="326"/>
        <v>1091.4829999999999</v>
      </c>
      <c r="E407" s="105">
        <f t="shared" si="312"/>
        <v>1100.9880000000001</v>
      </c>
      <c r="F407" s="106">
        <f t="shared" si="313"/>
        <v>44550</v>
      </c>
      <c r="G407" s="107">
        <f t="shared" si="318"/>
        <v>8.7083353565746702E-3</v>
      </c>
      <c r="H407" s="108">
        <f t="shared" si="332"/>
        <v>44613</v>
      </c>
      <c r="I407" s="108">
        <f t="shared" si="319"/>
        <v>44613</v>
      </c>
      <c r="J407" s="109">
        <f t="shared" si="327"/>
        <v>22</v>
      </c>
      <c r="K407" s="109">
        <f t="shared" si="316"/>
        <v>1</v>
      </c>
      <c r="L407" s="8">
        <f t="shared" si="328"/>
        <v>1.00039419</v>
      </c>
      <c r="M407" s="110">
        <f t="shared" si="315"/>
        <v>1.00018327</v>
      </c>
      <c r="N407" s="110">
        <f t="shared" si="310"/>
        <v>1.1902697870812005</v>
      </c>
      <c r="O407" s="103">
        <f t="shared" si="314"/>
        <v>1.19073897</v>
      </c>
      <c r="P407" s="103">
        <f t="shared" si="320"/>
        <v>826.87043807999999</v>
      </c>
      <c r="Q407" s="11">
        <f t="shared" si="335"/>
        <v>0</v>
      </c>
      <c r="R407" s="30">
        <f t="shared" si="329"/>
        <v>0</v>
      </c>
      <c r="S407" s="8">
        <f t="shared" si="321"/>
        <v>0</v>
      </c>
      <c r="T407" s="113">
        <f t="shared" si="330"/>
        <v>0.16</v>
      </c>
      <c r="U407" s="111">
        <f t="shared" si="311"/>
        <v>1</v>
      </c>
      <c r="V407" s="111">
        <v>252</v>
      </c>
      <c r="W407" s="110">
        <f t="shared" si="322"/>
        <v>1.0005891419999999</v>
      </c>
      <c r="X407" s="103">
        <f t="shared" si="323"/>
        <v>0.48714410000000002</v>
      </c>
      <c r="Y407" s="103">
        <f t="shared" si="324"/>
        <v>0</v>
      </c>
      <c r="Z407" s="114" t="str">
        <f t="shared" si="333"/>
        <v>A+J=</v>
      </c>
      <c r="AA407" s="108">
        <f t="shared" si="334"/>
        <v>44613</v>
      </c>
      <c r="AB407" s="4"/>
      <c r="AD407" s="190">
        <f>[2]Plan1!A466</f>
        <v>50580</v>
      </c>
      <c r="AE407" s="129" t="str">
        <f>[2]Plan1!C466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2">
        <f t="shared" si="325"/>
        <v>44583</v>
      </c>
      <c r="B408" s="103">
        <f t="shared" si="317"/>
        <v>828.17135632999998</v>
      </c>
      <c r="C408" s="103">
        <f t="shared" si="331"/>
        <v>694.41788580000002</v>
      </c>
      <c r="D408" s="104">
        <f t="shared" si="326"/>
        <v>1091.4829999999999</v>
      </c>
      <c r="E408" s="105">
        <f t="shared" si="312"/>
        <v>1100.9880000000001</v>
      </c>
      <c r="F408" s="106">
        <f t="shared" si="313"/>
        <v>44550</v>
      </c>
      <c r="G408" s="107">
        <f t="shared" si="318"/>
        <v>8.7083353565746702E-3</v>
      </c>
      <c r="H408" s="108">
        <f t="shared" si="332"/>
        <v>44613</v>
      </c>
      <c r="I408" s="108">
        <f t="shared" si="319"/>
        <v>44613</v>
      </c>
      <c r="J408" s="109">
        <f t="shared" si="327"/>
        <v>22</v>
      </c>
      <c r="K408" s="109">
        <f t="shared" si="316"/>
        <v>2</v>
      </c>
      <c r="L408" s="8">
        <f t="shared" si="328"/>
        <v>1.00078855</v>
      </c>
      <c r="M408" s="110">
        <f t="shared" si="315"/>
        <v>1.00018327</v>
      </c>
      <c r="N408" s="110">
        <f t="shared" si="310"/>
        <v>1.1902697870812005</v>
      </c>
      <c r="O408" s="103">
        <f t="shared" si="314"/>
        <v>1.19120837</v>
      </c>
      <c r="P408" s="103">
        <f t="shared" si="320"/>
        <v>827.19639784000003</v>
      </c>
      <c r="Q408" s="11">
        <f t="shared" si="335"/>
        <v>0</v>
      </c>
      <c r="R408" s="30">
        <f t="shared" si="329"/>
        <v>0</v>
      </c>
      <c r="S408" s="8">
        <f t="shared" si="321"/>
        <v>0</v>
      </c>
      <c r="T408" s="113">
        <f t="shared" si="330"/>
        <v>0.16</v>
      </c>
      <c r="U408" s="111">
        <f t="shared" si="311"/>
        <v>2</v>
      </c>
      <c r="V408" s="111">
        <v>252</v>
      </c>
      <c r="W408" s="110">
        <f t="shared" si="322"/>
        <v>1.0011786300000001</v>
      </c>
      <c r="X408" s="103">
        <f t="shared" si="323"/>
        <v>0.97495849000000001</v>
      </c>
      <c r="Y408" s="103">
        <f t="shared" si="324"/>
        <v>0</v>
      </c>
      <c r="Z408" s="114" t="str">
        <f t="shared" si="333"/>
        <v>A+J=</v>
      </c>
      <c r="AA408" s="108">
        <f t="shared" si="334"/>
        <v>44613</v>
      </c>
      <c r="AB408" s="4"/>
      <c r="AD408" s="190">
        <f>[2]Plan1!A467</f>
        <v>50655</v>
      </c>
      <c r="AE408" s="129" t="str">
        <f>[2]Plan1!C467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2">
        <f t="shared" si="325"/>
        <v>44584</v>
      </c>
      <c r="B409" s="103">
        <f t="shared" si="317"/>
        <v>828.17135632999998</v>
      </c>
      <c r="C409" s="103">
        <f t="shared" si="331"/>
        <v>694.41788580000002</v>
      </c>
      <c r="D409" s="104">
        <f t="shared" si="326"/>
        <v>1091.4829999999999</v>
      </c>
      <c r="E409" s="105">
        <f t="shared" si="312"/>
        <v>1100.9880000000001</v>
      </c>
      <c r="F409" s="106">
        <f t="shared" si="313"/>
        <v>44550</v>
      </c>
      <c r="G409" s="107">
        <f t="shared" si="318"/>
        <v>8.7083353565746702E-3</v>
      </c>
      <c r="H409" s="108">
        <f t="shared" si="332"/>
        <v>44613</v>
      </c>
      <c r="I409" s="108">
        <f t="shared" si="319"/>
        <v>44613</v>
      </c>
      <c r="J409" s="109">
        <f t="shared" si="327"/>
        <v>22</v>
      </c>
      <c r="K409" s="109">
        <f t="shared" si="316"/>
        <v>2</v>
      </c>
      <c r="L409" s="8">
        <f t="shared" si="328"/>
        <v>1.00078855</v>
      </c>
      <c r="M409" s="110">
        <f t="shared" si="315"/>
        <v>1.00018327</v>
      </c>
      <c r="N409" s="110">
        <f t="shared" si="310"/>
        <v>1.1902697870812005</v>
      </c>
      <c r="O409" s="103">
        <f t="shared" si="314"/>
        <v>1.19120837</v>
      </c>
      <c r="P409" s="103">
        <f t="shared" si="320"/>
        <v>827.19639784000003</v>
      </c>
      <c r="Q409" s="11">
        <f t="shared" si="335"/>
        <v>0</v>
      </c>
      <c r="R409" s="30">
        <f t="shared" si="329"/>
        <v>0</v>
      </c>
      <c r="S409" s="8">
        <f t="shared" si="321"/>
        <v>0</v>
      </c>
      <c r="T409" s="113">
        <f t="shared" si="330"/>
        <v>0.16</v>
      </c>
      <c r="U409" s="111">
        <f t="shared" si="311"/>
        <v>2</v>
      </c>
      <c r="V409" s="111">
        <v>252</v>
      </c>
      <c r="W409" s="110">
        <f t="shared" si="322"/>
        <v>1.0011786300000001</v>
      </c>
      <c r="X409" s="103">
        <f t="shared" si="323"/>
        <v>0.97495849000000001</v>
      </c>
      <c r="Y409" s="103">
        <f t="shared" si="324"/>
        <v>0</v>
      </c>
      <c r="Z409" s="114" t="str">
        <f t="shared" si="333"/>
        <v>A+J=</v>
      </c>
      <c r="AA409" s="108">
        <f t="shared" si="334"/>
        <v>44613</v>
      </c>
      <c r="AB409" s="4"/>
      <c r="AD409" s="190">
        <f>[2]Plan1!A468</f>
        <v>50690</v>
      </c>
      <c r="AE409" s="129" t="str">
        <f>[2]Plan1!C468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325"/>
        <v>44585</v>
      </c>
      <c r="B410" s="103">
        <f t="shared" si="317"/>
        <v>828.17135632999998</v>
      </c>
      <c r="C410" s="103">
        <f t="shared" si="331"/>
        <v>694.41788580000002</v>
      </c>
      <c r="D410" s="104">
        <f t="shared" si="326"/>
        <v>1091.4829999999999</v>
      </c>
      <c r="E410" s="105">
        <f t="shared" si="312"/>
        <v>1100.9880000000001</v>
      </c>
      <c r="F410" s="106">
        <f t="shared" si="313"/>
        <v>44550</v>
      </c>
      <c r="G410" s="107">
        <f t="shared" si="318"/>
        <v>8.7083353565746702E-3</v>
      </c>
      <c r="H410" s="108">
        <f t="shared" si="332"/>
        <v>44613</v>
      </c>
      <c r="I410" s="108">
        <f t="shared" si="319"/>
        <v>44613</v>
      </c>
      <c r="J410" s="109">
        <f t="shared" si="327"/>
        <v>22</v>
      </c>
      <c r="K410" s="109">
        <f t="shared" si="316"/>
        <v>2</v>
      </c>
      <c r="L410" s="8">
        <f t="shared" si="328"/>
        <v>1.00078855</v>
      </c>
      <c r="M410" s="110">
        <f t="shared" si="315"/>
        <v>1.00018327</v>
      </c>
      <c r="N410" s="110">
        <f t="shared" si="310"/>
        <v>1.1902697870812005</v>
      </c>
      <c r="O410" s="103">
        <f t="shared" si="314"/>
        <v>1.19120837</v>
      </c>
      <c r="P410" s="103">
        <f t="shared" si="320"/>
        <v>827.19639784000003</v>
      </c>
      <c r="Q410" s="11">
        <f t="shared" si="335"/>
        <v>0</v>
      </c>
      <c r="R410" s="30">
        <f t="shared" si="329"/>
        <v>0</v>
      </c>
      <c r="S410" s="8">
        <f t="shared" si="321"/>
        <v>0</v>
      </c>
      <c r="T410" s="113">
        <f t="shared" si="330"/>
        <v>0.16</v>
      </c>
      <c r="U410" s="111">
        <f t="shared" si="311"/>
        <v>2</v>
      </c>
      <c r="V410" s="111">
        <v>252</v>
      </c>
      <c r="W410" s="110">
        <f t="shared" si="322"/>
        <v>1.0011786300000001</v>
      </c>
      <c r="X410" s="103">
        <f t="shared" si="323"/>
        <v>0.97495849000000001</v>
      </c>
      <c r="Y410" s="103">
        <f t="shared" si="324"/>
        <v>0</v>
      </c>
      <c r="Z410" s="114" t="str">
        <f t="shared" si="333"/>
        <v>A+J=</v>
      </c>
      <c r="AA410" s="108">
        <f t="shared" si="334"/>
        <v>44613</v>
      </c>
      <c r="AB410" s="4"/>
      <c r="AD410" s="190">
        <f>[2]Plan1!A469</f>
        <v>50711</v>
      </c>
      <c r="AE410" s="129" t="str">
        <f>[2]Plan1!C469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325"/>
        <v>44586</v>
      </c>
      <c r="B411" s="103">
        <f t="shared" si="317"/>
        <v>828.98591486999999</v>
      </c>
      <c r="C411" s="103">
        <f t="shared" si="331"/>
        <v>694.41788580000002</v>
      </c>
      <c r="D411" s="104">
        <f t="shared" si="326"/>
        <v>1091.4829999999999</v>
      </c>
      <c r="E411" s="105">
        <f t="shared" si="312"/>
        <v>1100.9880000000001</v>
      </c>
      <c r="F411" s="106">
        <f t="shared" si="313"/>
        <v>44550</v>
      </c>
      <c r="G411" s="107">
        <f t="shared" si="318"/>
        <v>8.7083353565746702E-3</v>
      </c>
      <c r="H411" s="108">
        <f t="shared" si="332"/>
        <v>44613</v>
      </c>
      <c r="I411" s="108">
        <f t="shared" si="319"/>
        <v>44613</v>
      </c>
      <c r="J411" s="109">
        <f t="shared" si="327"/>
        <v>22</v>
      </c>
      <c r="K411" s="109">
        <f t="shared" si="316"/>
        <v>3</v>
      </c>
      <c r="L411" s="8">
        <f t="shared" si="328"/>
        <v>1.0011830500000001</v>
      </c>
      <c r="M411" s="110">
        <f t="shared" si="315"/>
        <v>1.00018327</v>
      </c>
      <c r="N411" s="110">
        <f t="shared" si="310"/>
        <v>1.1902697870812005</v>
      </c>
      <c r="O411" s="103">
        <f t="shared" si="314"/>
        <v>1.19167793</v>
      </c>
      <c r="P411" s="103">
        <f t="shared" si="320"/>
        <v>827.52246869999999</v>
      </c>
      <c r="Q411" s="11">
        <f t="shared" si="335"/>
        <v>0</v>
      </c>
      <c r="R411" s="30">
        <f t="shared" si="329"/>
        <v>0</v>
      </c>
      <c r="S411" s="8">
        <f t="shared" si="321"/>
        <v>0</v>
      </c>
      <c r="T411" s="113">
        <f t="shared" si="330"/>
        <v>0.16</v>
      </c>
      <c r="U411" s="111">
        <f t="shared" si="311"/>
        <v>3</v>
      </c>
      <c r="V411" s="111">
        <v>252</v>
      </c>
      <c r="W411" s="110">
        <f t="shared" si="322"/>
        <v>1.001768467</v>
      </c>
      <c r="X411" s="103">
        <f t="shared" si="323"/>
        <v>1.4634461700000001</v>
      </c>
      <c r="Y411" s="103">
        <f t="shared" si="324"/>
        <v>0</v>
      </c>
      <c r="Z411" s="114" t="str">
        <f t="shared" si="333"/>
        <v>A+J=</v>
      </c>
      <c r="AA411" s="108">
        <f t="shared" si="334"/>
        <v>44613</v>
      </c>
      <c r="AB411" s="4"/>
      <c r="AC411" s="4"/>
      <c r="AD411" s="190">
        <f>[2]Plan1!A470</f>
        <v>50724</v>
      </c>
      <c r="AE411" s="129" t="str">
        <f>[2]Plan1!C470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325"/>
        <v>44587</v>
      </c>
      <c r="B412" s="103">
        <f t="shared" si="317"/>
        <v>829.80128372999991</v>
      </c>
      <c r="C412" s="103">
        <f t="shared" si="331"/>
        <v>694.41788580000002</v>
      </c>
      <c r="D412" s="104">
        <f t="shared" si="326"/>
        <v>1091.4829999999999</v>
      </c>
      <c r="E412" s="105">
        <f t="shared" si="312"/>
        <v>1100.9880000000001</v>
      </c>
      <c r="F412" s="106">
        <f t="shared" si="313"/>
        <v>44550</v>
      </c>
      <c r="G412" s="107">
        <f t="shared" si="318"/>
        <v>8.7083353565746702E-3</v>
      </c>
      <c r="H412" s="108">
        <f t="shared" si="332"/>
        <v>44613</v>
      </c>
      <c r="I412" s="108">
        <f t="shared" si="319"/>
        <v>44613</v>
      </c>
      <c r="J412" s="109">
        <f t="shared" si="327"/>
        <v>22</v>
      </c>
      <c r="K412" s="109">
        <f t="shared" si="316"/>
        <v>4</v>
      </c>
      <c r="L412" s="8">
        <f t="shared" si="328"/>
        <v>1.00157772</v>
      </c>
      <c r="M412" s="110">
        <f t="shared" si="315"/>
        <v>1.00018327</v>
      </c>
      <c r="N412" s="110">
        <f t="shared" si="310"/>
        <v>1.1902697870812005</v>
      </c>
      <c r="O412" s="103">
        <f t="shared" si="314"/>
        <v>1.1921476900000001</v>
      </c>
      <c r="P412" s="103">
        <f t="shared" si="320"/>
        <v>827.84867844999997</v>
      </c>
      <c r="Q412" s="11">
        <f t="shared" si="335"/>
        <v>0</v>
      </c>
      <c r="R412" s="30">
        <f t="shared" si="329"/>
        <v>0</v>
      </c>
      <c r="S412" s="8">
        <f t="shared" si="321"/>
        <v>0</v>
      </c>
      <c r="T412" s="113">
        <f t="shared" si="330"/>
        <v>0.16</v>
      </c>
      <c r="U412" s="111">
        <f t="shared" si="311"/>
        <v>4</v>
      </c>
      <c r="V412" s="111">
        <v>252</v>
      </c>
      <c r="W412" s="110">
        <f t="shared" si="322"/>
        <v>1.0023586499999999</v>
      </c>
      <c r="X412" s="103">
        <f t="shared" si="323"/>
        <v>1.95260528</v>
      </c>
      <c r="Y412" s="103">
        <f t="shared" si="324"/>
        <v>0</v>
      </c>
      <c r="Z412" s="114" t="str">
        <f t="shared" si="333"/>
        <v>A+J=</v>
      </c>
      <c r="AA412" s="108">
        <f t="shared" si="334"/>
        <v>44613</v>
      </c>
      <c r="AB412" s="4"/>
      <c r="AD412" s="190">
        <f>[2]Plan1!A471</f>
        <v>50729</v>
      </c>
      <c r="AE412" s="129" t="str">
        <f>[2]Plan1!C471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2">
        <f t="shared" si="325"/>
        <v>44588</v>
      </c>
      <c r="B413" s="103">
        <f t="shared" si="317"/>
        <v>830.61745899000005</v>
      </c>
      <c r="C413" s="103">
        <f t="shared" si="331"/>
        <v>694.41788580000002</v>
      </c>
      <c r="D413" s="104">
        <f t="shared" si="326"/>
        <v>1091.4829999999999</v>
      </c>
      <c r="E413" s="105">
        <f t="shared" si="312"/>
        <v>1100.9880000000001</v>
      </c>
      <c r="F413" s="106">
        <f t="shared" si="313"/>
        <v>44550</v>
      </c>
      <c r="G413" s="107">
        <f t="shared" si="318"/>
        <v>8.7083353565746702E-3</v>
      </c>
      <c r="H413" s="108">
        <f t="shared" si="332"/>
        <v>44613</v>
      </c>
      <c r="I413" s="108">
        <f t="shared" si="319"/>
        <v>44613</v>
      </c>
      <c r="J413" s="109">
        <f t="shared" si="327"/>
        <v>22</v>
      </c>
      <c r="K413" s="109">
        <f t="shared" si="316"/>
        <v>5</v>
      </c>
      <c r="L413" s="8">
        <f t="shared" si="328"/>
        <v>1.0019725399999999</v>
      </c>
      <c r="M413" s="110">
        <f t="shared" si="315"/>
        <v>1.00018327</v>
      </c>
      <c r="N413" s="110">
        <f t="shared" si="310"/>
        <v>1.1902697870812005</v>
      </c>
      <c r="O413" s="103">
        <f t="shared" si="314"/>
        <v>1.1926176399999999</v>
      </c>
      <c r="P413" s="103">
        <f t="shared" si="320"/>
        <v>828.17502013000001</v>
      </c>
      <c r="Q413" s="11">
        <f t="shared" si="335"/>
        <v>0</v>
      </c>
      <c r="R413" s="30">
        <f t="shared" si="329"/>
        <v>0</v>
      </c>
      <c r="S413" s="8">
        <f t="shared" si="321"/>
        <v>0</v>
      </c>
      <c r="T413" s="113">
        <f t="shared" si="330"/>
        <v>0.16</v>
      </c>
      <c r="U413" s="111">
        <f t="shared" si="311"/>
        <v>5</v>
      </c>
      <c r="V413" s="111">
        <v>252</v>
      </c>
      <c r="W413" s="110">
        <f t="shared" si="322"/>
        <v>1.0029491820000001</v>
      </c>
      <c r="X413" s="103">
        <f t="shared" si="323"/>
        <v>2.4424388600000002</v>
      </c>
      <c r="Y413" s="103">
        <f t="shared" si="324"/>
        <v>0</v>
      </c>
      <c r="Z413" s="114" t="str">
        <f t="shared" si="333"/>
        <v>A+J=</v>
      </c>
      <c r="AA413" s="108">
        <f t="shared" si="334"/>
        <v>44613</v>
      </c>
      <c r="AB413" s="4"/>
      <c r="AD413" s="190">
        <f>[2]Plan1!A472</f>
        <v>50764</v>
      </c>
      <c r="AE413" s="129" t="str">
        <f>[2]Plan1!C472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2">
        <f t="shared" si="325"/>
        <v>44589</v>
      </c>
      <c r="B414" s="103">
        <f t="shared" si="317"/>
        <v>831.43442563999997</v>
      </c>
      <c r="C414" s="103">
        <f t="shared" si="331"/>
        <v>694.41788580000002</v>
      </c>
      <c r="D414" s="104">
        <f t="shared" si="326"/>
        <v>1091.4829999999999</v>
      </c>
      <c r="E414" s="105">
        <f t="shared" si="312"/>
        <v>1100.9880000000001</v>
      </c>
      <c r="F414" s="106">
        <f t="shared" si="313"/>
        <v>44550</v>
      </c>
      <c r="G414" s="107">
        <f t="shared" si="318"/>
        <v>8.7083353565746702E-3</v>
      </c>
      <c r="H414" s="108">
        <f t="shared" si="332"/>
        <v>44613</v>
      </c>
      <c r="I414" s="108">
        <f t="shared" si="319"/>
        <v>44613</v>
      </c>
      <c r="J414" s="109">
        <f t="shared" si="327"/>
        <v>22</v>
      </c>
      <c r="K414" s="109">
        <f t="shared" si="316"/>
        <v>6</v>
      </c>
      <c r="L414" s="8">
        <f t="shared" si="328"/>
        <v>1.00236751</v>
      </c>
      <c r="M414" s="110">
        <f t="shared" si="315"/>
        <v>1.00018327</v>
      </c>
      <c r="N414" s="110">
        <f t="shared" si="310"/>
        <v>1.1902697870812005</v>
      </c>
      <c r="O414" s="103">
        <f t="shared" si="314"/>
        <v>1.1930877600000001</v>
      </c>
      <c r="P414" s="103">
        <f t="shared" si="320"/>
        <v>828.50147987000003</v>
      </c>
      <c r="Q414" s="11">
        <f t="shared" si="335"/>
        <v>0</v>
      </c>
      <c r="R414" s="30">
        <f t="shared" si="329"/>
        <v>0</v>
      </c>
      <c r="S414" s="8">
        <f t="shared" si="321"/>
        <v>0</v>
      </c>
      <c r="T414" s="113">
        <f t="shared" si="330"/>
        <v>0.16</v>
      </c>
      <c r="U414" s="111">
        <f t="shared" si="311"/>
        <v>6</v>
      </c>
      <c r="V414" s="111">
        <v>252</v>
      </c>
      <c r="W414" s="110">
        <f t="shared" si="322"/>
        <v>1.003540061</v>
      </c>
      <c r="X414" s="103">
        <f t="shared" si="323"/>
        <v>2.9329457699999999</v>
      </c>
      <c r="Y414" s="103">
        <f t="shared" si="324"/>
        <v>0</v>
      </c>
      <c r="Z414" s="114" t="str">
        <f t="shared" si="333"/>
        <v>A+J=</v>
      </c>
      <c r="AA414" s="108">
        <f t="shared" si="334"/>
        <v>44613</v>
      </c>
      <c r="AB414" s="4"/>
      <c r="AD414" s="190">
        <f>[2]Plan1!A473</f>
        <v>50771</v>
      </c>
      <c r="AE414" s="129" t="str">
        <f>[2]Plan1!C473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2">
        <f t="shared" si="325"/>
        <v>44590</v>
      </c>
      <c r="B415" s="103">
        <f t="shared" si="317"/>
        <v>832.25219900000002</v>
      </c>
      <c r="C415" s="103">
        <f t="shared" si="331"/>
        <v>694.41788580000002</v>
      </c>
      <c r="D415" s="104">
        <f t="shared" si="326"/>
        <v>1091.4829999999999</v>
      </c>
      <c r="E415" s="105">
        <f t="shared" si="312"/>
        <v>1100.9880000000001</v>
      </c>
      <c r="F415" s="106">
        <f t="shared" si="313"/>
        <v>44550</v>
      </c>
      <c r="G415" s="107">
        <f t="shared" si="318"/>
        <v>8.7083353565746702E-3</v>
      </c>
      <c r="H415" s="108">
        <f t="shared" si="332"/>
        <v>44613</v>
      </c>
      <c r="I415" s="108">
        <f t="shared" si="319"/>
        <v>44613</v>
      </c>
      <c r="J415" s="109">
        <f t="shared" si="327"/>
        <v>22</v>
      </c>
      <c r="K415" s="109">
        <f t="shared" si="316"/>
        <v>7</v>
      </c>
      <c r="L415" s="8">
        <f t="shared" si="328"/>
        <v>1.00276264</v>
      </c>
      <c r="M415" s="110">
        <f t="shared" si="315"/>
        <v>1.00018327</v>
      </c>
      <c r="N415" s="110">
        <f t="shared" ref="N415:N478" si="336">IF(I415&gt;I414,N414*M415,N414)</f>
        <v>1.1902697870812005</v>
      </c>
      <c r="O415" s="103">
        <f t="shared" si="314"/>
        <v>1.1935580699999999</v>
      </c>
      <c r="P415" s="103">
        <f t="shared" si="320"/>
        <v>828.82807154</v>
      </c>
      <c r="Q415" s="11">
        <f t="shared" si="335"/>
        <v>0</v>
      </c>
      <c r="R415" s="30">
        <f t="shared" si="329"/>
        <v>0</v>
      </c>
      <c r="S415" s="8">
        <f t="shared" si="321"/>
        <v>0</v>
      </c>
      <c r="T415" s="113">
        <f t="shared" si="330"/>
        <v>0.16</v>
      </c>
      <c r="U415" s="111">
        <f t="shared" si="311"/>
        <v>7</v>
      </c>
      <c r="V415" s="111">
        <v>252</v>
      </c>
      <c r="W415" s="110">
        <f t="shared" si="322"/>
        <v>1.004131288</v>
      </c>
      <c r="X415" s="103">
        <f t="shared" si="323"/>
        <v>3.4241274599999998</v>
      </c>
      <c r="Y415" s="103">
        <f t="shared" si="324"/>
        <v>0</v>
      </c>
      <c r="Z415" s="114" t="str">
        <f t="shared" si="333"/>
        <v>A+J=</v>
      </c>
      <c r="AA415" s="108">
        <f t="shared" si="334"/>
        <v>44613</v>
      </c>
      <c r="AB415" s="4"/>
      <c r="AD415" s="190">
        <f>[2]Plan1!A474</f>
        <v>50822</v>
      </c>
      <c r="AE415" s="129" t="str">
        <f>[2]Plan1!C474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2">
        <f t="shared" si="325"/>
        <v>44591</v>
      </c>
      <c r="B416" s="103">
        <f t="shared" si="317"/>
        <v>832.25219900000002</v>
      </c>
      <c r="C416" s="103">
        <f t="shared" si="331"/>
        <v>694.41788580000002</v>
      </c>
      <c r="D416" s="104">
        <f t="shared" si="326"/>
        <v>1091.4829999999999</v>
      </c>
      <c r="E416" s="105">
        <f t="shared" si="312"/>
        <v>1100.9880000000001</v>
      </c>
      <c r="F416" s="106">
        <f t="shared" si="313"/>
        <v>44550</v>
      </c>
      <c r="G416" s="107">
        <f t="shared" si="318"/>
        <v>8.7083353565746702E-3</v>
      </c>
      <c r="H416" s="108">
        <f t="shared" si="332"/>
        <v>44613</v>
      </c>
      <c r="I416" s="108">
        <f t="shared" si="319"/>
        <v>44613</v>
      </c>
      <c r="J416" s="109">
        <f t="shared" si="327"/>
        <v>22</v>
      </c>
      <c r="K416" s="109">
        <f t="shared" si="316"/>
        <v>7</v>
      </c>
      <c r="L416" s="8">
        <f t="shared" si="328"/>
        <v>1.00276264</v>
      </c>
      <c r="M416" s="110">
        <f t="shared" si="315"/>
        <v>1.00018327</v>
      </c>
      <c r="N416" s="110">
        <f t="shared" si="336"/>
        <v>1.1902697870812005</v>
      </c>
      <c r="O416" s="103">
        <f t="shared" si="314"/>
        <v>1.1935580699999999</v>
      </c>
      <c r="P416" s="103">
        <f t="shared" si="320"/>
        <v>828.82807154</v>
      </c>
      <c r="Q416" s="11">
        <f t="shared" si="335"/>
        <v>0</v>
      </c>
      <c r="R416" s="30">
        <f t="shared" si="329"/>
        <v>0</v>
      </c>
      <c r="S416" s="8">
        <f t="shared" si="321"/>
        <v>0</v>
      </c>
      <c r="T416" s="113">
        <f t="shared" si="330"/>
        <v>0.16</v>
      </c>
      <c r="U416" s="111">
        <f t="shared" si="311"/>
        <v>7</v>
      </c>
      <c r="V416" s="111">
        <v>252</v>
      </c>
      <c r="W416" s="110">
        <f t="shared" si="322"/>
        <v>1.004131288</v>
      </c>
      <c r="X416" s="103">
        <f t="shared" si="323"/>
        <v>3.4241274599999998</v>
      </c>
      <c r="Y416" s="103">
        <f t="shared" si="324"/>
        <v>0</v>
      </c>
      <c r="Z416" s="114" t="str">
        <f t="shared" si="333"/>
        <v>A+J=</v>
      </c>
      <c r="AA416" s="108">
        <f t="shared" si="334"/>
        <v>44613</v>
      </c>
      <c r="AB416" s="4"/>
      <c r="AD416" s="190">
        <f>[2]Plan1!A475</f>
        <v>50823</v>
      </c>
      <c r="AE416" s="129" t="str">
        <f>[2]Plan1!C475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2">
        <f t="shared" si="325"/>
        <v>44592</v>
      </c>
      <c r="B417" s="103">
        <f t="shared" si="317"/>
        <v>832.25219900000002</v>
      </c>
      <c r="C417" s="103">
        <f t="shared" si="331"/>
        <v>694.41788580000002</v>
      </c>
      <c r="D417" s="104">
        <f t="shared" si="326"/>
        <v>1091.4829999999999</v>
      </c>
      <c r="E417" s="105">
        <f t="shared" si="312"/>
        <v>1100.9880000000001</v>
      </c>
      <c r="F417" s="106">
        <f t="shared" si="313"/>
        <v>44550</v>
      </c>
      <c r="G417" s="107">
        <f t="shared" si="318"/>
        <v>8.7083353565746702E-3</v>
      </c>
      <c r="H417" s="108">
        <f t="shared" si="332"/>
        <v>44613</v>
      </c>
      <c r="I417" s="108">
        <f t="shared" si="319"/>
        <v>44613</v>
      </c>
      <c r="J417" s="109">
        <f t="shared" si="327"/>
        <v>22</v>
      </c>
      <c r="K417" s="109">
        <f t="shared" si="316"/>
        <v>7</v>
      </c>
      <c r="L417" s="8">
        <f t="shared" si="328"/>
        <v>1.00276264</v>
      </c>
      <c r="M417" s="110">
        <f t="shared" si="315"/>
        <v>1.00018327</v>
      </c>
      <c r="N417" s="110">
        <f t="shared" si="336"/>
        <v>1.1902697870812005</v>
      </c>
      <c r="O417" s="103">
        <f t="shared" si="314"/>
        <v>1.1935580699999999</v>
      </c>
      <c r="P417" s="103">
        <f t="shared" si="320"/>
        <v>828.82807154</v>
      </c>
      <c r="Q417" s="11">
        <f t="shared" si="335"/>
        <v>0</v>
      </c>
      <c r="R417" s="30">
        <f t="shared" si="329"/>
        <v>0</v>
      </c>
      <c r="S417" s="8">
        <f t="shared" si="321"/>
        <v>0</v>
      </c>
      <c r="T417" s="113">
        <f t="shared" si="330"/>
        <v>0.16</v>
      </c>
      <c r="U417" s="111">
        <f t="shared" si="311"/>
        <v>7</v>
      </c>
      <c r="V417" s="111">
        <v>252</v>
      </c>
      <c r="W417" s="110">
        <f t="shared" si="322"/>
        <v>1.004131288</v>
      </c>
      <c r="X417" s="103">
        <f t="shared" si="323"/>
        <v>3.4241274599999998</v>
      </c>
      <c r="Y417" s="103">
        <f t="shared" si="324"/>
        <v>0</v>
      </c>
      <c r="Z417" s="114" t="str">
        <f t="shared" si="333"/>
        <v>A+J=</v>
      </c>
      <c r="AA417" s="108">
        <f t="shared" si="334"/>
        <v>44613</v>
      </c>
      <c r="AB417" s="4"/>
      <c r="AD417" s="190">
        <f>[2]Plan1!A476</f>
        <v>50868</v>
      </c>
      <c r="AE417" s="129" t="str">
        <f>[2]Plan1!C476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325"/>
        <v>44593</v>
      </c>
      <c r="B418" s="103">
        <f t="shared" si="317"/>
        <v>833.07078049000006</v>
      </c>
      <c r="C418" s="103">
        <f t="shared" si="331"/>
        <v>694.41788580000002</v>
      </c>
      <c r="D418" s="104">
        <f t="shared" si="326"/>
        <v>1091.4829999999999</v>
      </c>
      <c r="E418" s="105">
        <f t="shared" si="312"/>
        <v>1100.9880000000001</v>
      </c>
      <c r="F418" s="106">
        <f t="shared" si="313"/>
        <v>44550</v>
      </c>
      <c r="G418" s="107">
        <f t="shared" si="318"/>
        <v>8.7083353565746702E-3</v>
      </c>
      <c r="H418" s="108">
        <f t="shared" si="332"/>
        <v>44613</v>
      </c>
      <c r="I418" s="108">
        <f t="shared" si="319"/>
        <v>44613</v>
      </c>
      <c r="J418" s="109">
        <f t="shared" si="327"/>
        <v>22</v>
      </c>
      <c r="K418" s="109">
        <f t="shared" si="316"/>
        <v>8</v>
      </c>
      <c r="L418" s="8">
        <f t="shared" si="328"/>
        <v>1.00315793</v>
      </c>
      <c r="M418" s="110">
        <f t="shared" si="315"/>
        <v>1.00018327</v>
      </c>
      <c r="N418" s="110">
        <f t="shared" si="336"/>
        <v>1.1902697870812005</v>
      </c>
      <c r="O418" s="103">
        <f t="shared" si="314"/>
        <v>1.19402857</v>
      </c>
      <c r="P418" s="103">
        <f t="shared" si="320"/>
        <v>829.15479516000005</v>
      </c>
      <c r="Q418" s="11">
        <f t="shared" si="335"/>
        <v>0</v>
      </c>
      <c r="R418" s="30">
        <f t="shared" si="329"/>
        <v>0</v>
      </c>
      <c r="S418" s="8">
        <f t="shared" si="321"/>
        <v>0</v>
      </c>
      <c r="T418" s="113">
        <f t="shared" si="330"/>
        <v>0.16</v>
      </c>
      <c r="U418" s="111">
        <f t="shared" si="311"/>
        <v>8</v>
      </c>
      <c r="V418" s="111">
        <v>252</v>
      </c>
      <c r="W418" s="110">
        <f t="shared" si="322"/>
        <v>1.0047228640000001</v>
      </c>
      <c r="X418" s="103">
        <f t="shared" si="323"/>
        <v>3.9159853299999998</v>
      </c>
      <c r="Y418" s="103">
        <f t="shared" si="324"/>
        <v>0</v>
      </c>
      <c r="Z418" s="114" t="str">
        <f t="shared" si="333"/>
        <v>A+J=</v>
      </c>
      <c r="AA418" s="108">
        <f t="shared" si="334"/>
        <v>44613</v>
      </c>
      <c r="AB418" s="4"/>
      <c r="AD418" s="190">
        <f>[2]Plan1!A477</f>
        <v>50881</v>
      </c>
      <c r="AE418" s="129" t="str">
        <f>[2]Plan1!C477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325"/>
        <v>44594</v>
      </c>
      <c r="B419" s="103">
        <f t="shared" si="317"/>
        <v>833.89016285000002</v>
      </c>
      <c r="C419" s="103">
        <f t="shared" si="331"/>
        <v>694.41788580000002</v>
      </c>
      <c r="D419" s="104">
        <f t="shared" si="326"/>
        <v>1091.4829999999999</v>
      </c>
      <c r="E419" s="105">
        <f t="shared" si="312"/>
        <v>1100.9880000000001</v>
      </c>
      <c r="F419" s="106">
        <f t="shared" si="313"/>
        <v>44550</v>
      </c>
      <c r="G419" s="107">
        <f t="shared" si="318"/>
        <v>8.7083353565746702E-3</v>
      </c>
      <c r="H419" s="108">
        <f t="shared" si="332"/>
        <v>44613</v>
      </c>
      <c r="I419" s="108">
        <f t="shared" si="319"/>
        <v>44613</v>
      </c>
      <c r="J419" s="109">
        <f t="shared" si="327"/>
        <v>22</v>
      </c>
      <c r="K419" s="109">
        <f t="shared" si="316"/>
        <v>9</v>
      </c>
      <c r="L419" s="8">
        <f t="shared" si="328"/>
        <v>1.0035533699999999</v>
      </c>
      <c r="M419" s="110">
        <f t="shared" si="315"/>
        <v>1.00018327</v>
      </c>
      <c r="N419" s="110">
        <f t="shared" si="336"/>
        <v>1.1902697870812005</v>
      </c>
      <c r="O419" s="103">
        <f t="shared" si="314"/>
        <v>1.19449925</v>
      </c>
      <c r="P419" s="103">
        <f t="shared" si="320"/>
        <v>829.48164377000001</v>
      </c>
      <c r="Q419" s="11">
        <f t="shared" si="335"/>
        <v>0</v>
      </c>
      <c r="R419" s="30">
        <f t="shared" si="329"/>
        <v>0</v>
      </c>
      <c r="S419" s="8">
        <f t="shared" si="321"/>
        <v>0</v>
      </c>
      <c r="T419" s="113">
        <f t="shared" si="330"/>
        <v>0.16</v>
      </c>
      <c r="U419" s="111">
        <f t="shared" si="311"/>
        <v>9</v>
      </c>
      <c r="V419" s="111">
        <v>252</v>
      </c>
      <c r="W419" s="110">
        <f t="shared" si="322"/>
        <v>1.005314788</v>
      </c>
      <c r="X419" s="103">
        <f t="shared" si="323"/>
        <v>4.4085190799999996</v>
      </c>
      <c r="Y419" s="103">
        <f t="shared" si="324"/>
        <v>0</v>
      </c>
      <c r="Z419" s="114" t="str">
        <f t="shared" si="333"/>
        <v>A+J=</v>
      </c>
      <c r="AA419" s="108">
        <f t="shared" si="334"/>
        <v>44613</v>
      </c>
      <c r="AB419" s="4"/>
      <c r="AD419" s="190">
        <f>[2]Plan1!A478</f>
        <v>50891</v>
      </c>
      <c r="AE419" s="129" t="str">
        <f>[2]Plan1!C478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325"/>
        <v>44595</v>
      </c>
      <c r="B420" s="103">
        <f t="shared" si="317"/>
        <v>834.71035447999998</v>
      </c>
      <c r="C420" s="103">
        <f t="shared" si="331"/>
        <v>694.41788580000002</v>
      </c>
      <c r="D420" s="104">
        <f t="shared" si="326"/>
        <v>1091.4829999999999</v>
      </c>
      <c r="E420" s="105">
        <f t="shared" si="312"/>
        <v>1100.9880000000001</v>
      </c>
      <c r="F420" s="106">
        <f t="shared" si="313"/>
        <v>44550</v>
      </c>
      <c r="G420" s="107">
        <f t="shared" si="318"/>
        <v>8.7083353565746702E-3</v>
      </c>
      <c r="H420" s="108">
        <f t="shared" si="332"/>
        <v>44613</v>
      </c>
      <c r="I420" s="108">
        <f t="shared" si="319"/>
        <v>44613</v>
      </c>
      <c r="J420" s="109">
        <f t="shared" si="327"/>
        <v>22</v>
      </c>
      <c r="K420" s="109">
        <f t="shared" si="316"/>
        <v>10</v>
      </c>
      <c r="L420" s="8">
        <f t="shared" si="328"/>
        <v>1.0039489699999999</v>
      </c>
      <c r="M420" s="110">
        <f t="shared" si="315"/>
        <v>1.00018327</v>
      </c>
      <c r="N420" s="110">
        <f t="shared" si="336"/>
        <v>1.1902697870812005</v>
      </c>
      <c r="O420" s="103">
        <f t="shared" si="314"/>
        <v>1.19497012</v>
      </c>
      <c r="P420" s="103">
        <f t="shared" si="320"/>
        <v>829.80862432000004</v>
      </c>
      <c r="Q420" s="11">
        <f t="shared" si="335"/>
        <v>0</v>
      </c>
      <c r="R420" s="30">
        <f t="shared" si="329"/>
        <v>0</v>
      </c>
      <c r="S420" s="8">
        <f t="shared" si="321"/>
        <v>0</v>
      </c>
      <c r="T420" s="113">
        <f t="shared" si="330"/>
        <v>0.16</v>
      </c>
      <c r="U420" s="111">
        <f t="shared" si="311"/>
        <v>10</v>
      </c>
      <c r="V420" s="111">
        <v>252</v>
      </c>
      <c r="W420" s="110">
        <f t="shared" si="322"/>
        <v>1.005907061</v>
      </c>
      <c r="X420" s="103">
        <f t="shared" si="323"/>
        <v>4.9017301599999996</v>
      </c>
      <c r="Y420" s="103">
        <f t="shared" si="324"/>
        <v>0</v>
      </c>
      <c r="Z420" s="114" t="str">
        <f t="shared" si="333"/>
        <v>A+J=</v>
      </c>
      <c r="AA420" s="108">
        <f t="shared" si="334"/>
        <v>44613</v>
      </c>
      <c r="AB420" s="4"/>
      <c r="AD420" s="190">
        <f>[2]Plan1!A479</f>
        <v>50930</v>
      </c>
      <c r="AE420" s="129" t="str">
        <f>[2]Plan1!C479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325"/>
        <v>44596</v>
      </c>
      <c r="B421" s="103">
        <f t="shared" si="317"/>
        <v>835.53134894999994</v>
      </c>
      <c r="C421" s="103">
        <f t="shared" si="331"/>
        <v>694.41788580000002</v>
      </c>
      <c r="D421" s="104">
        <f t="shared" si="326"/>
        <v>1091.4829999999999</v>
      </c>
      <c r="E421" s="105">
        <f t="shared" si="312"/>
        <v>1100.9880000000001</v>
      </c>
      <c r="F421" s="106">
        <f t="shared" si="313"/>
        <v>44550</v>
      </c>
      <c r="G421" s="107">
        <f t="shared" si="318"/>
        <v>8.7083353565746702E-3</v>
      </c>
      <c r="H421" s="108">
        <f t="shared" si="332"/>
        <v>44613</v>
      </c>
      <c r="I421" s="108">
        <f t="shared" si="319"/>
        <v>44613</v>
      </c>
      <c r="J421" s="109">
        <f t="shared" si="327"/>
        <v>22</v>
      </c>
      <c r="K421" s="109">
        <f t="shared" si="316"/>
        <v>11</v>
      </c>
      <c r="L421" s="8">
        <f t="shared" si="328"/>
        <v>1.00434472</v>
      </c>
      <c r="M421" s="110">
        <f t="shared" si="315"/>
        <v>1.00018327</v>
      </c>
      <c r="N421" s="110">
        <f t="shared" si="336"/>
        <v>1.1902697870812005</v>
      </c>
      <c r="O421" s="103">
        <f t="shared" si="314"/>
        <v>1.1954411700000001</v>
      </c>
      <c r="P421" s="103">
        <f t="shared" si="320"/>
        <v>830.13572985999997</v>
      </c>
      <c r="Q421" s="11">
        <f t="shared" si="335"/>
        <v>0</v>
      </c>
      <c r="R421" s="30">
        <f t="shared" si="329"/>
        <v>0</v>
      </c>
      <c r="S421" s="8">
        <f t="shared" si="321"/>
        <v>0</v>
      </c>
      <c r="T421" s="113">
        <f t="shared" si="330"/>
        <v>0.16</v>
      </c>
      <c r="U421" s="111">
        <f t="shared" ref="U421:U484" si="337">IF(Q420&gt;0,1,IF(K421=K420,U420,U420+1))</f>
        <v>11</v>
      </c>
      <c r="V421" s="111">
        <v>252</v>
      </c>
      <c r="W421" s="110">
        <f t="shared" si="322"/>
        <v>1.0064996829999999</v>
      </c>
      <c r="X421" s="103">
        <f t="shared" si="323"/>
        <v>5.3956190900000003</v>
      </c>
      <c r="Y421" s="103">
        <f t="shared" si="324"/>
        <v>0</v>
      </c>
      <c r="Z421" s="114" t="str">
        <f t="shared" si="333"/>
        <v>A+J=</v>
      </c>
      <c r="AA421" s="108">
        <f t="shared" si="334"/>
        <v>44613</v>
      </c>
      <c r="AB421" s="4"/>
      <c r="AD421" s="190">
        <f>[2]Plan1!A480</f>
        <v>51020</v>
      </c>
      <c r="AE421" s="129" t="str">
        <f>[2]Plan1!C480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325"/>
        <v>44597</v>
      </c>
      <c r="B422" s="103">
        <f t="shared" si="317"/>
        <v>836.35315383</v>
      </c>
      <c r="C422" s="103">
        <f t="shared" si="331"/>
        <v>694.41788580000002</v>
      </c>
      <c r="D422" s="104">
        <f t="shared" si="326"/>
        <v>1091.4829999999999</v>
      </c>
      <c r="E422" s="105">
        <f t="shared" si="312"/>
        <v>1100.9880000000001</v>
      </c>
      <c r="F422" s="106">
        <f t="shared" si="313"/>
        <v>44550</v>
      </c>
      <c r="G422" s="107">
        <f t="shared" si="318"/>
        <v>8.7083353565746702E-3</v>
      </c>
      <c r="H422" s="108">
        <f t="shared" si="332"/>
        <v>44613</v>
      </c>
      <c r="I422" s="108">
        <f t="shared" si="319"/>
        <v>44613</v>
      </c>
      <c r="J422" s="109">
        <f t="shared" si="327"/>
        <v>22</v>
      </c>
      <c r="K422" s="109">
        <f t="shared" si="316"/>
        <v>12</v>
      </c>
      <c r="L422" s="8">
        <f t="shared" si="328"/>
        <v>1.0047406299999999</v>
      </c>
      <c r="M422" s="110">
        <f t="shared" si="315"/>
        <v>1.00018327</v>
      </c>
      <c r="N422" s="110">
        <f t="shared" si="336"/>
        <v>1.1902697870812005</v>
      </c>
      <c r="O422" s="103">
        <f t="shared" si="314"/>
        <v>1.19591241</v>
      </c>
      <c r="P422" s="103">
        <f t="shared" si="320"/>
        <v>830.46296734999999</v>
      </c>
      <c r="Q422" s="11">
        <f t="shared" si="335"/>
        <v>0</v>
      </c>
      <c r="R422" s="30">
        <f t="shared" si="329"/>
        <v>0</v>
      </c>
      <c r="S422" s="8">
        <f t="shared" si="321"/>
        <v>0</v>
      </c>
      <c r="T422" s="113">
        <f t="shared" si="330"/>
        <v>0.16</v>
      </c>
      <c r="U422" s="111">
        <f t="shared" si="337"/>
        <v>12</v>
      </c>
      <c r="V422" s="111">
        <v>252</v>
      </c>
      <c r="W422" s="110">
        <f t="shared" si="322"/>
        <v>1.007092654</v>
      </c>
      <c r="X422" s="103">
        <f t="shared" si="323"/>
        <v>5.8901864799999997</v>
      </c>
      <c r="Y422" s="103">
        <f t="shared" si="324"/>
        <v>0</v>
      </c>
      <c r="Z422" s="114" t="str">
        <f t="shared" si="333"/>
        <v>A+J=</v>
      </c>
      <c r="AA422" s="108">
        <f t="shared" si="334"/>
        <v>44613</v>
      </c>
      <c r="AB422" s="4"/>
      <c r="AD422" s="190">
        <f>[2]Plan1!A481</f>
        <v>51055</v>
      </c>
      <c r="AE422" s="129" t="str">
        <f>[2]Plan1!C481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325"/>
        <v>44598</v>
      </c>
      <c r="B423" s="103">
        <f t="shared" si="317"/>
        <v>836.35315383</v>
      </c>
      <c r="C423" s="103">
        <f t="shared" si="331"/>
        <v>694.41788580000002</v>
      </c>
      <c r="D423" s="104">
        <f t="shared" si="326"/>
        <v>1091.4829999999999</v>
      </c>
      <c r="E423" s="105">
        <f t="shared" si="312"/>
        <v>1100.9880000000001</v>
      </c>
      <c r="F423" s="106">
        <f t="shared" si="313"/>
        <v>44550</v>
      </c>
      <c r="G423" s="107">
        <f t="shared" si="318"/>
        <v>8.7083353565746702E-3</v>
      </c>
      <c r="H423" s="108">
        <f t="shared" si="332"/>
        <v>44613</v>
      </c>
      <c r="I423" s="108">
        <f t="shared" si="319"/>
        <v>44613</v>
      </c>
      <c r="J423" s="109">
        <f t="shared" si="327"/>
        <v>22</v>
      </c>
      <c r="K423" s="109">
        <f t="shared" si="316"/>
        <v>12</v>
      </c>
      <c r="L423" s="8">
        <f t="shared" si="328"/>
        <v>1.0047406299999999</v>
      </c>
      <c r="M423" s="110">
        <f t="shared" si="315"/>
        <v>1.00018327</v>
      </c>
      <c r="N423" s="110">
        <f t="shared" si="336"/>
        <v>1.1902697870812005</v>
      </c>
      <c r="O423" s="103">
        <f t="shared" si="314"/>
        <v>1.19591241</v>
      </c>
      <c r="P423" s="103">
        <f t="shared" si="320"/>
        <v>830.46296734999999</v>
      </c>
      <c r="Q423" s="11">
        <f t="shared" si="335"/>
        <v>0</v>
      </c>
      <c r="R423" s="30">
        <f t="shared" si="329"/>
        <v>0</v>
      </c>
      <c r="S423" s="8">
        <f t="shared" si="321"/>
        <v>0</v>
      </c>
      <c r="T423" s="113">
        <f t="shared" si="330"/>
        <v>0.16</v>
      </c>
      <c r="U423" s="111">
        <f t="shared" si="337"/>
        <v>12</v>
      </c>
      <c r="V423" s="111">
        <v>252</v>
      </c>
      <c r="W423" s="110">
        <f t="shared" si="322"/>
        <v>1.007092654</v>
      </c>
      <c r="X423" s="103">
        <f t="shared" si="323"/>
        <v>5.8901864799999997</v>
      </c>
      <c r="Y423" s="103">
        <f t="shared" si="324"/>
        <v>0</v>
      </c>
      <c r="Z423" s="114" t="str">
        <f t="shared" si="333"/>
        <v>A+J=</v>
      </c>
      <c r="AA423" s="108">
        <f t="shared" si="334"/>
        <v>44613</v>
      </c>
      <c r="AB423" s="4"/>
      <c r="AD423" s="190">
        <f>[2]Plan1!A482</f>
        <v>51076</v>
      </c>
      <c r="AE423" s="129" t="str">
        <f>[2]Plan1!C482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325"/>
        <v>44599</v>
      </c>
      <c r="B424" s="103">
        <f t="shared" si="317"/>
        <v>836.35315383</v>
      </c>
      <c r="C424" s="103">
        <f t="shared" si="331"/>
        <v>694.41788580000002</v>
      </c>
      <c r="D424" s="104">
        <f t="shared" si="326"/>
        <v>1091.4829999999999</v>
      </c>
      <c r="E424" s="105">
        <f t="shared" ref="E424:E487" si="338">IF($K424=1,VLOOKUP($A423,$AO$10:$AS$165,4),E423)</f>
        <v>1100.9880000000001</v>
      </c>
      <c r="F424" s="106">
        <f t="shared" ref="F424:F487" si="339">IF($K424=1,VLOOKUP($A423,$AO$10:$AS$165,5),F423)</f>
        <v>44550</v>
      </c>
      <c r="G424" s="107">
        <f t="shared" si="318"/>
        <v>8.7083353565746702E-3</v>
      </c>
      <c r="H424" s="108">
        <f t="shared" si="332"/>
        <v>44613</v>
      </c>
      <c r="I424" s="108">
        <f t="shared" si="319"/>
        <v>44613</v>
      </c>
      <c r="J424" s="109">
        <f t="shared" si="327"/>
        <v>22</v>
      </c>
      <c r="K424" s="109">
        <f t="shared" si="316"/>
        <v>12</v>
      </c>
      <c r="L424" s="8">
        <f t="shared" si="328"/>
        <v>1.0047406299999999</v>
      </c>
      <c r="M424" s="110">
        <f t="shared" si="315"/>
        <v>1.00018327</v>
      </c>
      <c r="N424" s="110">
        <f t="shared" si="336"/>
        <v>1.1902697870812005</v>
      </c>
      <c r="O424" s="103">
        <f t="shared" si="314"/>
        <v>1.19591241</v>
      </c>
      <c r="P424" s="103">
        <f t="shared" si="320"/>
        <v>830.46296734999999</v>
      </c>
      <c r="Q424" s="11">
        <f t="shared" si="335"/>
        <v>0</v>
      </c>
      <c r="R424" s="30">
        <f t="shared" si="329"/>
        <v>0</v>
      </c>
      <c r="S424" s="8">
        <f t="shared" si="321"/>
        <v>0</v>
      </c>
      <c r="T424" s="113">
        <f t="shared" si="330"/>
        <v>0.16</v>
      </c>
      <c r="U424" s="111">
        <f t="shared" si="337"/>
        <v>12</v>
      </c>
      <c r="V424" s="111">
        <v>252</v>
      </c>
      <c r="W424" s="110">
        <f t="shared" si="322"/>
        <v>1.007092654</v>
      </c>
      <c r="X424" s="103">
        <f t="shared" si="323"/>
        <v>5.8901864799999997</v>
      </c>
      <c r="Y424" s="103">
        <f t="shared" si="324"/>
        <v>0</v>
      </c>
      <c r="Z424" s="114" t="str">
        <f t="shared" si="333"/>
        <v>A+J=</v>
      </c>
      <c r="AA424" s="108">
        <f t="shared" si="334"/>
        <v>44613</v>
      </c>
      <c r="AB424" s="4"/>
      <c r="AD424" s="190">
        <f>[2]Plan1!A483</f>
        <v>51089</v>
      </c>
      <c r="AE424" s="129" t="str">
        <f>[2]Plan1!C483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325"/>
        <v>44600</v>
      </c>
      <c r="B425" s="103">
        <f t="shared" si="317"/>
        <v>837.17576968999992</v>
      </c>
      <c r="C425" s="103">
        <f t="shared" si="331"/>
        <v>694.41788580000002</v>
      </c>
      <c r="D425" s="104">
        <f t="shared" si="326"/>
        <v>1091.4829999999999</v>
      </c>
      <c r="E425" s="105">
        <f t="shared" si="338"/>
        <v>1100.9880000000001</v>
      </c>
      <c r="F425" s="106">
        <f t="shared" si="339"/>
        <v>44550</v>
      </c>
      <c r="G425" s="107">
        <f t="shared" si="318"/>
        <v>8.7083353565746702E-3</v>
      </c>
      <c r="H425" s="108">
        <f t="shared" si="332"/>
        <v>44613</v>
      </c>
      <c r="I425" s="108">
        <f t="shared" si="319"/>
        <v>44613</v>
      </c>
      <c r="J425" s="109">
        <f t="shared" si="327"/>
        <v>22</v>
      </c>
      <c r="K425" s="109">
        <f t="shared" si="316"/>
        <v>13</v>
      </c>
      <c r="L425" s="8">
        <f t="shared" si="328"/>
        <v>1.0051367</v>
      </c>
      <c r="M425" s="110">
        <f t="shared" si="315"/>
        <v>1.00018327</v>
      </c>
      <c r="N425" s="110">
        <f t="shared" si="336"/>
        <v>1.1902697870812005</v>
      </c>
      <c r="O425" s="103">
        <f t="shared" ref="O425:O488" si="340">TRUNC(TRUNC((L425*N425),15),8)</f>
        <v>1.19638384</v>
      </c>
      <c r="P425" s="103">
        <f t="shared" si="320"/>
        <v>830.79033676999995</v>
      </c>
      <c r="Q425" s="11">
        <f t="shared" si="335"/>
        <v>0</v>
      </c>
      <c r="R425" s="30">
        <f t="shared" si="329"/>
        <v>0</v>
      </c>
      <c r="S425" s="8">
        <f t="shared" si="321"/>
        <v>0</v>
      </c>
      <c r="T425" s="113">
        <f t="shared" si="330"/>
        <v>0.16</v>
      </c>
      <c r="U425" s="111">
        <f t="shared" si="337"/>
        <v>13</v>
      </c>
      <c r="V425" s="111">
        <v>252</v>
      </c>
      <c r="W425" s="110">
        <f t="shared" si="322"/>
        <v>1.0076859739999999</v>
      </c>
      <c r="X425" s="103">
        <f t="shared" si="323"/>
        <v>6.3854329200000004</v>
      </c>
      <c r="Y425" s="103">
        <f t="shared" si="324"/>
        <v>0</v>
      </c>
      <c r="Z425" s="114" t="str">
        <f t="shared" si="333"/>
        <v>A+J=</v>
      </c>
      <c r="AA425" s="108">
        <f t="shared" si="334"/>
        <v>44613</v>
      </c>
      <c r="AB425" s="4"/>
      <c r="AD425" s="190">
        <f>[2]Plan1!A484</f>
        <v>51094</v>
      </c>
      <c r="AE425" s="129" t="str">
        <f>[2]Plan1!C484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325"/>
        <v>44601</v>
      </c>
      <c r="B426" s="103">
        <f t="shared" si="317"/>
        <v>837.99919094999996</v>
      </c>
      <c r="C426" s="103">
        <f t="shared" si="331"/>
        <v>694.41788580000002</v>
      </c>
      <c r="D426" s="104">
        <f t="shared" si="326"/>
        <v>1091.4829999999999</v>
      </c>
      <c r="E426" s="105">
        <f t="shared" si="338"/>
        <v>1100.9880000000001</v>
      </c>
      <c r="F426" s="106">
        <f t="shared" si="339"/>
        <v>44550</v>
      </c>
      <c r="G426" s="107">
        <f t="shared" si="318"/>
        <v>8.7083353565746702E-3</v>
      </c>
      <c r="H426" s="108">
        <f t="shared" si="332"/>
        <v>44613</v>
      </c>
      <c r="I426" s="108">
        <f t="shared" si="319"/>
        <v>44613</v>
      </c>
      <c r="J426" s="109">
        <f t="shared" si="327"/>
        <v>22</v>
      </c>
      <c r="K426" s="109">
        <f t="shared" si="316"/>
        <v>14</v>
      </c>
      <c r="L426" s="8">
        <f t="shared" si="328"/>
        <v>1.0055329200000001</v>
      </c>
      <c r="M426" s="110">
        <f t="shared" ref="M426:M489" si="341">IF(I426&gt;I425,L425,M425)</f>
        <v>1.00018327</v>
      </c>
      <c r="N426" s="110">
        <f t="shared" si="336"/>
        <v>1.1902697870812005</v>
      </c>
      <c r="O426" s="103">
        <f t="shared" si="340"/>
        <v>1.1968554499999999</v>
      </c>
      <c r="P426" s="103">
        <f t="shared" si="320"/>
        <v>831.11783118999995</v>
      </c>
      <c r="Q426" s="11">
        <f t="shared" si="335"/>
        <v>0</v>
      </c>
      <c r="R426" s="30">
        <f t="shared" si="329"/>
        <v>0</v>
      </c>
      <c r="S426" s="8">
        <f t="shared" si="321"/>
        <v>0</v>
      </c>
      <c r="T426" s="113">
        <f t="shared" si="330"/>
        <v>0.16</v>
      </c>
      <c r="U426" s="111">
        <f t="shared" si="337"/>
        <v>14</v>
      </c>
      <c r="V426" s="111">
        <v>252</v>
      </c>
      <c r="W426" s="110">
        <f t="shared" si="322"/>
        <v>1.0082796439999999</v>
      </c>
      <c r="X426" s="103">
        <f t="shared" si="323"/>
        <v>6.8813597599999996</v>
      </c>
      <c r="Y426" s="103">
        <f t="shared" si="324"/>
        <v>0</v>
      </c>
      <c r="Z426" s="114" t="str">
        <f t="shared" si="333"/>
        <v>A+J=</v>
      </c>
      <c r="AA426" s="108">
        <f t="shared" si="334"/>
        <v>44613</v>
      </c>
      <c r="AB426" s="4"/>
      <c r="AD426" s="190">
        <f>[2]Plan1!A485</f>
        <v>51129</v>
      </c>
      <c r="AE426" s="129" t="str">
        <f>[2]Plan1!C485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325"/>
        <v>44602</v>
      </c>
      <c r="B427" s="103">
        <f t="shared" si="317"/>
        <v>838.82342517000006</v>
      </c>
      <c r="C427" s="103">
        <f t="shared" si="331"/>
        <v>694.41788580000002</v>
      </c>
      <c r="D427" s="104">
        <f t="shared" si="326"/>
        <v>1091.4829999999999</v>
      </c>
      <c r="E427" s="105">
        <f t="shared" si="338"/>
        <v>1100.9880000000001</v>
      </c>
      <c r="F427" s="106">
        <f t="shared" si="339"/>
        <v>44550</v>
      </c>
      <c r="G427" s="107">
        <f t="shared" si="318"/>
        <v>8.7083353565746702E-3</v>
      </c>
      <c r="H427" s="108">
        <f t="shared" si="332"/>
        <v>44613</v>
      </c>
      <c r="I427" s="108">
        <f t="shared" si="319"/>
        <v>44613</v>
      </c>
      <c r="J427" s="109">
        <f t="shared" si="327"/>
        <v>22</v>
      </c>
      <c r="K427" s="109">
        <f t="shared" si="316"/>
        <v>15</v>
      </c>
      <c r="L427" s="8">
        <f t="shared" si="328"/>
        <v>1.0059293</v>
      </c>
      <c r="M427" s="110">
        <f t="shared" si="341"/>
        <v>1.00018327</v>
      </c>
      <c r="N427" s="110">
        <f t="shared" si="336"/>
        <v>1.1902697870812005</v>
      </c>
      <c r="O427" s="103">
        <f t="shared" si="340"/>
        <v>1.1973272500000001</v>
      </c>
      <c r="P427" s="103">
        <f t="shared" si="320"/>
        <v>831.44545755000001</v>
      </c>
      <c r="Q427" s="11">
        <f t="shared" si="335"/>
        <v>0</v>
      </c>
      <c r="R427" s="30">
        <f t="shared" si="329"/>
        <v>0</v>
      </c>
      <c r="S427" s="8">
        <f t="shared" si="321"/>
        <v>0</v>
      </c>
      <c r="T427" s="113">
        <f t="shared" si="330"/>
        <v>0.16</v>
      </c>
      <c r="U427" s="111">
        <f t="shared" si="337"/>
        <v>15</v>
      </c>
      <c r="V427" s="111">
        <v>252</v>
      </c>
      <c r="W427" s="110">
        <f t="shared" si="322"/>
        <v>1.008873664</v>
      </c>
      <c r="X427" s="103">
        <f t="shared" si="323"/>
        <v>7.3779676199999997</v>
      </c>
      <c r="Y427" s="103">
        <f t="shared" si="324"/>
        <v>0</v>
      </c>
      <c r="Z427" s="114" t="str">
        <f t="shared" si="333"/>
        <v>A+J=</v>
      </c>
      <c r="AA427" s="108">
        <f t="shared" si="334"/>
        <v>44613</v>
      </c>
      <c r="AB427" s="4"/>
      <c r="AD427" s="190">
        <f>[2]Plan1!A486</f>
        <v>51136</v>
      </c>
      <c r="AE427" s="129" t="str">
        <f>[2]Plan1!C486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325"/>
        <v>44603</v>
      </c>
      <c r="B428" s="103">
        <f t="shared" si="317"/>
        <v>839.64847210000005</v>
      </c>
      <c r="C428" s="103">
        <f t="shared" si="331"/>
        <v>694.41788580000002</v>
      </c>
      <c r="D428" s="104">
        <f t="shared" si="326"/>
        <v>1091.4829999999999</v>
      </c>
      <c r="E428" s="105">
        <f t="shared" si="338"/>
        <v>1100.9880000000001</v>
      </c>
      <c r="F428" s="106">
        <f t="shared" si="339"/>
        <v>44550</v>
      </c>
      <c r="G428" s="107">
        <f t="shared" si="318"/>
        <v>8.7083353565746702E-3</v>
      </c>
      <c r="H428" s="108">
        <f t="shared" si="332"/>
        <v>44613</v>
      </c>
      <c r="I428" s="108">
        <f t="shared" si="319"/>
        <v>44613</v>
      </c>
      <c r="J428" s="109">
        <f t="shared" si="327"/>
        <v>22</v>
      </c>
      <c r="K428" s="109">
        <f t="shared" ref="K428:K491" si="342">(J428-(NETWORKDAYS(A428,I428,AD$171:AD$502)-1))</f>
        <v>16</v>
      </c>
      <c r="L428" s="8">
        <f t="shared" si="328"/>
        <v>1.0063258399999999</v>
      </c>
      <c r="M428" s="110">
        <f t="shared" si="341"/>
        <v>1.00018327</v>
      </c>
      <c r="N428" s="110">
        <f t="shared" si="336"/>
        <v>1.1902697870812005</v>
      </c>
      <c r="O428" s="103">
        <f t="shared" si="340"/>
        <v>1.1977992399999999</v>
      </c>
      <c r="P428" s="103">
        <f t="shared" si="320"/>
        <v>831.77321585000004</v>
      </c>
      <c r="Q428" s="11">
        <f t="shared" si="335"/>
        <v>0</v>
      </c>
      <c r="R428" s="30">
        <f t="shared" si="329"/>
        <v>0</v>
      </c>
      <c r="S428" s="8">
        <f t="shared" si="321"/>
        <v>0</v>
      </c>
      <c r="T428" s="113">
        <f t="shared" si="330"/>
        <v>0.16</v>
      </c>
      <c r="U428" s="111">
        <f t="shared" si="337"/>
        <v>16</v>
      </c>
      <c r="V428" s="111">
        <v>252</v>
      </c>
      <c r="W428" s="110">
        <f t="shared" si="322"/>
        <v>1.0094680330000001</v>
      </c>
      <c r="X428" s="103">
        <f t="shared" si="323"/>
        <v>7.8752562499999996</v>
      </c>
      <c r="Y428" s="103">
        <f t="shared" si="324"/>
        <v>0</v>
      </c>
      <c r="Z428" s="114" t="str">
        <f t="shared" si="333"/>
        <v>A+J=</v>
      </c>
      <c r="AA428" s="108">
        <f t="shared" si="334"/>
        <v>44613</v>
      </c>
      <c r="AB428" s="4"/>
      <c r="AD428" s="190">
        <f>[2]Plan1!A487</f>
        <v>51179</v>
      </c>
      <c r="AE428" s="129" t="str">
        <f>[2]Plan1!C487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325"/>
        <v>44604</v>
      </c>
      <c r="B429" s="103">
        <f t="shared" si="317"/>
        <v>840.47432696999999</v>
      </c>
      <c r="C429" s="103">
        <f t="shared" si="331"/>
        <v>694.41788580000002</v>
      </c>
      <c r="D429" s="104">
        <f t="shared" si="326"/>
        <v>1091.4829999999999</v>
      </c>
      <c r="E429" s="105">
        <f t="shared" si="338"/>
        <v>1100.9880000000001</v>
      </c>
      <c r="F429" s="106">
        <f t="shared" si="339"/>
        <v>44550</v>
      </c>
      <c r="G429" s="107">
        <f t="shared" si="318"/>
        <v>8.7083353565746702E-3</v>
      </c>
      <c r="H429" s="108">
        <f t="shared" si="332"/>
        <v>44613</v>
      </c>
      <c r="I429" s="108">
        <f t="shared" si="319"/>
        <v>44613</v>
      </c>
      <c r="J429" s="109">
        <f t="shared" si="327"/>
        <v>22</v>
      </c>
      <c r="K429" s="109">
        <f t="shared" si="342"/>
        <v>17</v>
      </c>
      <c r="L429" s="8">
        <f t="shared" si="328"/>
        <v>1.00672253</v>
      </c>
      <c r="M429" s="110">
        <f t="shared" si="341"/>
        <v>1.00018327</v>
      </c>
      <c r="N429" s="110">
        <f t="shared" si="336"/>
        <v>1.1902697870812005</v>
      </c>
      <c r="O429" s="103">
        <f t="shared" si="340"/>
        <v>1.19827141</v>
      </c>
      <c r="P429" s="103">
        <f t="shared" si="320"/>
        <v>832.10109913999997</v>
      </c>
      <c r="Q429" s="11">
        <f t="shared" si="335"/>
        <v>0</v>
      </c>
      <c r="R429" s="30">
        <f t="shared" si="329"/>
        <v>0</v>
      </c>
      <c r="S429" s="8">
        <f t="shared" si="321"/>
        <v>0</v>
      </c>
      <c r="T429" s="113">
        <f t="shared" si="330"/>
        <v>0.16</v>
      </c>
      <c r="U429" s="111">
        <f t="shared" si="337"/>
        <v>17</v>
      </c>
      <c r="V429" s="111">
        <v>252</v>
      </c>
      <c r="W429" s="110">
        <f t="shared" si="322"/>
        <v>1.0100627529999999</v>
      </c>
      <c r="X429" s="103">
        <f t="shared" si="323"/>
        <v>8.3732278299999994</v>
      </c>
      <c r="Y429" s="103">
        <f t="shared" si="324"/>
        <v>0</v>
      </c>
      <c r="Z429" s="114" t="str">
        <f t="shared" si="333"/>
        <v>A+J=</v>
      </c>
      <c r="AA429" s="108">
        <f t="shared" si="334"/>
        <v>44613</v>
      </c>
      <c r="AB429" s="4"/>
      <c r="AD429" s="190">
        <f>[2]Plan1!A488</f>
        <v>51180</v>
      </c>
      <c r="AE429" s="129" t="str">
        <f>[2]Plan1!C488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325"/>
        <v>44605</v>
      </c>
      <c r="B430" s="103">
        <f t="shared" si="317"/>
        <v>840.47432696999999</v>
      </c>
      <c r="C430" s="103">
        <f t="shared" si="331"/>
        <v>694.41788580000002</v>
      </c>
      <c r="D430" s="104">
        <f t="shared" si="326"/>
        <v>1091.4829999999999</v>
      </c>
      <c r="E430" s="105">
        <f t="shared" si="338"/>
        <v>1100.9880000000001</v>
      </c>
      <c r="F430" s="106">
        <f t="shared" si="339"/>
        <v>44550</v>
      </c>
      <c r="G430" s="107">
        <f t="shared" si="318"/>
        <v>8.7083353565746702E-3</v>
      </c>
      <c r="H430" s="108">
        <f t="shared" si="332"/>
        <v>44613</v>
      </c>
      <c r="I430" s="108">
        <f t="shared" si="319"/>
        <v>44613</v>
      </c>
      <c r="J430" s="109">
        <f t="shared" si="327"/>
        <v>22</v>
      </c>
      <c r="K430" s="109">
        <f t="shared" si="342"/>
        <v>17</v>
      </c>
      <c r="L430" s="8">
        <f t="shared" si="328"/>
        <v>1.00672253</v>
      </c>
      <c r="M430" s="110">
        <f t="shared" si="341"/>
        <v>1.00018327</v>
      </c>
      <c r="N430" s="110">
        <f t="shared" si="336"/>
        <v>1.1902697870812005</v>
      </c>
      <c r="O430" s="103">
        <f t="shared" si="340"/>
        <v>1.19827141</v>
      </c>
      <c r="P430" s="103">
        <f t="shared" si="320"/>
        <v>832.10109913999997</v>
      </c>
      <c r="Q430" s="11">
        <f t="shared" si="335"/>
        <v>0</v>
      </c>
      <c r="R430" s="30">
        <f t="shared" si="329"/>
        <v>0</v>
      </c>
      <c r="S430" s="8">
        <f t="shared" si="321"/>
        <v>0</v>
      </c>
      <c r="T430" s="113">
        <f t="shared" si="330"/>
        <v>0.16</v>
      </c>
      <c r="U430" s="111">
        <f t="shared" si="337"/>
        <v>17</v>
      </c>
      <c r="V430" s="111">
        <v>252</v>
      </c>
      <c r="W430" s="110">
        <f t="shared" si="322"/>
        <v>1.0100627529999999</v>
      </c>
      <c r="X430" s="103">
        <f t="shared" si="323"/>
        <v>8.3732278299999994</v>
      </c>
      <c r="Y430" s="103">
        <f t="shared" si="324"/>
        <v>0</v>
      </c>
      <c r="Z430" s="114" t="str">
        <f t="shared" si="333"/>
        <v>A+J=</v>
      </c>
      <c r="AA430" s="108">
        <f t="shared" si="334"/>
        <v>44613</v>
      </c>
      <c r="AB430" s="4"/>
      <c r="AD430" s="190">
        <f>[2]Plan1!A489</f>
        <v>51225</v>
      </c>
      <c r="AE430" s="129" t="str">
        <f>[2]Plan1!C489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325"/>
        <v>44606</v>
      </c>
      <c r="B431" s="103">
        <f t="shared" si="317"/>
        <v>840.47432696999999</v>
      </c>
      <c r="C431" s="103">
        <f t="shared" si="331"/>
        <v>694.41788580000002</v>
      </c>
      <c r="D431" s="104">
        <f t="shared" si="326"/>
        <v>1091.4829999999999</v>
      </c>
      <c r="E431" s="105">
        <f t="shared" si="338"/>
        <v>1100.9880000000001</v>
      </c>
      <c r="F431" s="106">
        <f t="shared" si="339"/>
        <v>44550</v>
      </c>
      <c r="G431" s="107">
        <f t="shared" si="318"/>
        <v>8.7083353565746702E-3</v>
      </c>
      <c r="H431" s="108">
        <f t="shared" si="332"/>
        <v>44613</v>
      </c>
      <c r="I431" s="108">
        <f t="shared" si="319"/>
        <v>44613</v>
      </c>
      <c r="J431" s="109">
        <f t="shared" si="327"/>
        <v>22</v>
      </c>
      <c r="K431" s="109">
        <f t="shared" si="342"/>
        <v>17</v>
      </c>
      <c r="L431" s="8">
        <f t="shared" si="328"/>
        <v>1.00672253</v>
      </c>
      <c r="M431" s="110">
        <f t="shared" si="341"/>
        <v>1.00018327</v>
      </c>
      <c r="N431" s="110">
        <f t="shared" si="336"/>
        <v>1.1902697870812005</v>
      </c>
      <c r="O431" s="103">
        <f t="shared" si="340"/>
        <v>1.19827141</v>
      </c>
      <c r="P431" s="103">
        <f t="shared" si="320"/>
        <v>832.10109913999997</v>
      </c>
      <c r="Q431" s="11">
        <f t="shared" si="335"/>
        <v>0</v>
      </c>
      <c r="R431" s="30">
        <f t="shared" si="329"/>
        <v>0</v>
      </c>
      <c r="S431" s="8">
        <f t="shared" si="321"/>
        <v>0</v>
      </c>
      <c r="T431" s="113">
        <f t="shared" si="330"/>
        <v>0.16</v>
      </c>
      <c r="U431" s="111">
        <f t="shared" si="337"/>
        <v>17</v>
      </c>
      <c r="V431" s="111">
        <v>252</v>
      </c>
      <c r="W431" s="110">
        <f t="shared" si="322"/>
        <v>1.0100627529999999</v>
      </c>
      <c r="X431" s="103">
        <f t="shared" si="323"/>
        <v>8.3732278299999994</v>
      </c>
      <c r="Y431" s="103">
        <f t="shared" si="324"/>
        <v>0</v>
      </c>
      <c r="Z431" s="114" t="str">
        <f t="shared" si="333"/>
        <v>A+J=</v>
      </c>
      <c r="AA431" s="108">
        <f t="shared" si="334"/>
        <v>44613</v>
      </c>
      <c r="AB431" s="4"/>
      <c r="AD431" s="190">
        <f>[2]Plan1!A490</f>
        <v>51247</v>
      </c>
      <c r="AE431" s="129" t="str">
        <f>[2]Plan1!C490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325"/>
        <v>44607</v>
      </c>
      <c r="B432" s="103">
        <f t="shared" si="317"/>
        <v>841.30098951000002</v>
      </c>
      <c r="C432" s="103">
        <f t="shared" si="331"/>
        <v>694.41788580000002</v>
      </c>
      <c r="D432" s="104">
        <f t="shared" si="326"/>
        <v>1091.4829999999999</v>
      </c>
      <c r="E432" s="105">
        <f t="shared" si="338"/>
        <v>1100.9880000000001</v>
      </c>
      <c r="F432" s="106">
        <f t="shared" si="339"/>
        <v>44550</v>
      </c>
      <c r="G432" s="107">
        <f t="shared" si="318"/>
        <v>8.7083353565746702E-3</v>
      </c>
      <c r="H432" s="108">
        <f t="shared" si="332"/>
        <v>44613</v>
      </c>
      <c r="I432" s="108">
        <f t="shared" si="319"/>
        <v>44613</v>
      </c>
      <c r="J432" s="109">
        <f t="shared" si="327"/>
        <v>22</v>
      </c>
      <c r="K432" s="109">
        <f t="shared" si="342"/>
        <v>18</v>
      </c>
      <c r="L432" s="8">
        <f t="shared" si="328"/>
        <v>1.00711938</v>
      </c>
      <c r="M432" s="110">
        <f t="shared" si="341"/>
        <v>1.00018327</v>
      </c>
      <c r="N432" s="110">
        <f t="shared" si="336"/>
        <v>1.1902697870812005</v>
      </c>
      <c r="O432" s="103">
        <f t="shared" si="340"/>
        <v>1.1987437599999999</v>
      </c>
      <c r="P432" s="103">
        <f t="shared" si="320"/>
        <v>832.42910743000004</v>
      </c>
      <c r="Q432" s="11">
        <f t="shared" si="335"/>
        <v>0</v>
      </c>
      <c r="R432" s="30">
        <f t="shared" si="329"/>
        <v>0</v>
      </c>
      <c r="S432" s="8">
        <f t="shared" si="321"/>
        <v>0</v>
      </c>
      <c r="T432" s="113">
        <f t="shared" si="330"/>
        <v>0.16</v>
      </c>
      <c r="U432" s="111">
        <f t="shared" si="337"/>
        <v>18</v>
      </c>
      <c r="V432" s="111">
        <v>252</v>
      </c>
      <c r="W432" s="110">
        <f t="shared" si="322"/>
        <v>1.0106578230000001</v>
      </c>
      <c r="X432" s="103">
        <f t="shared" si="323"/>
        <v>8.8718820800000007</v>
      </c>
      <c r="Y432" s="103">
        <f t="shared" si="324"/>
        <v>0</v>
      </c>
      <c r="Z432" s="114" t="str">
        <f t="shared" si="333"/>
        <v>A+J=</v>
      </c>
      <c r="AA432" s="108">
        <f t="shared" si="334"/>
        <v>44613</v>
      </c>
      <c r="AB432" s="4"/>
      <c r="AD432" s="190">
        <f>[2]Plan1!A491</f>
        <v>51257</v>
      </c>
      <c r="AE432" s="129" t="str">
        <f>[2]Plan1!C491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325"/>
        <v>44608</v>
      </c>
      <c r="B433" s="103">
        <f t="shared" si="317"/>
        <v>842.12846816000001</v>
      </c>
      <c r="C433" s="103">
        <f t="shared" si="331"/>
        <v>694.41788580000002</v>
      </c>
      <c r="D433" s="104">
        <f t="shared" si="326"/>
        <v>1091.4829999999999</v>
      </c>
      <c r="E433" s="105">
        <f t="shared" si="338"/>
        <v>1100.9880000000001</v>
      </c>
      <c r="F433" s="106">
        <f t="shared" si="339"/>
        <v>44550</v>
      </c>
      <c r="G433" s="107">
        <f t="shared" si="318"/>
        <v>8.7083353565746702E-3</v>
      </c>
      <c r="H433" s="108">
        <f t="shared" si="332"/>
        <v>44613</v>
      </c>
      <c r="I433" s="108">
        <f t="shared" si="319"/>
        <v>44613</v>
      </c>
      <c r="J433" s="109">
        <f t="shared" si="327"/>
        <v>22</v>
      </c>
      <c r="K433" s="109">
        <f t="shared" si="342"/>
        <v>19</v>
      </c>
      <c r="L433" s="8">
        <f t="shared" si="328"/>
        <v>1.00751638</v>
      </c>
      <c r="M433" s="110">
        <f t="shared" si="341"/>
        <v>1.00018327</v>
      </c>
      <c r="N433" s="110">
        <f t="shared" si="336"/>
        <v>1.1902697870812005</v>
      </c>
      <c r="O433" s="103">
        <f t="shared" si="340"/>
        <v>1.1992163</v>
      </c>
      <c r="P433" s="103">
        <f t="shared" si="320"/>
        <v>832.75724765999996</v>
      </c>
      <c r="Q433" s="11">
        <f t="shared" si="335"/>
        <v>0</v>
      </c>
      <c r="R433" s="30">
        <f t="shared" si="329"/>
        <v>0</v>
      </c>
      <c r="S433" s="8">
        <f t="shared" si="321"/>
        <v>0</v>
      </c>
      <c r="T433" s="113">
        <f t="shared" si="330"/>
        <v>0.16</v>
      </c>
      <c r="U433" s="111">
        <f t="shared" si="337"/>
        <v>19</v>
      </c>
      <c r="V433" s="111">
        <v>252</v>
      </c>
      <c r="W433" s="110">
        <f t="shared" si="322"/>
        <v>1.0112532439999999</v>
      </c>
      <c r="X433" s="103">
        <f t="shared" si="323"/>
        <v>9.3712204999999997</v>
      </c>
      <c r="Y433" s="103">
        <f t="shared" si="324"/>
        <v>0</v>
      </c>
      <c r="Z433" s="114" t="str">
        <f t="shared" si="333"/>
        <v>A+J=</v>
      </c>
      <c r="AA433" s="108">
        <f t="shared" si="334"/>
        <v>44613</v>
      </c>
      <c r="AB433" s="4"/>
      <c r="AD433" s="190">
        <f>[2]Plan1!A492</f>
        <v>51287</v>
      </c>
      <c r="AE433" s="129" t="str">
        <f>[2]Plan1!C492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325"/>
        <v>44609</v>
      </c>
      <c r="B434" s="103">
        <f t="shared" si="317"/>
        <v>842.95676264999997</v>
      </c>
      <c r="C434" s="103">
        <f t="shared" si="331"/>
        <v>694.41788580000002</v>
      </c>
      <c r="D434" s="104">
        <f t="shared" si="326"/>
        <v>1091.4829999999999</v>
      </c>
      <c r="E434" s="105">
        <f t="shared" si="338"/>
        <v>1100.9880000000001</v>
      </c>
      <c r="F434" s="106">
        <f t="shared" si="339"/>
        <v>44550</v>
      </c>
      <c r="G434" s="107">
        <f t="shared" si="318"/>
        <v>8.7083353565746702E-3</v>
      </c>
      <c r="H434" s="108">
        <f t="shared" si="332"/>
        <v>44613</v>
      </c>
      <c r="I434" s="108">
        <f t="shared" si="319"/>
        <v>44613</v>
      </c>
      <c r="J434" s="109">
        <f t="shared" si="327"/>
        <v>22</v>
      </c>
      <c r="K434" s="109">
        <f t="shared" si="342"/>
        <v>20</v>
      </c>
      <c r="L434" s="8">
        <f t="shared" si="328"/>
        <v>1.0079135400000001</v>
      </c>
      <c r="M434" s="110">
        <f t="shared" si="341"/>
        <v>1.00018327</v>
      </c>
      <c r="N434" s="110">
        <f t="shared" si="336"/>
        <v>1.1902697870812005</v>
      </c>
      <c r="O434" s="103">
        <f t="shared" si="340"/>
        <v>1.19968903</v>
      </c>
      <c r="P434" s="103">
        <f t="shared" si="320"/>
        <v>833.08551982999995</v>
      </c>
      <c r="Q434" s="11">
        <f t="shared" si="335"/>
        <v>0</v>
      </c>
      <c r="R434" s="30">
        <f t="shared" si="329"/>
        <v>0</v>
      </c>
      <c r="S434" s="8">
        <f t="shared" si="321"/>
        <v>0</v>
      </c>
      <c r="T434" s="113">
        <f t="shared" si="330"/>
        <v>0.16</v>
      </c>
      <c r="U434" s="111">
        <f t="shared" si="337"/>
        <v>20</v>
      </c>
      <c r="V434" s="111">
        <v>252</v>
      </c>
      <c r="W434" s="110">
        <f t="shared" si="322"/>
        <v>1.0118490149999999</v>
      </c>
      <c r="X434" s="103">
        <f t="shared" si="323"/>
        <v>9.8712428200000009</v>
      </c>
      <c r="Y434" s="103">
        <f t="shared" si="324"/>
        <v>0</v>
      </c>
      <c r="Z434" s="114" t="str">
        <f t="shared" si="333"/>
        <v>A+J=</v>
      </c>
      <c r="AA434" s="108">
        <f t="shared" si="334"/>
        <v>44613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325"/>
        <v>44610</v>
      </c>
      <c r="B435" s="103">
        <f t="shared" si="317"/>
        <v>843.78587521999998</v>
      </c>
      <c r="C435" s="103">
        <f t="shared" si="331"/>
        <v>694.41788580000002</v>
      </c>
      <c r="D435" s="104">
        <f t="shared" si="326"/>
        <v>1091.4829999999999</v>
      </c>
      <c r="E435" s="105">
        <f t="shared" si="338"/>
        <v>1100.9880000000001</v>
      </c>
      <c r="F435" s="106">
        <f t="shared" si="339"/>
        <v>44550</v>
      </c>
      <c r="G435" s="107">
        <f t="shared" si="318"/>
        <v>8.7083353565746702E-3</v>
      </c>
      <c r="H435" s="108">
        <f t="shared" si="332"/>
        <v>44613</v>
      </c>
      <c r="I435" s="108">
        <f t="shared" si="319"/>
        <v>44613</v>
      </c>
      <c r="J435" s="109">
        <f t="shared" si="327"/>
        <v>22</v>
      </c>
      <c r="K435" s="109">
        <f t="shared" si="342"/>
        <v>21</v>
      </c>
      <c r="L435" s="8">
        <f t="shared" si="328"/>
        <v>1.0083108599999999</v>
      </c>
      <c r="M435" s="110">
        <f t="shared" si="341"/>
        <v>1.00018327</v>
      </c>
      <c r="N435" s="110">
        <f t="shared" si="336"/>
        <v>1.1902697870812005</v>
      </c>
      <c r="O435" s="103">
        <f t="shared" si="340"/>
        <v>1.20016195</v>
      </c>
      <c r="P435" s="103">
        <f t="shared" si="320"/>
        <v>833.41392393000001</v>
      </c>
      <c r="Q435" s="11">
        <f t="shared" si="335"/>
        <v>0</v>
      </c>
      <c r="R435" s="30">
        <f t="shared" si="329"/>
        <v>0</v>
      </c>
      <c r="S435" s="8">
        <f t="shared" si="321"/>
        <v>0</v>
      </c>
      <c r="T435" s="113">
        <f t="shared" si="330"/>
        <v>0.16</v>
      </c>
      <c r="U435" s="111">
        <f t="shared" si="337"/>
        <v>21</v>
      </c>
      <c r="V435" s="111">
        <v>252</v>
      </c>
      <c r="W435" s="110">
        <f t="shared" si="322"/>
        <v>1.0124451379999999</v>
      </c>
      <c r="X435" s="103">
        <f t="shared" si="323"/>
        <v>10.37195129</v>
      </c>
      <c r="Y435" s="103">
        <f t="shared" si="324"/>
        <v>0</v>
      </c>
      <c r="Z435" s="114" t="str">
        <f t="shared" si="333"/>
        <v>A+J=</v>
      </c>
      <c r="AA435" s="108">
        <f t="shared" si="334"/>
        <v>44613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325"/>
        <v>44611</v>
      </c>
      <c r="B436" s="103">
        <f t="shared" si="317"/>
        <v>844.61579157000006</v>
      </c>
      <c r="C436" s="103">
        <f t="shared" si="331"/>
        <v>694.41788580000002</v>
      </c>
      <c r="D436" s="104">
        <f t="shared" si="326"/>
        <v>1091.4829999999999</v>
      </c>
      <c r="E436" s="105">
        <f t="shared" si="338"/>
        <v>1100.9880000000001</v>
      </c>
      <c r="F436" s="106">
        <f t="shared" si="339"/>
        <v>44550</v>
      </c>
      <c r="G436" s="107">
        <f t="shared" si="318"/>
        <v>8.7083353565746702E-3</v>
      </c>
      <c r="H436" s="108">
        <f t="shared" si="332"/>
        <v>44613</v>
      </c>
      <c r="I436" s="108">
        <f t="shared" si="319"/>
        <v>44613</v>
      </c>
      <c r="J436" s="109">
        <f t="shared" si="327"/>
        <v>22</v>
      </c>
      <c r="K436" s="109">
        <f t="shared" si="342"/>
        <v>22</v>
      </c>
      <c r="L436" s="8">
        <f t="shared" si="328"/>
        <v>1.0087083299999999</v>
      </c>
      <c r="M436" s="110">
        <f t="shared" si="341"/>
        <v>1.00018327</v>
      </c>
      <c r="N436" s="110">
        <f t="shared" si="336"/>
        <v>1.1902697870812005</v>
      </c>
      <c r="O436" s="103">
        <f t="shared" si="340"/>
        <v>1.2006350400000001</v>
      </c>
      <c r="P436" s="103">
        <f t="shared" si="320"/>
        <v>833.74244609000004</v>
      </c>
      <c r="Q436" s="11">
        <f t="shared" si="335"/>
        <v>0</v>
      </c>
      <c r="R436" s="30">
        <f t="shared" si="329"/>
        <v>0</v>
      </c>
      <c r="S436" s="8">
        <f t="shared" si="321"/>
        <v>0</v>
      </c>
      <c r="T436" s="113">
        <f t="shared" si="330"/>
        <v>0.16</v>
      </c>
      <c r="U436" s="111">
        <f t="shared" si="337"/>
        <v>22</v>
      </c>
      <c r="V436" s="111">
        <v>252</v>
      </c>
      <c r="W436" s="110">
        <f t="shared" si="322"/>
        <v>1.0130416120000001</v>
      </c>
      <c r="X436" s="103">
        <f t="shared" si="323"/>
        <v>10.873345479999999</v>
      </c>
      <c r="Y436" s="103">
        <f t="shared" si="324"/>
        <v>0</v>
      </c>
      <c r="Z436" s="114" t="str">
        <f t="shared" si="333"/>
        <v>A+J=</v>
      </c>
      <c r="AA436" s="108">
        <f t="shared" si="334"/>
        <v>44613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325"/>
        <v>44612</v>
      </c>
      <c r="B437" s="103">
        <f t="shared" si="317"/>
        <v>844.61579157000006</v>
      </c>
      <c r="C437" s="103">
        <f t="shared" si="331"/>
        <v>694.41788580000002</v>
      </c>
      <c r="D437" s="104">
        <f t="shared" si="326"/>
        <v>1091.4829999999999</v>
      </c>
      <c r="E437" s="105">
        <f t="shared" si="338"/>
        <v>1100.9880000000001</v>
      </c>
      <c r="F437" s="106">
        <f t="shared" si="339"/>
        <v>44550</v>
      </c>
      <c r="G437" s="107">
        <f t="shared" si="318"/>
        <v>8.7083353565746702E-3</v>
      </c>
      <c r="H437" s="108">
        <f t="shared" si="332"/>
        <v>44641</v>
      </c>
      <c r="I437" s="108">
        <f t="shared" si="319"/>
        <v>44613</v>
      </c>
      <c r="J437" s="109">
        <f t="shared" si="327"/>
        <v>22</v>
      </c>
      <c r="K437" s="109">
        <f t="shared" si="342"/>
        <v>22</v>
      </c>
      <c r="L437" s="8">
        <f t="shared" si="328"/>
        <v>1.0087083299999999</v>
      </c>
      <c r="M437" s="110">
        <f t="shared" si="341"/>
        <v>1.00018327</v>
      </c>
      <c r="N437" s="110">
        <f t="shared" si="336"/>
        <v>1.1902697870812005</v>
      </c>
      <c r="O437" s="103">
        <f t="shared" si="340"/>
        <v>1.2006350400000001</v>
      </c>
      <c r="P437" s="103">
        <f t="shared" si="320"/>
        <v>833.74244609000004</v>
      </c>
      <c r="Q437" s="11">
        <f t="shared" si="335"/>
        <v>0</v>
      </c>
      <c r="R437" s="30">
        <f t="shared" si="329"/>
        <v>0</v>
      </c>
      <c r="S437" s="8">
        <f t="shared" si="321"/>
        <v>0</v>
      </c>
      <c r="T437" s="113">
        <f t="shared" si="330"/>
        <v>0.16</v>
      </c>
      <c r="U437" s="111">
        <f t="shared" si="337"/>
        <v>22</v>
      </c>
      <c r="V437" s="111">
        <v>252</v>
      </c>
      <c r="W437" s="110">
        <f t="shared" si="322"/>
        <v>1.0130416120000001</v>
      </c>
      <c r="X437" s="103">
        <f t="shared" si="323"/>
        <v>10.873345479999999</v>
      </c>
      <c r="Y437" s="103">
        <f t="shared" si="324"/>
        <v>0</v>
      </c>
      <c r="Z437" s="114" t="str">
        <f t="shared" si="333"/>
        <v>A+J=</v>
      </c>
      <c r="AA437" s="108">
        <f t="shared" si="334"/>
        <v>44613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2">
        <f t="shared" si="325"/>
        <v>44613</v>
      </c>
      <c r="B438" s="103">
        <f t="shared" si="317"/>
        <v>844.61579157000006</v>
      </c>
      <c r="C438" s="103">
        <f t="shared" si="331"/>
        <v>694.41788580000002</v>
      </c>
      <c r="D438" s="104">
        <f t="shared" si="326"/>
        <v>1091.4829999999999</v>
      </c>
      <c r="E438" s="105">
        <f t="shared" si="338"/>
        <v>1100.9880000000001</v>
      </c>
      <c r="F438" s="106">
        <f t="shared" si="339"/>
        <v>44550</v>
      </c>
      <c r="G438" s="107">
        <f t="shared" si="318"/>
        <v>8.7083353565746702E-3</v>
      </c>
      <c r="H438" s="108">
        <f t="shared" si="332"/>
        <v>44641</v>
      </c>
      <c r="I438" s="108">
        <f t="shared" si="319"/>
        <v>44613</v>
      </c>
      <c r="J438" s="109">
        <f t="shared" si="327"/>
        <v>22</v>
      </c>
      <c r="K438" s="109">
        <f t="shared" si="342"/>
        <v>22</v>
      </c>
      <c r="L438" s="8">
        <f t="shared" si="328"/>
        <v>1.0087083299999999</v>
      </c>
      <c r="M438" s="110">
        <f t="shared" si="341"/>
        <v>1.00018327</v>
      </c>
      <c r="N438" s="110">
        <f t="shared" si="336"/>
        <v>1.1902697870812005</v>
      </c>
      <c r="O438" s="103">
        <f t="shared" si="340"/>
        <v>1.2006350400000001</v>
      </c>
      <c r="P438" s="103">
        <f t="shared" si="320"/>
        <v>833.74244609000004</v>
      </c>
      <c r="Q438" s="11">
        <f t="shared" si="335"/>
        <v>14</v>
      </c>
      <c r="R438" s="30">
        <f t="shared" si="329"/>
        <v>2.8198758417850914E-2</v>
      </c>
      <c r="S438" s="8">
        <f t="shared" si="321"/>
        <v>23.510501820000002</v>
      </c>
      <c r="T438" s="113">
        <f t="shared" si="330"/>
        <v>0.16</v>
      </c>
      <c r="U438" s="111">
        <f t="shared" si="337"/>
        <v>22</v>
      </c>
      <c r="V438" s="111">
        <v>252</v>
      </c>
      <c r="W438" s="110">
        <f t="shared" si="322"/>
        <v>1.0130416120000001</v>
      </c>
      <c r="X438" s="103">
        <f t="shared" si="323"/>
        <v>10.873345479999999</v>
      </c>
      <c r="Y438" s="103">
        <f t="shared" si="324"/>
        <v>34.383847299999999</v>
      </c>
      <c r="Z438" s="114" t="str">
        <f t="shared" si="333"/>
        <v>A+J=</v>
      </c>
      <c r="AA438" s="108">
        <f t="shared" si="334"/>
        <v>44613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2">
        <f t="shared" si="325"/>
        <v>44614</v>
      </c>
      <c r="B439" s="103">
        <f t="shared" si="317"/>
        <v>811.52095739999993</v>
      </c>
      <c r="C439" s="103">
        <f t="shared" si="331"/>
        <v>674.83616359999996</v>
      </c>
      <c r="D439" s="104">
        <f t="shared" si="326"/>
        <v>1100.9880000000001</v>
      </c>
      <c r="E439" s="105">
        <f t="shared" si="338"/>
        <v>1120.999</v>
      </c>
      <c r="F439" s="106">
        <f t="shared" si="339"/>
        <v>44582</v>
      </c>
      <c r="G439" s="107">
        <f t="shared" si="318"/>
        <v>1.8175493284213751E-2</v>
      </c>
      <c r="H439" s="108">
        <f t="shared" si="332"/>
        <v>44641</v>
      </c>
      <c r="I439" s="108">
        <f t="shared" si="319"/>
        <v>44641</v>
      </c>
      <c r="J439" s="109">
        <f t="shared" si="327"/>
        <v>18</v>
      </c>
      <c r="K439" s="109">
        <f t="shared" si="342"/>
        <v>1</v>
      </c>
      <c r="L439" s="8">
        <f t="shared" si="328"/>
        <v>1.00100118</v>
      </c>
      <c r="M439" s="110">
        <f t="shared" si="341"/>
        <v>1.0087083299999999</v>
      </c>
      <c r="N439" s="110">
        <f t="shared" si="336"/>
        <v>1.2006350491761333</v>
      </c>
      <c r="O439" s="103">
        <f t="shared" si="340"/>
        <v>1.2018371000000001</v>
      </c>
      <c r="P439" s="103">
        <f t="shared" si="320"/>
        <v>811.04313782999998</v>
      </c>
      <c r="Q439" s="11">
        <f t="shared" si="335"/>
        <v>0</v>
      </c>
      <c r="R439" s="30">
        <f t="shared" si="329"/>
        <v>0</v>
      </c>
      <c r="S439" s="8">
        <f t="shared" si="321"/>
        <v>0</v>
      </c>
      <c r="T439" s="113">
        <f t="shared" si="330"/>
        <v>0.16</v>
      </c>
      <c r="U439" s="111">
        <f t="shared" si="337"/>
        <v>1</v>
      </c>
      <c r="V439" s="111">
        <v>252</v>
      </c>
      <c r="W439" s="110">
        <f t="shared" si="322"/>
        <v>1.0005891419999999</v>
      </c>
      <c r="X439" s="103">
        <f t="shared" si="323"/>
        <v>0.47781957000000003</v>
      </c>
      <c r="Y439" s="103">
        <f t="shared" si="324"/>
        <v>0</v>
      </c>
      <c r="Z439" s="114" t="str">
        <f t="shared" si="333"/>
        <v>A+J=</v>
      </c>
      <c r="AA439" s="108">
        <f t="shared" si="334"/>
        <v>44641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2">
        <f t="shared" si="325"/>
        <v>44615</v>
      </c>
      <c r="B440" s="103">
        <f t="shared" si="317"/>
        <v>812.81201801000009</v>
      </c>
      <c r="C440" s="103">
        <f t="shared" si="331"/>
        <v>674.83616359999996</v>
      </c>
      <c r="D440" s="104">
        <f t="shared" si="326"/>
        <v>1100.9880000000001</v>
      </c>
      <c r="E440" s="105">
        <f t="shared" si="338"/>
        <v>1120.999</v>
      </c>
      <c r="F440" s="106">
        <f t="shared" si="339"/>
        <v>44582</v>
      </c>
      <c r="G440" s="107">
        <f t="shared" si="318"/>
        <v>1.8175493284213751E-2</v>
      </c>
      <c r="H440" s="108">
        <f t="shared" si="332"/>
        <v>44641</v>
      </c>
      <c r="I440" s="108">
        <f t="shared" si="319"/>
        <v>44641</v>
      </c>
      <c r="J440" s="109">
        <f t="shared" si="327"/>
        <v>18</v>
      </c>
      <c r="K440" s="109">
        <f t="shared" si="342"/>
        <v>2</v>
      </c>
      <c r="L440" s="8">
        <f t="shared" si="328"/>
        <v>1.0020033699999999</v>
      </c>
      <c r="M440" s="110">
        <f t="shared" si="341"/>
        <v>1.0087083299999999</v>
      </c>
      <c r="N440" s="110">
        <f t="shared" si="336"/>
        <v>1.2006350491761333</v>
      </c>
      <c r="O440" s="103">
        <f t="shared" si="340"/>
        <v>1.2030403599999999</v>
      </c>
      <c r="P440" s="103">
        <f t="shared" si="320"/>
        <v>811.85514119000004</v>
      </c>
      <c r="Q440" s="11">
        <f t="shared" si="335"/>
        <v>0</v>
      </c>
      <c r="R440" s="30">
        <f t="shared" si="329"/>
        <v>0</v>
      </c>
      <c r="S440" s="8">
        <f t="shared" si="321"/>
        <v>0</v>
      </c>
      <c r="T440" s="113">
        <f t="shared" si="330"/>
        <v>0.16</v>
      </c>
      <c r="U440" s="111">
        <f t="shared" si="337"/>
        <v>2</v>
      </c>
      <c r="V440" s="111">
        <v>252</v>
      </c>
      <c r="W440" s="110">
        <f t="shared" si="322"/>
        <v>1.0011786300000001</v>
      </c>
      <c r="X440" s="103">
        <f t="shared" si="323"/>
        <v>0.95687681999999996</v>
      </c>
      <c r="Y440" s="103">
        <f t="shared" si="324"/>
        <v>0</v>
      </c>
      <c r="Z440" s="114" t="str">
        <f t="shared" si="333"/>
        <v>A+J=</v>
      </c>
      <c r="AA440" s="108">
        <f t="shared" si="334"/>
        <v>44641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2">
        <f t="shared" si="325"/>
        <v>44616</v>
      </c>
      <c r="B441" s="103">
        <f t="shared" si="317"/>
        <v>814.10512405000009</v>
      </c>
      <c r="C441" s="103">
        <f t="shared" si="331"/>
        <v>674.83616359999996</v>
      </c>
      <c r="D441" s="104">
        <f t="shared" si="326"/>
        <v>1100.9880000000001</v>
      </c>
      <c r="E441" s="105">
        <f t="shared" si="338"/>
        <v>1120.999</v>
      </c>
      <c r="F441" s="106">
        <f t="shared" si="339"/>
        <v>44582</v>
      </c>
      <c r="G441" s="107">
        <f t="shared" si="318"/>
        <v>1.8175493284213751E-2</v>
      </c>
      <c r="H441" s="108">
        <f t="shared" si="332"/>
        <v>44641</v>
      </c>
      <c r="I441" s="108">
        <f t="shared" si="319"/>
        <v>44641</v>
      </c>
      <c r="J441" s="109">
        <f t="shared" si="327"/>
        <v>18</v>
      </c>
      <c r="K441" s="109">
        <f t="shared" si="342"/>
        <v>3</v>
      </c>
      <c r="L441" s="8">
        <f t="shared" si="328"/>
        <v>1.0030065500000001</v>
      </c>
      <c r="M441" s="110">
        <f t="shared" si="341"/>
        <v>1.0087083299999999</v>
      </c>
      <c r="N441" s="110">
        <f t="shared" si="336"/>
        <v>1.2006350491761333</v>
      </c>
      <c r="O441" s="103">
        <f t="shared" si="340"/>
        <v>1.2042448100000001</v>
      </c>
      <c r="P441" s="103">
        <f t="shared" si="320"/>
        <v>812.66794761000006</v>
      </c>
      <c r="Q441" s="11">
        <f t="shared" si="335"/>
        <v>0</v>
      </c>
      <c r="R441" s="30">
        <f t="shared" si="329"/>
        <v>0</v>
      </c>
      <c r="S441" s="8">
        <f t="shared" si="321"/>
        <v>0</v>
      </c>
      <c r="T441" s="113">
        <f t="shared" si="330"/>
        <v>0.16</v>
      </c>
      <c r="U441" s="111">
        <f t="shared" si="337"/>
        <v>3</v>
      </c>
      <c r="V441" s="111">
        <v>252</v>
      </c>
      <c r="W441" s="110">
        <f t="shared" si="322"/>
        <v>1.001768467</v>
      </c>
      <c r="X441" s="103">
        <f t="shared" si="323"/>
        <v>1.43717644</v>
      </c>
      <c r="Y441" s="103">
        <f t="shared" si="324"/>
        <v>0</v>
      </c>
      <c r="Z441" s="114" t="str">
        <f t="shared" si="333"/>
        <v>A+J=</v>
      </c>
      <c r="AA441" s="108">
        <f t="shared" si="334"/>
        <v>44641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2">
        <f t="shared" si="325"/>
        <v>44617</v>
      </c>
      <c r="B442" s="103">
        <f t="shared" si="317"/>
        <v>815.40030240999999</v>
      </c>
      <c r="C442" s="103">
        <f t="shared" si="331"/>
        <v>674.83616359999996</v>
      </c>
      <c r="D442" s="104">
        <f t="shared" si="326"/>
        <v>1100.9880000000001</v>
      </c>
      <c r="E442" s="105">
        <f t="shared" si="338"/>
        <v>1120.999</v>
      </c>
      <c r="F442" s="106">
        <f t="shared" si="339"/>
        <v>44582</v>
      </c>
      <c r="G442" s="107">
        <f t="shared" si="318"/>
        <v>1.8175493284213751E-2</v>
      </c>
      <c r="H442" s="108">
        <f t="shared" si="332"/>
        <v>44641</v>
      </c>
      <c r="I442" s="108">
        <f t="shared" si="319"/>
        <v>44641</v>
      </c>
      <c r="J442" s="109">
        <f t="shared" si="327"/>
        <v>18</v>
      </c>
      <c r="K442" s="109">
        <f t="shared" si="342"/>
        <v>4</v>
      </c>
      <c r="L442" s="8">
        <f t="shared" si="328"/>
        <v>1.00401075</v>
      </c>
      <c r="M442" s="110">
        <f t="shared" si="341"/>
        <v>1.0087083299999999</v>
      </c>
      <c r="N442" s="110">
        <f t="shared" si="336"/>
        <v>1.2006350491761333</v>
      </c>
      <c r="O442" s="103">
        <f t="shared" si="340"/>
        <v>1.20545049</v>
      </c>
      <c r="P442" s="103">
        <f t="shared" si="320"/>
        <v>813.48158407999995</v>
      </c>
      <c r="Q442" s="11">
        <f t="shared" si="335"/>
        <v>0</v>
      </c>
      <c r="R442" s="30">
        <f t="shared" si="329"/>
        <v>0</v>
      </c>
      <c r="S442" s="8">
        <f t="shared" si="321"/>
        <v>0</v>
      </c>
      <c r="T442" s="113">
        <f t="shared" si="330"/>
        <v>0.16</v>
      </c>
      <c r="U442" s="111">
        <f t="shared" si="337"/>
        <v>4</v>
      </c>
      <c r="V442" s="111">
        <v>252</v>
      </c>
      <c r="W442" s="110">
        <f t="shared" si="322"/>
        <v>1.0023586499999999</v>
      </c>
      <c r="X442" s="103">
        <f t="shared" si="323"/>
        <v>1.9187183299999999</v>
      </c>
      <c r="Y442" s="103">
        <f t="shared" si="324"/>
        <v>0</v>
      </c>
      <c r="Z442" s="114" t="str">
        <f t="shared" si="333"/>
        <v>A+J=</v>
      </c>
      <c r="AA442" s="108">
        <f t="shared" si="334"/>
        <v>44641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2">
        <f t="shared" si="325"/>
        <v>44618</v>
      </c>
      <c r="B443" s="103">
        <f t="shared" si="317"/>
        <v>816.69753753999998</v>
      </c>
      <c r="C443" s="103">
        <f t="shared" si="331"/>
        <v>674.83616359999996</v>
      </c>
      <c r="D443" s="104">
        <f t="shared" si="326"/>
        <v>1100.9880000000001</v>
      </c>
      <c r="E443" s="105">
        <f t="shared" si="338"/>
        <v>1120.999</v>
      </c>
      <c r="F443" s="106">
        <f t="shared" si="339"/>
        <v>44582</v>
      </c>
      <c r="G443" s="107">
        <f t="shared" si="318"/>
        <v>1.8175493284213751E-2</v>
      </c>
      <c r="H443" s="108">
        <f t="shared" si="332"/>
        <v>44641</v>
      </c>
      <c r="I443" s="108">
        <f t="shared" si="319"/>
        <v>44641</v>
      </c>
      <c r="J443" s="109">
        <f t="shared" si="327"/>
        <v>18</v>
      </c>
      <c r="K443" s="109">
        <f t="shared" si="342"/>
        <v>5</v>
      </c>
      <c r="L443" s="8">
        <f t="shared" si="328"/>
        <v>1.00501595</v>
      </c>
      <c r="M443" s="110">
        <f t="shared" si="341"/>
        <v>1.0087083299999999</v>
      </c>
      <c r="N443" s="110">
        <f t="shared" si="336"/>
        <v>1.2006350491761333</v>
      </c>
      <c r="O443" s="103">
        <f t="shared" si="340"/>
        <v>1.2066573700000001</v>
      </c>
      <c r="P443" s="103">
        <f t="shared" si="320"/>
        <v>814.29603035000002</v>
      </c>
      <c r="Q443" s="11">
        <f t="shared" si="335"/>
        <v>0</v>
      </c>
      <c r="R443" s="30">
        <f t="shared" si="329"/>
        <v>0</v>
      </c>
      <c r="S443" s="8">
        <f t="shared" si="321"/>
        <v>0</v>
      </c>
      <c r="T443" s="113">
        <f t="shared" si="330"/>
        <v>0.16</v>
      </c>
      <c r="U443" s="111">
        <f t="shared" si="337"/>
        <v>5</v>
      </c>
      <c r="V443" s="111">
        <v>252</v>
      </c>
      <c r="W443" s="110">
        <f t="shared" si="322"/>
        <v>1.0029491820000001</v>
      </c>
      <c r="X443" s="103">
        <f t="shared" si="323"/>
        <v>2.4015071899999998</v>
      </c>
      <c r="Y443" s="103">
        <f t="shared" si="324"/>
        <v>0</v>
      </c>
      <c r="Z443" s="114" t="str">
        <f t="shared" si="333"/>
        <v>A+J=</v>
      </c>
      <c r="AA443" s="108">
        <f t="shared" si="334"/>
        <v>44641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2">
        <f t="shared" si="325"/>
        <v>44619</v>
      </c>
      <c r="B444" s="103">
        <f t="shared" si="317"/>
        <v>816.69753753999998</v>
      </c>
      <c r="C444" s="103">
        <f t="shared" si="331"/>
        <v>674.83616359999996</v>
      </c>
      <c r="D444" s="104">
        <f t="shared" si="326"/>
        <v>1100.9880000000001</v>
      </c>
      <c r="E444" s="105">
        <f t="shared" si="338"/>
        <v>1120.999</v>
      </c>
      <c r="F444" s="106">
        <f t="shared" si="339"/>
        <v>44582</v>
      </c>
      <c r="G444" s="107">
        <f t="shared" si="318"/>
        <v>1.8175493284213751E-2</v>
      </c>
      <c r="H444" s="108">
        <f t="shared" si="332"/>
        <v>44641</v>
      </c>
      <c r="I444" s="108">
        <f t="shared" si="319"/>
        <v>44641</v>
      </c>
      <c r="J444" s="109">
        <f t="shared" si="327"/>
        <v>18</v>
      </c>
      <c r="K444" s="109">
        <f t="shared" si="342"/>
        <v>5</v>
      </c>
      <c r="L444" s="8">
        <f t="shared" si="328"/>
        <v>1.00501595</v>
      </c>
      <c r="M444" s="110">
        <f t="shared" si="341"/>
        <v>1.0087083299999999</v>
      </c>
      <c r="N444" s="110">
        <f t="shared" si="336"/>
        <v>1.2006350491761333</v>
      </c>
      <c r="O444" s="103">
        <f t="shared" si="340"/>
        <v>1.2066573700000001</v>
      </c>
      <c r="P444" s="103">
        <f t="shared" si="320"/>
        <v>814.29603035000002</v>
      </c>
      <c r="Q444" s="11">
        <f t="shared" si="335"/>
        <v>0</v>
      </c>
      <c r="R444" s="30">
        <f t="shared" si="329"/>
        <v>0</v>
      </c>
      <c r="S444" s="8">
        <f t="shared" si="321"/>
        <v>0</v>
      </c>
      <c r="T444" s="113">
        <f t="shared" si="330"/>
        <v>0.16</v>
      </c>
      <c r="U444" s="111">
        <f t="shared" si="337"/>
        <v>5</v>
      </c>
      <c r="V444" s="111">
        <v>252</v>
      </c>
      <c r="W444" s="110">
        <f t="shared" si="322"/>
        <v>1.0029491820000001</v>
      </c>
      <c r="X444" s="103">
        <f t="shared" si="323"/>
        <v>2.4015071899999998</v>
      </c>
      <c r="Y444" s="103">
        <f t="shared" si="324"/>
        <v>0</v>
      </c>
      <c r="Z444" s="114" t="str">
        <f t="shared" si="333"/>
        <v>A+J=</v>
      </c>
      <c r="AA444" s="108">
        <f t="shared" si="334"/>
        <v>44641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2">
        <f t="shared" si="325"/>
        <v>44620</v>
      </c>
      <c r="B445" s="103">
        <f t="shared" si="317"/>
        <v>816.69753753999998</v>
      </c>
      <c r="C445" s="103">
        <f t="shared" si="331"/>
        <v>674.83616359999996</v>
      </c>
      <c r="D445" s="104">
        <f t="shared" si="326"/>
        <v>1100.9880000000001</v>
      </c>
      <c r="E445" s="105">
        <f t="shared" si="338"/>
        <v>1120.999</v>
      </c>
      <c r="F445" s="106">
        <f t="shared" si="339"/>
        <v>44582</v>
      </c>
      <c r="G445" s="107">
        <f t="shared" si="318"/>
        <v>1.8175493284213751E-2</v>
      </c>
      <c r="H445" s="108">
        <f t="shared" si="332"/>
        <v>44641</v>
      </c>
      <c r="I445" s="108">
        <f t="shared" si="319"/>
        <v>44641</v>
      </c>
      <c r="J445" s="109">
        <f t="shared" si="327"/>
        <v>18</v>
      </c>
      <c r="K445" s="109">
        <f t="shared" si="342"/>
        <v>5</v>
      </c>
      <c r="L445" s="8">
        <f t="shared" si="328"/>
        <v>1.00501595</v>
      </c>
      <c r="M445" s="110">
        <f t="shared" si="341"/>
        <v>1.0087083299999999</v>
      </c>
      <c r="N445" s="110">
        <f t="shared" si="336"/>
        <v>1.2006350491761333</v>
      </c>
      <c r="O445" s="103">
        <f t="shared" si="340"/>
        <v>1.2066573700000001</v>
      </c>
      <c r="P445" s="103">
        <f t="shared" si="320"/>
        <v>814.29603035000002</v>
      </c>
      <c r="Q445" s="11">
        <f t="shared" si="335"/>
        <v>0</v>
      </c>
      <c r="R445" s="30">
        <f t="shared" si="329"/>
        <v>0</v>
      </c>
      <c r="S445" s="8">
        <f t="shared" si="321"/>
        <v>0</v>
      </c>
      <c r="T445" s="113">
        <f t="shared" si="330"/>
        <v>0.16</v>
      </c>
      <c r="U445" s="111">
        <f t="shared" si="337"/>
        <v>5</v>
      </c>
      <c r="V445" s="111">
        <v>252</v>
      </c>
      <c r="W445" s="110">
        <f t="shared" si="322"/>
        <v>1.0029491820000001</v>
      </c>
      <c r="X445" s="103">
        <f t="shared" si="323"/>
        <v>2.4015071899999998</v>
      </c>
      <c r="Y445" s="103">
        <f t="shared" si="324"/>
        <v>0</v>
      </c>
      <c r="Z445" s="114" t="str">
        <f t="shared" si="333"/>
        <v>A+J=</v>
      </c>
      <c r="AA445" s="108">
        <f t="shared" si="334"/>
        <v>44641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2">
        <f t="shared" si="325"/>
        <v>44621</v>
      </c>
      <c r="B446" s="103">
        <f t="shared" si="317"/>
        <v>816.69753753999998</v>
      </c>
      <c r="C446" s="103">
        <f t="shared" si="331"/>
        <v>674.83616359999996</v>
      </c>
      <c r="D446" s="104">
        <f t="shared" si="326"/>
        <v>1100.9880000000001</v>
      </c>
      <c r="E446" s="105">
        <f t="shared" si="338"/>
        <v>1120.999</v>
      </c>
      <c r="F446" s="106">
        <f t="shared" si="339"/>
        <v>44582</v>
      </c>
      <c r="G446" s="107">
        <f t="shared" si="318"/>
        <v>1.8175493284213751E-2</v>
      </c>
      <c r="H446" s="108">
        <f t="shared" si="332"/>
        <v>44641</v>
      </c>
      <c r="I446" s="108">
        <f t="shared" si="319"/>
        <v>44641</v>
      </c>
      <c r="J446" s="109">
        <f t="shared" si="327"/>
        <v>18</v>
      </c>
      <c r="K446" s="109">
        <f t="shared" si="342"/>
        <v>5</v>
      </c>
      <c r="L446" s="8">
        <f t="shared" si="328"/>
        <v>1.00501595</v>
      </c>
      <c r="M446" s="110">
        <f t="shared" si="341"/>
        <v>1.0087083299999999</v>
      </c>
      <c r="N446" s="110">
        <f t="shared" si="336"/>
        <v>1.2006350491761333</v>
      </c>
      <c r="O446" s="103">
        <f t="shared" si="340"/>
        <v>1.2066573700000001</v>
      </c>
      <c r="P446" s="103">
        <f t="shared" si="320"/>
        <v>814.29603035000002</v>
      </c>
      <c r="Q446" s="11">
        <f t="shared" si="335"/>
        <v>0</v>
      </c>
      <c r="R446" s="30">
        <f t="shared" si="329"/>
        <v>0</v>
      </c>
      <c r="S446" s="8">
        <f t="shared" si="321"/>
        <v>0</v>
      </c>
      <c r="T446" s="113">
        <f t="shared" si="330"/>
        <v>0.16</v>
      </c>
      <c r="U446" s="111">
        <f t="shared" si="337"/>
        <v>5</v>
      </c>
      <c r="V446" s="111">
        <v>252</v>
      </c>
      <c r="W446" s="110">
        <f t="shared" si="322"/>
        <v>1.0029491820000001</v>
      </c>
      <c r="X446" s="103">
        <f t="shared" si="323"/>
        <v>2.4015071899999998</v>
      </c>
      <c r="Y446" s="103">
        <f t="shared" si="324"/>
        <v>0</v>
      </c>
      <c r="Z446" s="114" t="str">
        <f t="shared" si="333"/>
        <v>A+J=</v>
      </c>
      <c r="AA446" s="108">
        <f t="shared" si="334"/>
        <v>44641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2">
        <f t="shared" si="325"/>
        <v>44622</v>
      </c>
      <c r="B447" s="103">
        <f t="shared" si="317"/>
        <v>816.69753753999998</v>
      </c>
      <c r="C447" s="103">
        <f t="shared" si="331"/>
        <v>674.83616359999996</v>
      </c>
      <c r="D447" s="104">
        <f t="shared" si="326"/>
        <v>1100.9880000000001</v>
      </c>
      <c r="E447" s="105">
        <f t="shared" si="338"/>
        <v>1120.999</v>
      </c>
      <c r="F447" s="106">
        <f t="shared" si="339"/>
        <v>44582</v>
      </c>
      <c r="G447" s="107">
        <f t="shared" si="318"/>
        <v>1.8175493284213751E-2</v>
      </c>
      <c r="H447" s="108">
        <f t="shared" si="332"/>
        <v>44641</v>
      </c>
      <c r="I447" s="108">
        <f t="shared" si="319"/>
        <v>44641</v>
      </c>
      <c r="J447" s="109">
        <f t="shared" si="327"/>
        <v>18</v>
      </c>
      <c r="K447" s="109">
        <f t="shared" si="342"/>
        <v>5</v>
      </c>
      <c r="L447" s="8">
        <f t="shared" si="328"/>
        <v>1.00501595</v>
      </c>
      <c r="M447" s="110">
        <f t="shared" si="341"/>
        <v>1.0087083299999999</v>
      </c>
      <c r="N447" s="110">
        <f t="shared" si="336"/>
        <v>1.2006350491761333</v>
      </c>
      <c r="O447" s="103">
        <f t="shared" si="340"/>
        <v>1.2066573700000001</v>
      </c>
      <c r="P447" s="103">
        <f t="shared" si="320"/>
        <v>814.29603035000002</v>
      </c>
      <c r="Q447" s="11">
        <f t="shared" si="335"/>
        <v>0</v>
      </c>
      <c r="R447" s="30">
        <f t="shared" si="329"/>
        <v>0</v>
      </c>
      <c r="S447" s="8">
        <f t="shared" si="321"/>
        <v>0</v>
      </c>
      <c r="T447" s="113">
        <f t="shared" si="330"/>
        <v>0.16</v>
      </c>
      <c r="U447" s="111">
        <f t="shared" si="337"/>
        <v>5</v>
      </c>
      <c r="V447" s="111">
        <v>252</v>
      </c>
      <c r="W447" s="110">
        <f t="shared" si="322"/>
        <v>1.0029491820000001</v>
      </c>
      <c r="X447" s="103">
        <f t="shared" si="323"/>
        <v>2.4015071899999998</v>
      </c>
      <c r="Y447" s="103">
        <f t="shared" si="324"/>
        <v>0</v>
      </c>
      <c r="Z447" s="114" t="str">
        <f t="shared" si="333"/>
        <v>A+J=</v>
      </c>
      <c r="AA447" s="108">
        <f t="shared" si="334"/>
        <v>44641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2">
        <f t="shared" si="325"/>
        <v>44623</v>
      </c>
      <c r="B448" s="103">
        <f t="shared" si="317"/>
        <v>817.99683009</v>
      </c>
      <c r="C448" s="103">
        <f t="shared" si="331"/>
        <v>674.83616359999996</v>
      </c>
      <c r="D448" s="104">
        <f t="shared" si="326"/>
        <v>1100.9880000000001</v>
      </c>
      <c r="E448" s="105">
        <f t="shared" si="338"/>
        <v>1120.999</v>
      </c>
      <c r="F448" s="106">
        <f t="shared" si="339"/>
        <v>44582</v>
      </c>
      <c r="G448" s="107">
        <f t="shared" si="318"/>
        <v>1.8175493284213751E-2</v>
      </c>
      <c r="H448" s="108">
        <f t="shared" si="332"/>
        <v>44641</v>
      </c>
      <c r="I448" s="108">
        <f t="shared" si="319"/>
        <v>44641</v>
      </c>
      <c r="J448" s="109">
        <f t="shared" si="327"/>
        <v>18</v>
      </c>
      <c r="K448" s="109">
        <f t="shared" si="342"/>
        <v>6</v>
      </c>
      <c r="L448" s="8">
        <f t="shared" si="328"/>
        <v>1.0060221499999999</v>
      </c>
      <c r="M448" s="110">
        <f t="shared" si="341"/>
        <v>1.0087083299999999</v>
      </c>
      <c r="N448" s="110">
        <f t="shared" si="336"/>
        <v>1.2006350491761333</v>
      </c>
      <c r="O448" s="103">
        <f t="shared" si="340"/>
        <v>1.2078654499999999</v>
      </c>
      <c r="P448" s="103">
        <f t="shared" si="320"/>
        <v>815.11128642000006</v>
      </c>
      <c r="Q448" s="11">
        <f t="shared" si="335"/>
        <v>0</v>
      </c>
      <c r="R448" s="30">
        <f t="shared" si="329"/>
        <v>0</v>
      </c>
      <c r="S448" s="8">
        <f t="shared" si="321"/>
        <v>0</v>
      </c>
      <c r="T448" s="113">
        <f t="shared" si="330"/>
        <v>0.16</v>
      </c>
      <c r="U448" s="111">
        <f t="shared" si="337"/>
        <v>6</v>
      </c>
      <c r="V448" s="111">
        <v>252</v>
      </c>
      <c r="W448" s="110">
        <f t="shared" si="322"/>
        <v>1.003540061</v>
      </c>
      <c r="X448" s="103">
        <f t="shared" si="323"/>
        <v>2.8855436700000001</v>
      </c>
      <c r="Y448" s="103">
        <f t="shared" si="324"/>
        <v>0</v>
      </c>
      <c r="Z448" s="114" t="str">
        <f t="shared" si="333"/>
        <v>A+J=</v>
      </c>
      <c r="AA448" s="108">
        <f t="shared" si="334"/>
        <v>44641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2">
        <f t="shared" si="325"/>
        <v>44624</v>
      </c>
      <c r="B449" s="103">
        <f t="shared" si="317"/>
        <v>819.29819671999996</v>
      </c>
      <c r="C449" s="103">
        <f t="shared" si="331"/>
        <v>674.83616359999996</v>
      </c>
      <c r="D449" s="104">
        <f t="shared" si="326"/>
        <v>1100.9880000000001</v>
      </c>
      <c r="E449" s="105">
        <f t="shared" si="338"/>
        <v>1120.999</v>
      </c>
      <c r="F449" s="106">
        <f t="shared" si="339"/>
        <v>44582</v>
      </c>
      <c r="G449" s="107">
        <f t="shared" si="318"/>
        <v>1.8175493284213751E-2</v>
      </c>
      <c r="H449" s="108">
        <f t="shared" si="332"/>
        <v>44641</v>
      </c>
      <c r="I449" s="108">
        <f t="shared" si="319"/>
        <v>44641</v>
      </c>
      <c r="J449" s="109">
        <f t="shared" si="327"/>
        <v>18</v>
      </c>
      <c r="K449" s="109">
        <f t="shared" si="342"/>
        <v>7</v>
      </c>
      <c r="L449" s="8">
        <f t="shared" si="328"/>
        <v>1.0070293699999999</v>
      </c>
      <c r="M449" s="110">
        <f t="shared" si="341"/>
        <v>1.0087083299999999</v>
      </c>
      <c r="N449" s="110">
        <f t="shared" si="336"/>
        <v>1.2006350491761333</v>
      </c>
      <c r="O449" s="103">
        <f t="shared" si="340"/>
        <v>1.2090747500000001</v>
      </c>
      <c r="P449" s="103">
        <f t="shared" si="320"/>
        <v>815.92736578999995</v>
      </c>
      <c r="Q449" s="11">
        <f t="shared" si="335"/>
        <v>0</v>
      </c>
      <c r="R449" s="30">
        <f t="shared" si="329"/>
        <v>0</v>
      </c>
      <c r="S449" s="8">
        <f t="shared" si="321"/>
        <v>0</v>
      </c>
      <c r="T449" s="113">
        <f t="shared" si="330"/>
        <v>0.16</v>
      </c>
      <c r="U449" s="111">
        <f t="shared" si="337"/>
        <v>7</v>
      </c>
      <c r="V449" s="111">
        <v>252</v>
      </c>
      <c r="W449" s="110">
        <f t="shared" si="322"/>
        <v>1.004131288</v>
      </c>
      <c r="X449" s="103">
        <f t="shared" si="323"/>
        <v>3.3708309299999999</v>
      </c>
      <c r="Y449" s="103">
        <f t="shared" si="324"/>
        <v>0</v>
      </c>
      <c r="Z449" s="114" t="str">
        <f t="shared" si="333"/>
        <v>A+J=</v>
      </c>
      <c r="AA449" s="108">
        <f t="shared" si="334"/>
        <v>44641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2">
        <f t="shared" si="325"/>
        <v>44625</v>
      </c>
      <c r="B450" s="103">
        <f t="shared" si="317"/>
        <v>820.60163379000005</v>
      </c>
      <c r="C450" s="103">
        <f t="shared" si="331"/>
        <v>674.83616359999996</v>
      </c>
      <c r="D450" s="104">
        <f t="shared" si="326"/>
        <v>1100.9880000000001</v>
      </c>
      <c r="E450" s="105">
        <f t="shared" si="338"/>
        <v>1120.999</v>
      </c>
      <c r="F450" s="106">
        <f t="shared" si="339"/>
        <v>44582</v>
      </c>
      <c r="G450" s="107">
        <f t="shared" si="318"/>
        <v>1.8175493284213751E-2</v>
      </c>
      <c r="H450" s="108">
        <f t="shared" si="332"/>
        <v>44641</v>
      </c>
      <c r="I450" s="108">
        <f t="shared" si="319"/>
        <v>44641</v>
      </c>
      <c r="J450" s="109">
        <f t="shared" si="327"/>
        <v>18</v>
      </c>
      <c r="K450" s="109">
        <f t="shared" si="342"/>
        <v>8</v>
      </c>
      <c r="L450" s="8">
        <f t="shared" si="328"/>
        <v>1.00803759</v>
      </c>
      <c r="M450" s="110">
        <f t="shared" si="341"/>
        <v>1.0087083299999999</v>
      </c>
      <c r="N450" s="110">
        <f t="shared" si="336"/>
        <v>1.2006350491761333</v>
      </c>
      <c r="O450" s="103">
        <f t="shared" si="340"/>
        <v>1.21028526</v>
      </c>
      <c r="P450" s="103">
        <f t="shared" si="320"/>
        <v>816.74426172000005</v>
      </c>
      <c r="Q450" s="11">
        <f t="shared" si="335"/>
        <v>0</v>
      </c>
      <c r="R450" s="30">
        <f t="shared" si="329"/>
        <v>0</v>
      </c>
      <c r="S450" s="8">
        <f t="shared" si="321"/>
        <v>0</v>
      </c>
      <c r="T450" s="113">
        <f t="shared" si="330"/>
        <v>0.16</v>
      </c>
      <c r="U450" s="111">
        <f t="shared" si="337"/>
        <v>8</v>
      </c>
      <c r="V450" s="111">
        <v>252</v>
      </c>
      <c r="W450" s="110">
        <f t="shared" si="322"/>
        <v>1.0047228640000001</v>
      </c>
      <c r="X450" s="103">
        <f t="shared" si="323"/>
        <v>3.8573720699999998</v>
      </c>
      <c r="Y450" s="103">
        <f t="shared" si="324"/>
        <v>0</v>
      </c>
      <c r="Z450" s="114" t="str">
        <f t="shared" si="333"/>
        <v>A+J=</v>
      </c>
      <c r="AA450" s="108">
        <f t="shared" si="334"/>
        <v>44641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2">
        <f t="shared" si="325"/>
        <v>44626</v>
      </c>
      <c r="B451" s="103">
        <f t="shared" si="317"/>
        <v>820.60163379000005</v>
      </c>
      <c r="C451" s="103">
        <f t="shared" si="331"/>
        <v>674.83616359999996</v>
      </c>
      <c r="D451" s="104">
        <f t="shared" si="326"/>
        <v>1100.9880000000001</v>
      </c>
      <c r="E451" s="105">
        <f t="shared" si="338"/>
        <v>1120.999</v>
      </c>
      <c r="F451" s="106">
        <f t="shared" si="339"/>
        <v>44582</v>
      </c>
      <c r="G451" s="107">
        <f t="shared" si="318"/>
        <v>1.8175493284213751E-2</v>
      </c>
      <c r="H451" s="108">
        <f t="shared" si="332"/>
        <v>44641</v>
      </c>
      <c r="I451" s="108">
        <f t="shared" si="319"/>
        <v>44641</v>
      </c>
      <c r="J451" s="109">
        <f t="shared" si="327"/>
        <v>18</v>
      </c>
      <c r="K451" s="109">
        <f t="shared" si="342"/>
        <v>8</v>
      </c>
      <c r="L451" s="8">
        <f t="shared" si="328"/>
        <v>1.00803759</v>
      </c>
      <c r="M451" s="110">
        <f t="shared" si="341"/>
        <v>1.0087083299999999</v>
      </c>
      <c r="N451" s="110">
        <f t="shared" si="336"/>
        <v>1.2006350491761333</v>
      </c>
      <c r="O451" s="103">
        <f t="shared" si="340"/>
        <v>1.21028526</v>
      </c>
      <c r="P451" s="103">
        <f t="shared" si="320"/>
        <v>816.74426172000005</v>
      </c>
      <c r="Q451" s="11">
        <f t="shared" si="335"/>
        <v>0</v>
      </c>
      <c r="R451" s="30">
        <f t="shared" si="329"/>
        <v>0</v>
      </c>
      <c r="S451" s="8">
        <f t="shared" si="321"/>
        <v>0</v>
      </c>
      <c r="T451" s="113">
        <f t="shared" si="330"/>
        <v>0.16</v>
      </c>
      <c r="U451" s="111">
        <f t="shared" si="337"/>
        <v>8</v>
      </c>
      <c r="V451" s="111">
        <v>252</v>
      </c>
      <c r="W451" s="110">
        <f t="shared" si="322"/>
        <v>1.0047228640000001</v>
      </c>
      <c r="X451" s="103">
        <f t="shared" si="323"/>
        <v>3.8573720699999998</v>
      </c>
      <c r="Y451" s="103">
        <f t="shared" si="324"/>
        <v>0</v>
      </c>
      <c r="Z451" s="114" t="str">
        <f t="shared" si="333"/>
        <v>A+J=</v>
      </c>
      <c r="AA451" s="108">
        <f t="shared" si="334"/>
        <v>44641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2">
        <f t="shared" si="325"/>
        <v>44627</v>
      </c>
      <c r="B452" s="103">
        <f t="shared" si="317"/>
        <v>820.60163379000005</v>
      </c>
      <c r="C452" s="103">
        <f t="shared" si="331"/>
        <v>674.83616359999996</v>
      </c>
      <c r="D452" s="104">
        <f t="shared" si="326"/>
        <v>1100.9880000000001</v>
      </c>
      <c r="E452" s="105">
        <f t="shared" si="338"/>
        <v>1120.999</v>
      </c>
      <c r="F452" s="106">
        <f t="shared" si="339"/>
        <v>44582</v>
      </c>
      <c r="G452" s="107">
        <f t="shared" si="318"/>
        <v>1.8175493284213751E-2</v>
      </c>
      <c r="H452" s="108">
        <f t="shared" si="332"/>
        <v>44641</v>
      </c>
      <c r="I452" s="108">
        <f t="shared" si="319"/>
        <v>44641</v>
      </c>
      <c r="J452" s="109">
        <f t="shared" si="327"/>
        <v>18</v>
      </c>
      <c r="K452" s="109">
        <f t="shared" si="342"/>
        <v>8</v>
      </c>
      <c r="L452" s="8">
        <f t="shared" si="328"/>
        <v>1.00803759</v>
      </c>
      <c r="M452" s="110">
        <f t="shared" si="341"/>
        <v>1.0087083299999999</v>
      </c>
      <c r="N452" s="110">
        <f t="shared" si="336"/>
        <v>1.2006350491761333</v>
      </c>
      <c r="O452" s="103">
        <f t="shared" si="340"/>
        <v>1.21028526</v>
      </c>
      <c r="P452" s="103">
        <f t="shared" si="320"/>
        <v>816.74426172000005</v>
      </c>
      <c r="Q452" s="11">
        <f t="shared" si="335"/>
        <v>0</v>
      </c>
      <c r="R452" s="30">
        <f t="shared" si="329"/>
        <v>0</v>
      </c>
      <c r="S452" s="8">
        <f t="shared" si="321"/>
        <v>0</v>
      </c>
      <c r="T452" s="113">
        <f t="shared" si="330"/>
        <v>0.16</v>
      </c>
      <c r="U452" s="111">
        <f t="shared" si="337"/>
        <v>8</v>
      </c>
      <c r="V452" s="111">
        <v>252</v>
      </c>
      <c r="W452" s="110">
        <f t="shared" si="322"/>
        <v>1.0047228640000001</v>
      </c>
      <c r="X452" s="103">
        <f t="shared" si="323"/>
        <v>3.8573720699999998</v>
      </c>
      <c r="Y452" s="103">
        <f t="shared" si="324"/>
        <v>0</v>
      </c>
      <c r="Z452" s="114" t="str">
        <f t="shared" si="333"/>
        <v>A+J=</v>
      </c>
      <c r="AA452" s="108">
        <f t="shared" si="334"/>
        <v>44641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2">
        <f t="shared" si="325"/>
        <v>44628</v>
      </c>
      <c r="B453" s="103">
        <f t="shared" si="317"/>
        <v>821.90713597000001</v>
      </c>
      <c r="C453" s="103">
        <f t="shared" si="331"/>
        <v>674.83616359999996</v>
      </c>
      <c r="D453" s="104">
        <f t="shared" si="326"/>
        <v>1100.9880000000001</v>
      </c>
      <c r="E453" s="105">
        <f t="shared" si="338"/>
        <v>1120.999</v>
      </c>
      <c r="F453" s="106">
        <f t="shared" si="339"/>
        <v>44582</v>
      </c>
      <c r="G453" s="107">
        <f t="shared" si="318"/>
        <v>1.8175493284213751E-2</v>
      </c>
      <c r="H453" s="108">
        <f t="shared" si="332"/>
        <v>44641</v>
      </c>
      <c r="I453" s="108">
        <f t="shared" si="319"/>
        <v>44641</v>
      </c>
      <c r="J453" s="109">
        <f t="shared" si="327"/>
        <v>18</v>
      </c>
      <c r="K453" s="109">
        <f t="shared" si="342"/>
        <v>9</v>
      </c>
      <c r="L453" s="8">
        <f t="shared" si="328"/>
        <v>1.00904682</v>
      </c>
      <c r="M453" s="110">
        <f t="shared" si="341"/>
        <v>1.0087083299999999</v>
      </c>
      <c r="N453" s="110">
        <f t="shared" si="336"/>
        <v>1.2006350491761333</v>
      </c>
      <c r="O453" s="103">
        <f t="shared" si="340"/>
        <v>1.21149697</v>
      </c>
      <c r="P453" s="103">
        <f t="shared" si="320"/>
        <v>817.56196743999999</v>
      </c>
      <c r="Q453" s="11">
        <f t="shared" si="335"/>
        <v>0</v>
      </c>
      <c r="R453" s="30">
        <f t="shared" si="329"/>
        <v>0</v>
      </c>
      <c r="S453" s="8">
        <f t="shared" si="321"/>
        <v>0</v>
      </c>
      <c r="T453" s="113">
        <f t="shared" si="330"/>
        <v>0.16</v>
      </c>
      <c r="U453" s="111">
        <f t="shared" si="337"/>
        <v>9</v>
      </c>
      <c r="V453" s="111">
        <v>252</v>
      </c>
      <c r="W453" s="110">
        <f t="shared" si="322"/>
        <v>1.005314788</v>
      </c>
      <c r="X453" s="103">
        <f t="shared" si="323"/>
        <v>4.3451685299999996</v>
      </c>
      <c r="Y453" s="103">
        <f t="shared" si="324"/>
        <v>0</v>
      </c>
      <c r="Z453" s="114" t="str">
        <f t="shared" si="333"/>
        <v>A+J=</v>
      </c>
      <c r="AA453" s="108">
        <f t="shared" si="334"/>
        <v>44641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2">
        <f t="shared" si="325"/>
        <v>44629</v>
      </c>
      <c r="B454" s="103">
        <f t="shared" si="317"/>
        <v>823.21471998000004</v>
      </c>
      <c r="C454" s="103">
        <f t="shared" si="331"/>
        <v>674.83616359999996</v>
      </c>
      <c r="D454" s="104">
        <f t="shared" si="326"/>
        <v>1100.9880000000001</v>
      </c>
      <c r="E454" s="105">
        <f t="shared" si="338"/>
        <v>1120.999</v>
      </c>
      <c r="F454" s="106">
        <f t="shared" si="339"/>
        <v>44582</v>
      </c>
      <c r="G454" s="107">
        <f t="shared" si="318"/>
        <v>1.8175493284213751E-2</v>
      </c>
      <c r="H454" s="108">
        <f t="shared" si="332"/>
        <v>44641</v>
      </c>
      <c r="I454" s="108">
        <f t="shared" si="319"/>
        <v>44641</v>
      </c>
      <c r="J454" s="109">
        <f t="shared" si="327"/>
        <v>18</v>
      </c>
      <c r="K454" s="109">
        <f t="shared" si="342"/>
        <v>10</v>
      </c>
      <c r="L454" s="8">
        <f t="shared" si="328"/>
        <v>1.0100570600000001</v>
      </c>
      <c r="M454" s="110">
        <f t="shared" si="341"/>
        <v>1.0087083299999999</v>
      </c>
      <c r="N454" s="110">
        <f t="shared" si="336"/>
        <v>1.2006350491761333</v>
      </c>
      <c r="O454" s="103">
        <f t="shared" si="340"/>
        <v>1.2127098999999999</v>
      </c>
      <c r="P454" s="103">
        <f t="shared" si="320"/>
        <v>818.38049647000003</v>
      </c>
      <c r="Q454" s="11">
        <f t="shared" si="335"/>
        <v>0</v>
      </c>
      <c r="R454" s="30">
        <f t="shared" si="329"/>
        <v>0</v>
      </c>
      <c r="S454" s="8">
        <f t="shared" si="321"/>
        <v>0</v>
      </c>
      <c r="T454" s="113">
        <f t="shared" si="330"/>
        <v>0.16</v>
      </c>
      <c r="U454" s="111">
        <f t="shared" si="337"/>
        <v>10</v>
      </c>
      <c r="V454" s="111">
        <v>252</v>
      </c>
      <c r="W454" s="110">
        <f t="shared" si="322"/>
        <v>1.005907061</v>
      </c>
      <c r="X454" s="103">
        <f t="shared" si="323"/>
        <v>4.8342235100000002</v>
      </c>
      <c r="Y454" s="103">
        <f t="shared" si="324"/>
        <v>0</v>
      </c>
      <c r="Z454" s="114" t="str">
        <f t="shared" si="333"/>
        <v>A+J=</v>
      </c>
      <c r="AA454" s="108">
        <f t="shared" si="334"/>
        <v>44641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2">
        <f t="shared" si="325"/>
        <v>44630</v>
      </c>
      <c r="B455" s="103">
        <f t="shared" si="317"/>
        <v>824.52438813000003</v>
      </c>
      <c r="C455" s="103">
        <f t="shared" si="331"/>
        <v>674.83616359999996</v>
      </c>
      <c r="D455" s="104">
        <f t="shared" si="326"/>
        <v>1100.9880000000001</v>
      </c>
      <c r="E455" s="105">
        <f t="shared" si="338"/>
        <v>1120.999</v>
      </c>
      <c r="F455" s="106">
        <f t="shared" si="339"/>
        <v>44582</v>
      </c>
      <c r="G455" s="107">
        <f t="shared" si="318"/>
        <v>1.8175493284213751E-2</v>
      </c>
      <c r="H455" s="108">
        <f t="shared" si="332"/>
        <v>44641</v>
      </c>
      <c r="I455" s="108">
        <f t="shared" si="319"/>
        <v>44641</v>
      </c>
      <c r="J455" s="109">
        <f t="shared" si="327"/>
        <v>18</v>
      </c>
      <c r="K455" s="109">
        <f t="shared" si="342"/>
        <v>11</v>
      </c>
      <c r="L455" s="8">
        <f t="shared" si="328"/>
        <v>1.01106831</v>
      </c>
      <c r="M455" s="110">
        <f t="shared" si="341"/>
        <v>1.0087083299999999</v>
      </c>
      <c r="N455" s="110">
        <f t="shared" si="336"/>
        <v>1.2006350491761333</v>
      </c>
      <c r="O455" s="103">
        <f t="shared" si="340"/>
        <v>1.2139240499999999</v>
      </c>
      <c r="P455" s="103">
        <f t="shared" si="320"/>
        <v>819.19984880000004</v>
      </c>
      <c r="Q455" s="11">
        <f t="shared" si="335"/>
        <v>0</v>
      </c>
      <c r="R455" s="30">
        <f t="shared" si="329"/>
        <v>0</v>
      </c>
      <c r="S455" s="8">
        <f t="shared" si="321"/>
        <v>0</v>
      </c>
      <c r="T455" s="113">
        <f t="shared" si="330"/>
        <v>0.16</v>
      </c>
      <c r="U455" s="111">
        <f t="shared" si="337"/>
        <v>11</v>
      </c>
      <c r="V455" s="111">
        <v>252</v>
      </c>
      <c r="W455" s="110">
        <f t="shared" si="322"/>
        <v>1.0064996829999999</v>
      </c>
      <c r="X455" s="103">
        <f t="shared" si="323"/>
        <v>5.3245393300000003</v>
      </c>
      <c r="Y455" s="103">
        <f t="shared" si="324"/>
        <v>0</v>
      </c>
      <c r="Z455" s="114" t="str">
        <f t="shared" si="333"/>
        <v>A+J=</v>
      </c>
      <c r="AA455" s="108">
        <f t="shared" si="334"/>
        <v>44641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2">
        <f t="shared" si="325"/>
        <v>44631</v>
      </c>
      <c r="B456" s="103">
        <f t="shared" si="317"/>
        <v>825.83613593000007</v>
      </c>
      <c r="C456" s="103">
        <f t="shared" si="331"/>
        <v>674.83616359999996</v>
      </c>
      <c r="D456" s="104">
        <f t="shared" si="326"/>
        <v>1100.9880000000001</v>
      </c>
      <c r="E456" s="105">
        <f t="shared" si="338"/>
        <v>1120.999</v>
      </c>
      <c r="F456" s="106">
        <f t="shared" si="339"/>
        <v>44582</v>
      </c>
      <c r="G456" s="107">
        <f t="shared" si="318"/>
        <v>1.8175493284213751E-2</v>
      </c>
      <c r="H456" s="108">
        <f t="shared" si="332"/>
        <v>44641</v>
      </c>
      <c r="I456" s="108">
        <f t="shared" si="319"/>
        <v>44641</v>
      </c>
      <c r="J456" s="109">
        <f t="shared" si="327"/>
        <v>18</v>
      </c>
      <c r="K456" s="109">
        <f t="shared" si="342"/>
        <v>12</v>
      </c>
      <c r="L456" s="8">
        <f t="shared" si="328"/>
        <v>1.0120805799999999</v>
      </c>
      <c r="M456" s="110">
        <f t="shared" si="341"/>
        <v>1.0087083299999999</v>
      </c>
      <c r="N456" s="110">
        <f t="shared" si="336"/>
        <v>1.2006350491761333</v>
      </c>
      <c r="O456" s="103">
        <f t="shared" si="340"/>
        <v>1.2151394099999999</v>
      </c>
      <c r="P456" s="103">
        <f t="shared" si="320"/>
        <v>820.02001768000002</v>
      </c>
      <c r="Q456" s="11">
        <f t="shared" si="335"/>
        <v>0</v>
      </c>
      <c r="R456" s="30">
        <f t="shared" si="329"/>
        <v>0</v>
      </c>
      <c r="S456" s="8">
        <f t="shared" si="321"/>
        <v>0</v>
      </c>
      <c r="T456" s="113">
        <f t="shared" si="330"/>
        <v>0.16</v>
      </c>
      <c r="U456" s="111">
        <f t="shared" si="337"/>
        <v>12</v>
      </c>
      <c r="V456" s="111">
        <v>252</v>
      </c>
      <c r="W456" s="110">
        <f t="shared" si="322"/>
        <v>1.007092654</v>
      </c>
      <c r="X456" s="103">
        <f t="shared" si="323"/>
        <v>5.8161182499999997</v>
      </c>
      <c r="Y456" s="103">
        <f t="shared" si="324"/>
        <v>0</v>
      </c>
      <c r="Z456" s="114" t="str">
        <f t="shared" si="333"/>
        <v>A+J=</v>
      </c>
      <c r="AA456" s="108">
        <f t="shared" si="334"/>
        <v>44641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2">
        <f t="shared" si="325"/>
        <v>44632</v>
      </c>
      <c r="B457" s="103">
        <f t="shared" si="317"/>
        <v>827.14997251</v>
      </c>
      <c r="C457" s="103">
        <f t="shared" si="331"/>
        <v>674.83616359999996</v>
      </c>
      <c r="D457" s="104">
        <f t="shared" si="326"/>
        <v>1100.9880000000001</v>
      </c>
      <c r="E457" s="105">
        <f t="shared" si="338"/>
        <v>1120.999</v>
      </c>
      <c r="F457" s="106">
        <f t="shared" si="339"/>
        <v>44582</v>
      </c>
      <c r="G457" s="107">
        <f t="shared" si="318"/>
        <v>1.8175493284213751E-2</v>
      </c>
      <c r="H457" s="108">
        <f t="shared" si="332"/>
        <v>44641</v>
      </c>
      <c r="I457" s="108">
        <f t="shared" si="319"/>
        <v>44641</v>
      </c>
      <c r="J457" s="109">
        <f t="shared" si="327"/>
        <v>18</v>
      </c>
      <c r="K457" s="109">
        <f t="shared" si="342"/>
        <v>13</v>
      </c>
      <c r="L457" s="8">
        <f t="shared" si="328"/>
        <v>1.0130938599999999</v>
      </c>
      <c r="M457" s="110">
        <f t="shared" si="341"/>
        <v>1.0087083299999999</v>
      </c>
      <c r="N457" s="110">
        <f t="shared" si="336"/>
        <v>1.2006350491761333</v>
      </c>
      <c r="O457" s="103">
        <f t="shared" si="340"/>
        <v>1.2163559900000001</v>
      </c>
      <c r="P457" s="103">
        <f t="shared" si="320"/>
        <v>820.84100985999999</v>
      </c>
      <c r="Q457" s="11">
        <f t="shared" si="335"/>
        <v>0</v>
      </c>
      <c r="R457" s="30">
        <f t="shared" si="329"/>
        <v>0</v>
      </c>
      <c r="S457" s="8">
        <f t="shared" si="321"/>
        <v>0</v>
      </c>
      <c r="T457" s="113">
        <f t="shared" si="330"/>
        <v>0.16</v>
      </c>
      <c r="U457" s="111">
        <f t="shared" si="337"/>
        <v>13</v>
      </c>
      <c r="V457" s="111">
        <v>252</v>
      </c>
      <c r="W457" s="110">
        <f t="shared" si="322"/>
        <v>1.0076859739999999</v>
      </c>
      <c r="X457" s="103">
        <f t="shared" si="323"/>
        <v>6.3089626499999998</v>
      </c>
      <c r="Y457" s="103">
        <f t="shared" si="324"/>
        <v>0</v>
      </c>
      <c r="Z457" s="114" t="str">
        <f t="shared" si="333"/>
        <v>A+J=</v>
      </c>
      <c r="AA457" s="108">
        <f t="shared" si="334"/>
        <v>44641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2">
        <f t="shared" si="325"/>
        <v>44633</v>
      </c>
      <c r="B458" s="103">
        <f t="shared" ref="B458:B521" si="343">(P458+X458)</f>
        <v>827.14997251</v>
      </c>
      <c r="C458" s="103">
        <f t="shared" si="331"/>
        <v>674.83616359999996</v>
      </c>
      <c r="D458" s="104">
        <f t="shared" si="326"/>
        <v>1100.9880000000001</v>
      </c>
      <c r="E458" s="105">
        <f t="shared" si="338"/>
        <v>1120.999</v>
      </c>
      <c r="F458" s="106">
        <f t="shared" si="339"/>
        <v>44582</v>
      </c>
      <c r="G458" s="107">
        <f t="shared" ref="G458:G521" si="344">(E458/D458)-1</f>
        <v>1.8175493284213751E-2</v>
      </c>
      <c r="H458" s="108">
        <f t="shared" si="332"/>
        <v>44641</v>
      </c>
      <c r="I458" s="108">
        <f t="shared" ref="I458:I521" si="345">IF(A458&gt;I457,H458,I457)</f>
        <v>44641</v>
      </c>
      <c r="J458" s="109">
        <f t="shared" si="327"/>
        <v>18</v>
      </c>
      <c r="K458" s="109">
        <f t="shared" si="342"/>
        <v>13</v>
      </c>
      <c r="L458" s="8">
        <f t="shared" si="328"/>
        <v>1.0130938599999999</v>
      </c>
      <c r="M458" s="110">
        <f t="shared" si="341"/>
        <v>1.0087083299999999</v>
      </c>
      <c r="N458" s="110">
        <f t="shared" si="336"/>
        <v>1.2006350491761333</v>
      </c>
      <c r="O458" s="103">
        <f t="shared" si="340"/>
        <v>1.2163559900000001</v>
      </c>
      <c r="P458" s="103">
        <f t="shared" ref="P458:P521" si="346">TRUNC(C458*O458,8)</f>
        <v>820.84100985999999</v>
      </c>
      <c r="Q458" s="11">
        <f t="shared" si="335"/>
        <v>0</v>
      </c>
      <c r="R458" s="30">
        <f t="shared" si="329"/>
        <v>0</v>
      </c>
      <c r="S458" s="8">
        <f t="shared" ref="S458:S521" si="347">IF(R458&gt;0,TRUNC(R458*P458,8),0)</f>
        <v>0</v>
      </c>
      <c r="T458" s="113">
        <f t="shared" si="330"/>
        <v>0.16</v>
      </c>
      <c r="U458" s="111">
        <f t="shared" si="337"/>
        <v>13</v>
      </c>
      <c r="V458" s="111">
        <v>252</v>
      </c>
      <c r="W458" s="110">
        <f t="shared" ref="W458:W521" si="348">ROUND((1+T458)^TRUNC((U458/V458),9),9)</f>
        <v>1.0076859739999999</v>
      </c>
      <c r="X458" s="103">
        <f t="shared" ref="X458:X521" si="349">TRUNC((P458*(W458-1)),8)</f>
        <v>6.3089626499999998</v>
      </c>
      <c r="Y458" s="103">
        <f t="shared" ref="Y458:Y521" si="350">IF(Q458&gt;0,S458+X458,0)</f>
        <v>0</v>
      </c>
      <c r="Z458" s="114" t="str">
        <f t="shared" si="333"/>
        <v>A+J=</v>
      </c>
      <c r="AA458" s="108">
        <f t="shared" si="334"/>
        <v>44641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2">
        <f t="shared" ref="A459:A522" si="351">(A458+1)</f>
        <v>44634</v>
      </c>
      <c r="B459" s="103">
        <f t="shared" si="343"/>
        <v>827.14997251</v>
      </c>
      <c r="C459" s="103">
        <f t="shared" si="331"/>
        <v>674.83616359999996</v>
      </c>
      <c r="D459" s="104">
        <f t="shared" ref="D459:D522" si="352">IF(E459=E458,D458,E458)</f>
        <v>1100.9880000000001</v>
      </c>
      <c r="E459" s="105">
        <f t="shared" si="338"/>
        <v>1120.999</v>
      </c>
      <c r="F459" s="106">
        <f t="shared" si="339"/>
        <v>44582</v>
      </c>
      <c r="G459" s="107">
        <f t="shared" si="344"/>
        <v>1.8175493284213751E-2</v>
      </c>
      <c r="H459" s="108">
        <f t="shared" si="332"/>
        <v>44641</v>
      </c>
      <c r="I459" s="108">
        <f t="shared" si="345"/>
        <v>44641</v>
      </c>
      <c r="J459" s="109">
        <f t="shared" ref="J459:J522" si="353">IF(I459=I458,J458,NETWORKDAYS(I458,I459,$AD$171:$AD$502)-1)</f>
        <v>18</v>
      </c>
      <c r="K459" s="109">
        <f t="shared" si="342"/>
        <v>13</v>
      </c>
      <c r="L459" s="8">
        <f t="shared" ref="L459:L522" si="354">IF(E459&lt;D459,1,TRUNC((E459/D459)^TRUNC((K459/J459),9),8))</f>
        <v>1.0130938599999999</v>
      </c>
      <c r="M459" s="110">
        <f t="shared" si="341"/>
        <v>1.0087083299999999</v>
      </c>
      <c r="N459" s="110">
        <f t="shared" si="336"/>
        <v>1.2006350491761333</v>
      </c>
      <c r="O459" s="103">
        <f t="shared" si="340"/>
        <v>1.2163559900000001</v>
      </c>
      <c r="P459" s="103">
        <f t="shared" si="346"/>
        <v>820.84100985999999</v>
      </c>
      <c r="Q459" s="11">
        <f t="shared" si="335"/>
        <v>0</v>
      </c>
      <c r="R459" s="30">
        <f t="shared" ref="R459:R522" si="355">IF(Q459&gt;0,VLOOKUP($A459,$AD$10:$AI$165,6),0)</f>
        <v>0</v>
      </c>
      <c r="S459" s="8">
        <f t="shared" si="347"/>
        <v>0</v>
      </c>
      <c r="T459" s="113">
        <f t="shared" ref="T459:T522" si="356">(T458)</f>
        <v>0.16</v>
      </c>
      <c r="U459" s="111">
        <f t="shared" si="337"/>
        <v>13</v>
      </c>
      <c r="V459" s="111">
        <v>252</v>
      </c>
      <c r="W459" s="110">
        <f t="shared" si="348"/>
        <v>1.0076859739999999</v>
      </c>
      <c r="X459" s="103">
        <f t="shared" si="349"/>
        <v>6.3089626499999998</v>
      </c>
      <c r="Y459" s="103">
        <f t="shared" si="350"/>
        <v>0</v>
      </c>
      <c r="Z459" s="114" t="str">
        <f t="shared" si="333"/>
        <v>A+J=</v>
      </c>
      <c r="AA459" s="108">
        <f t="shared" si="334"/>
        <v>44641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2">
        <f t="shared" si="351"/>
        <v>44635</v>
      </c>
      <c r="B460" s="103">
        <f t="shared" si="343"/>
        <v>828.46589420999999</v>
      </c>
      <c r="C460" s="103">
        <f t="shared" ref="C460:C523" si="357">TRUNC(IF(Q459&gt;0,VLOOKUP(A459,$AD$12:$AE$165,2),C459),8)</f>
        <v>674.83616359999996</v>
      </c>
      <c r="D460" s="104">
        <f t="shared" si="352"/>
        <v>1100.9880000000001</v>
      </c>
      <c r="E460" s="105">
        <f t="shared" si="338"/>
        <v>1120.999</v>
      </c>
      <c r="F460" s="106">
        <f t="shared" si="339"/>
        <v>44582</v>
      </c>
      <c r="G460" s="107">
        <f t="shared" si="344"/>
        <v>1.8175493284213751E-2</v>
      </c>
      <c r="H460" s="108">
        <f t="shared" ref="H460:H523" si="358">IF(DAY(A460)=H$9,VLOOKUP(A460,AH$118:AN$450,4),H459)</f>
        <v>44641</v>
      </c>
      <c r="I460" s="108">
        <f t="shared" si="345"/>
        <v>44641</v>
      </c>
      <c r="J460" s="109">
        <f t="shared" si="353"/>
        <v>18</v>
      </c>
      <c r="K460" s="109">
        <f t="shared" si="342"/>
        <v>14</v>
      </c>
      <c r="L460" s="8">
        <f t="shared" si="354"/>
        <v>1.01410815</v>
      </c>
      <c r="M460" s="110">
        <f t="shared" si="341"/>
        <v>1.0087083299999999</v>
      </c>
      <c r="N460" s="110">
        <f t="shared" si="336"/>
        <v>1.2006350491761333</v>
      </c>
      <c r="O460" s="103">
        <f t="shared" si="340"/>
        <v>1.2175737799999999</v>
      </c>
      <c r="P460" s="103">
        <f t="shared" si="346"/>
        <v>821.66281859000003</v>
      </c>
      <c r="Q460" s="11">
        <f t="shared" si="335"/>
        <v>0</v>
      </c>
      <c r="R460" s="30">
        <f t="shared" si="355"/>
        <v>0</v>
      </c>
      <c r="S460" s="8">
        <f t="shared" si="347"/>
        <v>0</v>
      </c>
      <c r="T460" s="113">
        <f t="shared" si="356"/>
        <v>0.16</v>
      </c>
      <c r="U460" s="111">
        <f t="shared" si="337"/>
        <v>14</v>
      </c>
      <c r="V460" s="111">
        <v>252</v>
      </c>
      <c r="W460" s="110">
        <f t="shared" si="348"/>
        <v>1.0082796439999999</v>
      </c>
      <c r="X460" s="103">
        <f t="shared" si="349"/>
        <v>6.8030756200000004</v>
      </c>
      <c r="Y460" s="103">
        <f t="shared" si="350"/>
        <v>0</v>
      </c>
      <c r="Z460" s="114" t="str">
        <f t="shared" ref="Z460:Z523" si="359">IF($Q459&gt;0,VLOOKUP($A459,$AD$10:$AM$165,9),Z459)</f>
        <v>A+J=</v>
      </c>
      <c r="AA460" s="108">
        <f t="shared" ref="AA460:AA523" si="360">IF($Q459&gt;0,VLOOKUP($A459,$AD$10:$AM$165,10),AA459)</f>
        <v>44641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2">
        <f t="shared" si="351"/>
        <v>44636</v>
      </c>
      <c r="B461" s="103">
        <f t="shared" si="343"/>
        <v>829.78391695999994</v>
      </c>
      <c r="C461" s="103">
        <f t="shared" si="357"/>
        <v>674.83616359999996</v>
      </c>
      <c r="D461" s="104">
        <f t="shared" si="352"/>
        <v>1100.9880000000001</v>
      </c>
      <c r="E461" s="105">
        <f t="shared" si="338"/>
        <v>1120.999</v>
      </c>
      <c r="F461" s="106">
        <f t="shared" si="339"/>
        <v>44582</v>
      </c>
      <c r="G461" s="107">
        <f t="shared" si="344"/>
        <v>1.8175493284213751E-2</v>
      </c>
      <c r="H461" s="108">
        <f t="shared" si="358"/>
        <v>44641</v>
      </c>
      <c r="I461" s="108">
        <f t="shared" si="345"/>
        <v>44641</v>
      </c>
      <c r="J461" s="109">
        <f t="shared" si="353"/>
        <v>18</v>
      </c>
      <c r="K461" s="109">
        <f t="shared" si="342"/>
        <v>15</v>
      </c>
      <c r="L461" s="8">
        <f t="shared" si="354"/>
        <v>1.0151234600000001</v>
      </c>
      <c r="M461" s="110">
        <f t="shared" si="341"/>
        <v>1.0087083299999999</v>
      </c>
      <c r="N461" s="110">
        <f t="shared" si="336"/>
        <v>1.2006350491761333</v>
      </c>
      <c r="O461" s="103">
        <f t="shared" si="340"/>
        <v>1.2187927999999999</v>
      </c>
      <c r="P461" s="103">
        <f t="shared" si="346"/>
        <v>822.48545736999995</v>
      </c>
      <c r="Q461" s="11">
        <f t="shared" ref="Q461:Q524" si="361">IF(VLOOKUP(A461,AD$10:AK$165,8)=VLOOKUP(A460,AD$10:AK$165,8),0,VLOOKUP(A461,AD$10:AK$165,8))</f>
        <v>0</v>
      </c>
      <c r="R461" s="30">
        <f t="shared" si="355"/>
        <v>0</v>
      </c>
      <c r="S461" s="8">
        <f t="shared" si="347"/>
        <v>0</v>
      </c>
      <c r="T461" s="113">
        <f t="shared" si="356"/>
        <v>0.16</v>
      </c>
      <c r="U461" s="111">
        <f t="shared" si="337"/>
        <v>15</v>
      </c>
      <c r="V461" s="111">
        <v>252</v>
      </c>
      <c r="W461" s="110">
        <f t="shared" si="348"/>
        <v>1.008873664</v>
      </c>
      <c r="X461" s="103">
        <f t="shared" si="349"/>
        <v>7.2984595900000002</v>
      </c>
      <c r="Y461" s="103">
        <f t="shared" si="350"/>
        <v>0</v>
      </c>
      <c r="Z461" s="114" t="str">
        <f t="shared" si="359"/>
        <v>A+J=</v>
      </c>
      <c r="AA461" s="108">
        <f t="shared" si="360"/>
        <v>44641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2">
        <f t="shared" si="351"/>
        <v>44637</v>
      </c>
      <c r="B462" s="103">
        <f t="shared" si="343"/>
        <v>831.10402864999992</v>
      </c>
      <c r="C462" s="103">
        <f t="shared" si="357"/>
        <v>674.83616359999996</v>
      </c>
      <c r="D462" s="104">
        <f t="shared" si="352"/>
        <v>1100.9880000000001</v>
      </c>
      <c r="E462" s="105">
        <f t="shared" si="338"/>
        <v>1120.999</v>
      </c>
      <c r="F462" s="106">
        <f t="shared" si="339"/>
        <v>44582</v>
      </c>
      <c r="G462" s="107">
        <f t="shared" si="344"/>
        <v>1.8175493284213751E-2</v>
      </c>
      <c r="H462" s="108">
        <f t="shared" si="358"/>
        <v>44641</v>
      </c>
      <c r="I462" s="108">
        <f t="shared" si="345"/>
        <v>44641</v>
      </c>
      <c r="J462" s="109">
        <f t="shared" si="353"/>
        <v>18</v>
      </c>
      <c r="K462" s="109">
        <f t="shared" si="342"/>
        <v>16</v>
      </c>
      <c r="L462" s="8">
        <f t="shared" si="354"/>
        <v>1.01613978</v>
      </c>
      <c r="M462" s="110">
        <f t="shared" si="341"/>
        <v>1.0087083299999999</v>
      </c>
      <c r="N462" s="110">
        <f t="shared" si="336"/>
        <v>1.2006350491761333</v>
      </c>
      <c r="O462" s="103">
        <f t="shared" si="340"/>
        <v>1.2200130300000001</v>
      </c>
      <c r="P462" s="103">
        <f t="shared" si="346"/>
        <v>823.30891269999995</v>
      </c>
      <c r="Q462" s="11">
        <f t="shared" si="361"/>
        <v>0</v>
      </c>
      <c r="R462" s="30">
        <f t="shared" si="355"/>
        <v>0</v>
      </c>
      <c r="S462" s="8">
        <f t="shared" si="347"/>
        <v>0</v>
      </c>
      <c r="T462" s="113">
        <f t="shared" si="356"/>
        <v>0.16</v>
      </c>
      <c r="U462" s="111">
        <f t="shared" si="337"/>
        <v>16</v>
      </c>
      <c r="V462" s="111">
        <v>252</v>
      </c>
      <c r="W462" s="110">
        <f t="shared" si="348"/>
        <v>1.0094680330000001</v>
      </c>
      <c r="X462" s="103">
        <f t="shared" si="349"/>
        <v>7.7951159499999996</v>
      </c>
      <c r="Y462" s="103">
        <f t="shared" si="350"/>
        <v>0</v>
      </c>
      <c r="Z462" s="114" t="str">
        <f t="shared" si="359"/>
        <v>A+J=</v>
      </c>
      <c r="AA462" s="108">
        <f t="shared" si="360"/>
        <v>44641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2">
        <f t="shared" si="351"/>
        <v>44638</v>
      </c>
      <c r="B463" s="103">
        <f t="shared" si="343"/>
        <v>832.42625369999996</v>
      </c>
      <c r="C463" s="103">
        <f t="shared" si="357"/>
        <v>674.83616359999996</v>
      </c>
      <c r="D463" s="104">
        <f t="shared" si="352"/>
        <v>1100.9880000000001</v>
      </c>
      <c r="E463" s="105">
        <f t="shared" si="338"/>
        <v>1120.999</v>
      </c>
      <c r="F463" s="106">
        <f t="shared" si="339"/>
        <v>44582</v>
      </c>
      <c r="G463" s="107">
        <f t="shared" si="344"/>
        <v>1.8175493284213751E-2</v>
      </c>
      <c r="H463" s="108">
        <f t="shared" si="358"/>
        <v>44641</v>
      </c>
      <c r="I463" s="108">
        <f t="shared" si="345"/>
        <v>44641</v>
      </c>
      <c r="J463" s="109">
        <f t="shared" si="353"/>
        <v>18</v>
      </c>
      <c r="K463" s="109">
        <f t="shared" si="342"/>
        <v>17</v>
      </c>
      <c r="L463" s="8">
        <f t="shared" si="354"/>
        <v>1.01715713</v>
      </c>
      <c r="M463" s="110">
        <f t="shared" si="341"/>
        <v>1.0087083299999999</v>
      </c>
      <c r="N463" s="110">
        <f t="shared" si="336"/>
        <v>1.2006350491761333</v>
      </c>
      <c r="O463" s="103">
        <f t="shared" si="340"/>
        <v>1.2212345</v>
      </c>
      <c r="P463" s="103">
        <f t="shared" si="346"/>
        <v>824.13320482999995</v>
      </c>
      <c r="Q463" s="11">
        <f t="shared" si="361"/>
        <v>0</v>
      </c>
      <c r="R463" s="30">
        <f t="shared" si="355"/>
        <v>0</v>
      </c>
      <c r="S463" s="8">
        <f t="shared" si="347"/>
        <v>0</v>
      </c>
      <c r="T463" s="113">
        <f t="shared" si="356"/>
        <v>0.16</v>
      </c>
      <c r="U463" s="111">
        <f t="shared" si="337"/>
        <v>17</v>
      </c>
      <c r="V463" s="111">
        <v>252</v>
      </c>
      <c r="W463" s="110">
        <f t="shared" si="348"/>
        <v>1.0100627529999999</v>
      </c>
      <c r="X463" s="103">
        <f t="shared" si="349"/>
        <v>8.2930488699999998</v>
      </c>
      <c r="Y463" s="103">
        <f t="shared" si="350"/>
        <v>0</v>
      </c>
      <c r="Z463" s="114" t="str">
        <f t="shared" si="359"/>
        <v>A+J=</v>
      </c>
      <c r="AA463" s="108">
        <f t="shared" si="360"/>
        <v>44641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2">
        <f t="shared" si="351"/>
        <v>44639</v>
      </c>
      <c r="B464" s="103">
        <f t="shared" si="343"/>
        <v>833.75056637</v>
      </c>
      <c r="C464" s="103">
        <f t="shared" si="357"/>
        <v>674.83616359999996</v>
      </c>
      <c r="D464" s="104">
        <f t="shared" si="352"/>
        <v>1100.9880000000001</v>
      </c>
      <c r="E464" s="105">
        <f t="shared" si="338"/>
        <v>1120.999</v>
      </c>
      <c r="F464" s="106">
        <f t="shared" si="339"/>
        <v>44582</v>
      </c>
      <c r="G464" s="107">
        <f t="shared" si="344"/>
        <v>1.8175493284213751E-2</v>
      </c>
      <c r="H464" s="108">
        <f t="shared" si="358"/>
        <v>44641</v>
      </c>
      <c r="I464" s="108">
        <f t="shared" si="345"/>
        <v>44641</v>
      </c>
      <c r="J464" s="109">
        <f t="shared" si="353"/>
        <v>18</v>
      </c>
      <c r="K464" s="109">
        <f t="shared" si="342"/>
        <v>18</v>
      </c>
      <c r="L464" s="8">
        <f t="shared" si="354"/>
        <v>1.01817549</v>
      </c>
      <c r="M464" s="110">
        <f t="shared" si="341"/>
        <v>1.0087083299999999</v>
      </c>
      <c r="N464" s="110">
        <f t="shared" si="336"/>
        <v>1.2006350491761333</v>
      </c>
      <c r="O464" s="103">
        <f t="shared" si="340"/>
        <v>1.22245717</v>
      </c>
      <c r="P464" s="103">
        <f t="shared" si="346"/>
        <v>824.95830676000003</v>
      </c>
      <c r="Q464" s="11">
        <f t="shared" si="361"/>
        <v>0</v>
      </c>
      <c r="R464" s="30">
        <f t="shared" si="355"/>
        <v>0</v>
      </c>
      <c r="S464" s="8">
        <f t="shared" si="347"/>
        <v>0</v>
      </c>
      <c r="T464" s="113">
        <f t="shared" si="356"/>
        <v>0.16</v>
      </c>
      <c r="U464" s="111">
        <f t="shared" si="337"/>
        <v>18</v>
      </c>
      <c r="V464" s="111">
        <v>252</v>
      </c>
      <c r="W464" s="110">
        <f t="shared" si="348"/>
        <v>1.0106578230000001</v>
      </c>
      <c r="X464" s="103">
        <f t="shared" si="349"/>
        <v>8.7922596100000003</v>
      </c>
      <c r="Y464" s="103">
        <f t="shared" si="350"/>
        <v>0</v>
      </c>
      <c r="Z464" s="114" t="str">
        <f t="shared" si="359"/>
        <v>A+J=</v>
      </c>
      <c r="AA464" s="108">
        <f t="shared" si="360"/>
        <v>44641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2">
        <f t="shared" si="351"/>
        <v>44640</v>
      </c>
      <c r="B465" s="103">
        <f t="shared" si="343"/>
        <v>833.75056637</v>
      </c>
      <c r="C465" s="103">
        <f t="shared" si="357"/>
        <v>674.83616359999996</v>
      </c>
      <c r="D465" s="104">
        <f t="shared" si="352"/>
        <v>1100.9880000000001</v>
      </c>
      <c r="E465" s="105">
        <f t="shared" si="338"/>
        <v>1120.999</v>
      </c>
      <c r="F465" s="106">
        <f t="shared" si="339"/>
        <v>44582</v>
      </c>
      <c r="G465" s="107">
        <f t="shared" si="344"/>
        <v>1.8175493284213751E-2</v>
      </c>
      <c r="H465" s="108">
        <f t="shared" si="358"/>
        <v>44671</v>
      </c>
      <c r="I465" s="108">
        <f t="shared" si="345"/>
        <v>44641</v>
      </c>
      <c r="J465" s="109">
        <f t="shared" si="353"/>
        <v>18</v>
      </c>
      <c r="K465" s="109">
        <f t="shared" si="342"/>
        <v>18</v>
      </c>
      <c r="L465" s="8">
        <f t="shared" si="354"/>
        <v>1.01817549</v>
      </c>
      <c r="M465" s="110">
        <f t="shared" si="341"/>
        <v>1.0087083299999999</v>
      </c>
      <c r="N465" s="110">
        <f t="shared" si="336"/>
        <v>1.2006350491761333</v>
      </c>
      <c r="O465" s="103">
        <f t="shared" si="340"/>
        <v>1.22245717</v>
      </c>
      <c r="P465" s="103">
        <f t="shared" si="346"/>
        <v>824.95830676000003</v>
      </c>
      <c r="Q465" s="11">
        <f t="shared" si="361"/>
        <v>0</v>
      </c>
      <c r="R465" s="30">
        <f t="shared" si="355"/>
        <v>0</v>
      </c>
      <c r="S465" s="8">
        <f t="shared" si="347"/>
        <v>0</v>
      </c>
      <c r="T465" s="113">
        <f t="shared" si="356"/>
        <v>0.16</v>
      </c>
      <c r="U465" s="111">
        <f t="shared" si="337"/>
        <v>18</v>
      </c>
      <c r="V465" s="111">
        <v>252</v>
      </c>
      <c r="W465" s="110">
        <f t="shared" si="348"/>
        <v>1.0106578230000001</v>
      </c>
      <c r="X465" s="103">
        <f t="shared" si="349"/>
        <v>8.7922596100000003</v>
      </c>
      <c r="Y465" s="103">
        <f t="shared" si="350"/>
        <v>0</v>
      </c>
      <c r="Z465" s="114" t="str">
        <f t="shared" si="359"/>
        <v>A+J=</v>
      </c>
      <c r="AA465" s="108">
        <f t="shared" si="360"/>
        <v>44641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2">
        <f t="shared" si="351"/>
        <v>44641</v>
      </c>
      <c r="B466" s="103">
        <f t="shared" si="343"/>
        <v>833.75056637</v>
      </c>
      <c r="C466" s="103">
        <f t="shared" si="357"/>
        <v>674.83616359999996</v>
      </c>
      <c r="D466" s="104">
        <f t="shared" si="352"/>
        <v>1100.9880000000001</v>
      </c>
      <c r="E466" s="105">
        <f t="shared" si="338"/>
        <v>1120.999</v>
      </c>
      <c r="F466" s="106">
        <f t="shared" si="339"/>
        <v>44582</v>
      </c>
      <c r="G466" s="107">
        <f t="shared" si="344"/>
        <v>1.8175493284213751E-2</v>
      </c>
      <c r="H466" s="108">
        <f t="shared" si="358"/>
        <v>44671</v>
      </c>
      <c r="I466" s="108">
        <f t="shared" si="345"/>
        <v>44641</v>
      </c>
      <c r="J466" s="109">
        <f t="shared" si="353"/>
        <v>18</v>
      </c>
      <c r="K466" s="109">
        <f t="shared" si="342"/>
        <v>18</v>
      </c>
      <c r="L466" s="8">
        <f t="shared" si="354"/>
        <v>1.01817549</v>
      </c>
      <c r="M466" s="110">
        <f t="shared" si="341"/>
        <v>1.0087083299999999</v>
      </c>
      <c r="N466" s="110">
        <f t="shared" si="336"/>
        <v>1.2006350491761333</v>
      </c>
      <c r="O466" s="103">
        <f t="shared" si="340"/>
        <v>1.22245717</v>
      </c>
      <c r="P466" s="103">
        <f t="shared" si="346"/>
        <v>824.95830676000003</v>
      </c>
      <c r="Q466" s="11">
        <f t="shared" si="361"/>
        <v>15</v>
      </c>
      <c r="R466" s="30">
        <f t="shared" si="355"/>
        <v>2.9810325744322103E-2</v>
      </c>
      <c r="S466" s="8">
        <f t="shared" si="347"/>
        <v>24.59227585</v>
      </c>
      <c r="T466" s="113">
        <f t="shared" si="356"/>
        <v>0.16</v>
      </c>
      <c r="U466" s="111">
        <f t="shared" si="337"/>
        <v>18</v>
      </c>
      <c r="V466" s="111">
        <v>252</v>
      </c>
      <c r="W466" s="110">
        <f t="shared" si="348"/>
        <v>1.0106578230000001</v>
      </c>
      <c r="X466" s="103">
        <f t="shared" si="349"/>
        <v>8.7922596100000003</v>
      </c>
      <c r="Y466" s="103">
        <f t="shared" si="350"/>
        <v>33.384535460000002</v>
      </c>
      <c r="Z466" s="114" t="str">
        <f t="shared" si="359"/>
        <v>A+J=</v>
      </c>
      <c r="AA466" s="108">
        <f t="shared" si="360"/>
        <v>44641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2">
        <f t="shared" si="351"/>
        <v>44642</v>
      </c>
      <c r="B467" s="103">
        <f t="shared" si="343"/>
        <v>801.53051034999999</v>
      </c>
      <c r="C467" s="103">
        <f t="shared" si="357"/>
        <v>654.71907773999999</v>
      </c>
      <c r="D467" s="104">
        <f t="shared" si="352"/>
        <v>1120.999</v>
      </c>
      <c r="E467" s="105">
        <f t="shared" si="338"/>
        <v>1141.546</v>
      </c>
      <c r="F467" s="106">
        <f t="shared" si="339"/>
        <v>44613</v>
      </c>
      <c r="G467" s="107">
        <f t="shared" si="344"/>
        <v>1.8329186734332481E-2</v>
      </c>
      <c r="H467" s="108">
        <f t="shared" si="358"/>
        <v>44671</v>
      </c>
      <c r="I467" s="108">
        <f t="shared" si="345"/>
        <v>44671</v>
      </c>
      <c r="J467" s="109">
        <f t="shared" si="353"/>
        <v>21</v>
      </c>
      <c r="K467" s="109">
        <f t="shared" si="342"/>
        <v>1</v>
      </c>
      <c r="L467" s="8">
        <f t="shared" si="354"/>
        <v>1.00086528</v>
      </c>
      <c r="M467" s="110">
        <f t="shared" si="341"/>
        <v>1.01817549</v>
      </c>
      <c r="N467" s="110">
        <f t="shared" si="336"/>
        <v>1.2224571795060835</v>
      </c>
      <c r="O467" s="103">
        <f t="shared" si="340"/>
        <v>1.2235149400000001</v>
      </c>
      <c r="P467" s="103">
        <f t="shared" si="346"/>
        <v>801.05857311</v>
      </c>
      <c r="Q467" s="11">
        <f t="shared" si="361"/>
        <v>0</v>
      </c>
      <c r="R467" s="30">
        <f t="shared" si="355"/>
        <v>0</v>
      </c>
      <c r="S467" s="8">
        <f t="shared" si="347"/>
        <v>0</v>
      </c>
      <c r="T467" s="113">
        <f t="shared" si="356"/>
        <v>0.16</v>
      </c>
      <c r="U467" s="111">
        <f t="shared" si="337"/>
        <v>1</v>
      </c>
      <c r="V467" s="111">
        <v>252</v>
      </c>
      <c r="W467" s="110">
        <f t="shared" si="348"/>
        <v>1.0005891419999999</v>
      </c>
      <c r="X467" s="103">
        <f t="shared" si="349"/>
        <v>0.47193723999999998</v>
      </c>
      <c r="Y467" s="103">
        <f t="shared" si="350"/>
        <v>0</v>
      </c>
      <c r="Z467" s="114" t="str">
        <f t="shared" si="359"/>
        <v>A+J=</v>
      </c>
      <c r="AA467" s="108">
        <f t="shared" si="360"/>
        <v>44671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2">
        <f t="shared" si="351"/>
        <v>44643</v>
      </c>
      <c r="B468" s="103">
        <f t="shared" si="343"/>
        <v>802.69669282999996</v>
      </c>
      <c r="C468" s="103">
        <f t="shared" si="357"/>
        <v>654.71907773999999</v>
      </c>
      <c r="D468" s="104">
        <f t="shared" si="352"/>
        <v>1120.999</v>
      </c>
      <c r="E468" s="105">
        <f t="shared" si="338"/>
        <v>1141.546</v>
      </c>
      <c r="F468" s="106">
        <f t="shared" si="339"/>
        <v>44613</v>
      </c>
      <c r="G468" s="107">
        <f t="shared" si="344"/>
        <v>1.8329186734332481E-2</v>
      </c>
      <c r="H468" s="108">
        <f t="shared" si="358"/>
        <v>44671</v>
      </c>
      <c r="I468" s="108">
        <f t="shared" si="345"/>
        <v>44671</v>
      </c>
      <c r="J468" s="109">
        <f t="shared" si="353"/>
        <v>21</v>
      </c>
      <c r="K468" s="109">
        <f t="shared" si="342"/>
        <v>2</v>
      </c>
      <c r="L468" s="8">
        <f t="shared" si="354"/>
        <v>1.00173132</v>
      </c>
      <c r="M468" s="110">
        <f t="shared" si="341"/>
        <v>1.01817549</v>
      </c>
      <c r="N468" s="110">
        <f t="shared" si="336"/>
        <v>1.2224571795060835</v>
      </c>
      <c r="O468" s="103">
        <f t="shared" si="340"/>
        <v>1.22457364</v>
      </c>
      <c r="P468" s="103">
        <f t="shared" si="346"/>
        <v>801.75172420000001</v>
      </c>
      <c r="Q468" s="11">
        <f t="shared" si="361"/>
        <v>0</v>
      </c>
      <c r="R468" s="30">
        <f t="shared" si="355"/>
        <v>0</v>
      </c>
      <c r="S468" s="8">
        <f t="shared" si="347"/>
        <v>0</v>
      </c>
      <c r="T468" s="113">
        <f t="shared" si="356"/>
        <v>0.16</v>
      </c>
      <c r="U468" s="111">
        <f t="shared" si="337"/>
        <v>2</v>
      </c>
      <c r="V468" s="111">
        <v>252</v>
      </c>
      <c r="W468" s="110">
        <f t="shared" si="348"/>
        <v>1.0011786300000001</v>
      </c>
      <c r="X468" s="103">
        <f t="shared" si="349"/>
        <v>0.94496862999999998</v>
      </c>
      <c r="Y468" s="103">
        <f t="shared" si="350"/>
        <v>0</v>
      </c>
      <c r="Z468" s="114" t="str">
        <f t="shared" si="359"/>
        <v>A+J=</v>
      </c>
      <c r="AA468" s="108">
        <f t="shared" si="360"/>
        <v>44671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2">
        <f t="shared" si="351"/>
        <v>44644</v>
      </c>
      <c r="B469" s="103">
        <f t="shared" si="343"/>
        <v>803.86456940999994</v>
      </c>
      <c r="C469" s="103">
        <f t="shared" si="357"/>
        <v>654.71907773999999</v>
      </c>
      <c r="D469" s="104">
        <f t="shared" si="352"/>
        <v>1120.999</v>
      </c>
      <c r="E469" s="105">
        <f t="shared" si="338"/>
        <v>1141.546</v>
      </c>
      <c r="F469" s="106">
        <f t="shared" si="339"/>
        <v>44613</v>
      </c>
      <c r="G469" s="107">
        <f t="shared" si="344"/>
        <v>1.8329186734332481E-2</v>
      </c>
      <c r="H469" s="108">
        <f t="shared" si="358"/>
        <v>44671</v>
      </c>
      <c r="I469" s="108">
        <f t="shared" si="345"/>
        <v>44671</v>
      </c>
      <c r="J469" s="109">
        <f t="shared" si="353"/>
        <v>21</v>
      </c>
      <c r="K469" s="109">
        <f t="shared" si="342"/>
        <v>3</v>
      </c>
      <c r="L469" s="8">
        <f t="shared" si="354"/>
        <v>1.0025981100000001</v>
      </c>
      <c r="M469" s="110">
        <f t="shared" si="341"/>
        <v>1.01817549</v>
      </c>
      <c r="N469" s="110">
        <f t="shared" si="336"/>
        <v>1.2224571795060835</v>
      </c>
      <c r="O469" s="103">
        <f t="shared" si="340"/>
        <v>1.22563325</v>
      </c>
      <c r="P469" s="103">
        <f t="shared" si="346"/>
        <v>802.44547107999995</v>
      </c>
      <c r="Q469" s="11">
        <f t="shared" si="361"/>
        <v>0</v>
      </c>
      <c r="R469" s="30">
        <f t="shared" si="355"/>
        <v>0</v>
      </c>
      <c r="S469" s="8">
        <f t="shared" si="347"/>
        <v>0</v>
      </c>
      <c r="T469" s="113">
        <f t="shared" si="356"/>
        <v>0.16</v>
      </c>
      <c r="U469" s="111">
        <f t="shared" si="337"/>
        <v>3</v>
      </c>
      <c r="V469" s="111">
        <v>252</v>
      </c>
      <c r="W469" s="110">
        <f t="shared" si="348"/>
        <v>1.001768467</v>
      </c>
      <c r="X469" s="103">
        <f t="shared" si="349"/>
        <v>1.41909833</v>
      </c>
      <c r="Y469" s="103">
        <f t="shared" si="350"/>
        <v>0</v>
      </c>
      <c r="Z469" s="114" t="str">
        <f t="shared" si="359"/>
        <v>A+J=</v>
      </c>
      <c r="AA469" s="108">
        <f t="shared" si="360"/>
        <v>44671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2">
        <f t="shared" si="351"/>
        <v>44645</v>
      </c>
      <c r="B470" s="103">
        <f t="shared" si="343"/>
        <v>805.03414604</v>
      </c>
      <c r="C470" s="103">
        <f t="shared" si="357"/>
        <v>654.71907773999999</v>
      </c>
      <c r="D470" s="104">
        <f t="shared" si="352"/>
        <v>1120.999</v>
      </c>
      <c r="E470" s="105">
        <f t="shared" si="338"/>
        <v>1141.546</v>
      </c>
      <c r="F470" s="106">
        <f t="shared" si="339"/>
        <v>44613</v>
      </c>
      <c r="G470" s="107">
        <f t="shared" si="344"/>
        <v>1.8329186734332481E-2</v>
      </c>
      <c r="H470" s="108">
        <f t="shared" si="358"/>
        <v>44671</v>
      </c>
      <c r="I470" s="108">
        <f t="shared" si="345"/>
        <v>44671</v>
      </c>
      <c r="J470" s="109">
        <f t="shared" si="353"/>
        <v>21</v>
      </c>
      <c r="K470" s="109">
        <f t="shared" si="342"/>
        <v>4</v>
      </c>
      <c r="L470" s="8">
        <f t="shared" si="354"/>
        <v>1.0034656500000001</v>
      </c>
      <c r="M470" s="110">
        <f t="shared" si="341"/>
        <v>1.01817549</v>
      </c>
      <c r="N470" s="110">
        <f t="shared" si="336"/>
        <v>1.2224571795060835</v>
      </c>
      <c r="O470" s="103">
        <f t="shared" si="340"/>
        <v>1.22669378</v>
      </c>
      <c r="P470" s="103">
        <f t="shared" si="346"/>
        <v>803.13982031</v>
      </c>
      <c r="Q470" s="11">
        <f t="shared" si="361"/>
        <v>0</v>
      </c>
      <c r="R470" s="30">
        <f t="shared" si="355"/>
        <v>0</v>
      </c>
      <c r="S470" s="8">
        <f t="shared" si="347"/>
        <v>0</v>
      </c>
      <c r="T470" s="113">
        <f t="shared" si="356"/>
        <v>0.16</v>
      </c>
      <c r="U470" s="111">
        <f t="shared" si="337"/>
        <v>4</v>
      </c>
      <c r="V470" s="111">
        <v>252</v>
      </c>
      <c r="W470" s="110">
        <f t="shared" si="348"/>
        <v>1.0023586499999999</v>
      </c>
      <c r="X470" s="103">
        <f t="shared" si="349"/>
        <v>1.89432573</v>
      </c>
      <c r="Y470" s="103">
        <f t="shared" si="350"/>
        <v>0</v>
      </c>
      <c r="Z470" s="114" t="str">
        <f t="shared" si="359"/>
        <v>A+J=</v>
      </c>
      <c r="AA470" s="108">
        <f t="shared" si="360"/>
        <v>44671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2">
        <f t="shared" si="351"/>
        <v>44646</v>
      </c>
      <c r="B471" s="103">
        <f t="shared" si="343"/>
        <v>806.20542691000003</v>
      </c>
      <c r="C471" s="103">
        <f t="shared" si="357"/>
        <v>654.71907773999999</v>
      </c>
      <c r="D471" s="104">
        <f t="shared" si="352"/>
        <v>1120.999</v>
      </c>
      <c r="E471" s="105">
        <f t="shared" si="338"/>
        <v>1141.546</v>
      </c>
      <c r="F471" s="106">
        <f t="shared" si="339"/>
        <v>44613</v>
      </c>
      <c r="G471" s="107">
        <f t="shared" si="344"/>
        <v>1.8329186734332481E-2</v>
      </c>
      <c r="H471" s="108">
        <f t="shared" si="358"/>
        <v>44671</v>
      </c>
      <c r="I471" s="108">
        <f t="shared" si="345"/>
        <v>44671</v>
      </c>
      <c r="J471" s="109">
        <f t="shared" si="353"/>
        <v>21</v>
      </c>
      <c r="K471" s="109">
        <f t="shared" si="342"/>
        <v>5</v>
      </c>
      <c r="L471" s="8">
        <f t="shared" si="354"/>
        <v>1.00433394</v>
      </c>
      <c r="M471" s="110">
        <f t="shared" si="341"/>
        <v>1.01817549</v>
      </c>
      <c r="N471" s="110">
        <f t="shared" si="336"/>
        <v>1.2224571795060835</v>
      </c>
      <c r="O471" s="103">
        <f t="shared" si="340"/>
        <v>1.2277552300000001</v>
      </c>
      <c r="P471" s="103">
        <f t="shared" si="346"/>
        <v>803.83477187000005</v>
      </c>
      <c r="Q471" s="11">
        <f t="shared" si="361"/>
        <v>0</v>
      </c>
      <c r="R471" s="30">
        <f t="shared" si="355"/>
        <v>0</v>
      </c>
      <c r="S471" s="8">
        <f t="shared" si="347"/>
        <v>0</v>
      </c>
      <c r="T471" s="113">
        <f t="shared" si="356"/>
        <v>0.16</v>
      </c>
      <c r="U471" s="111">
        <f t="shared" si="337"/>
        <v>5</v>
      </c>
      <c r="V471" s="111">
        <v>252</v>
      </c>
      <c r="W471" s="110">
        <f t="shared" si="348"/>
        <v>1.0029491820000001</v>
      </c>
      <c r="X471" s="103">
        <f t="shared" si="349"/>
        <v>2.3706550399999999</v>
      </c>
      <c r="Y471" s="103">
        <f t="shared" si="350"/>
        <v>0</v>
      </c>
      <c r="Z471" s="114" t="str">
        <f t="shared" si="359"/>
        <v>A+J=</v>
      </c>
      <c r="AA471" s="108">
        <f t="shared" si="360"/>
        <v>44671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2">
        <f t="shared" si="351"/>
        <v>44647</v>
      </c>
      <c r="B472" s="103">
        <f t="shared" si="343"/>
        <v>806.20542691000003</v>
      </c>
      <c r="C472" s="103">
        <f t="shared" si="357"/>
        <v>654.71907773999999</v>
      </c>
      <c r="D472" s="104">
        <f t="shared" si="352"/>
        <v>1120.999</v>
      </c>
      <c r="E472" s="105">
        <f t="shared" si="338"/>
        <v>1141.546</v>
      </c>
      <c r="F472" s="106">
        <f t="shared" si="339"/>
        <v>44613</v>
      </c>
      <c r="G472" s="107">
        <f t="shared" si="344"/>
        <v>1.8329186734332481E-2</v>
      </c>
      <c r="H472" s="108">
        <f t="shared" si="358"/>
        <v>44671</v>
      </c>
      <c r="I472" s="108">
        <f t="shared" si="345"/>
        <v>44671</v>
      </c>
      <c r="J472" s="109">
        <f t="shared" si="353"/>
        <v>21</v>
      </c>
      <c r="K472" s="109">
        <f t="shared" si="342"/>
        <v>5</v>
      </c>
      <c r="L472" s="8">
        <f t="shared" si="354"/>
        <v>1.00433394</v>
      </c>
      <c r="M472" s="110">
        <f t="shared" si="341"/>
        <v>1.01817549</v>
      </c>
      <c r="N472" s="110">
        <f t="shared" si="336"/>
        <v>1.2224571795060835</v>
      </c>
      <c r="O472" s="103">
        <f t="shared" si="340"/>
        <v>1.2277552300000001</v>
      </c>
      <c r="P472" s="103">
        <f t="shared" si="346"/>
        <v>803.83477187000005</v>
      </c>
      <c r="Q472" s="11">
        <f t="shared" si="361"/>
        <v>0</v>
      </c>
      <c r="R472" s="30">
        <f t="shared" si="355"/>
        <v>0</v>
      </c>
      <c r="S472" s="8">
        <f t="shared" si="347"/>
        <v>0</v>
      </c>
      <c r="T472" s="113">
        <f t="shared" si="356"/>
        <v>0.16</v>
      </c>
      <c r="U472" s="111">
        <f t="shared" si="337"/>
        <v>5</v>
      </c>
      <c r="V472" s="111">
        <v>252</v>
      </c>
      <c r="W472" s="110">
        <f t="shared" si="348"/>
        <v>1.0029491820000001</v>
      </c>
      <c r="X472" s="103">
        <f t="shared" si="349"/>
        <v>2.3706550399999999</v>
      </c>
      <c r="Y472" s="103">
        <f t="shared" si="350"/>
        <v>0</v>
      </c>
      <c r="Z472" s="114" t="str">
        <f t="shared" si="359"/>
        <v>A+J=</v>
      </c>
      <c r="AA472" s="108">
        <f t="shared" si="360"/>
        <v>44671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2">
        <f t="shared" si="351"/>
        <v>44648</v>
      </c>
      <c r="B473" s="103">
        <f t="shared" si="343"/>
        <v>806.20542691000003</v>
      </c>
      <c r="C473" s="103">
        <f t="shared" si="357"/>
        <v>654.71907773999999</v>
      </c>
      <c r="D473" s="104">
        <f t="shared" si="352"/>
        <v>1120.999</v>
      </c>
      <c r="E473" s="105">
        <f t="shared" si="338"/>
        <v>1141.546</v>
      </c>
      <c r="F473" s="106">
        <f t="shared" si="339"/>
        <v>44613</v>
      </c>
      <c r="G473" s="107">
        <f t="shared" si="344"/>
        <v>1.8329186734332481E-2</v>
      </c>
      <c r="H473" s="108">
        <f t="shared" si="358"/>
        <v>44671</v>
      </c>
      <c r="I473" s="108">
        <f t="shared" si="345"/>
        <v>44671</v>
      </c>
      <c r="J473" s="109">
        <f t="shared" si="353"/>
        <v>21</v>
      </c>
      <c r="K473" s="109">
        <f t="shared" si="342"/>
        <v>5</v>
      </c>
      <c r="L473" s="8">
        <f t="shared" si="354"/>
        <v>1.00433394</v>
      </c>
      <c r="M473" s="110">
        <f t="shared" si="341"/>
        <v>1.01817549</v>
      </c>
      <c r="N473" s="110">
        <f t="shared" si="336"/>
        <v>1.2224571795060835</v>
      </c>
      <c r="O473" s="103">
        <f t="shared" si="340"/>
        <v>1.2277552300000001</v>
      </c>
      <c r="P473" s="103">
        <f t="shared" si="346"/>
        <v>803.83477187000005</v>
      </c>
      <c r="Q473" s="11">
        <f t="shared" si="361"/>
        <v>0</v>
      </c>
      <c r="R473" s="30">
        <f t="shared" si="355"/>
        <v>0</v>
      </c>
      <c r="S473" s="8">
        <f t="shared" si="347"/>
        <v>0</v>
      </c>
      <c r="T473" s="113">
        <f t="shared" si="356"/>
        <v>0.16</v>
      </c>
      <c r="U473" s="111">
        <f t="shared" si="337"/>
        <v>5</v>
      </c>
      <c r="V473" s="111">
        <v>252</v>
      </c>
      <c r="W473" s="110">
        <f t="shared" si="348"/>
        <v>1.0029491820000001</v>
      </c>
      <c r="X473" s="103">
        <f t="shared" si="349"/>
        <v>2.3706550399999999</v>
      </c>
      <c r="Y473" s="103">
        <f t="shared" si="350"/>
        <v>0</v>
      </c>
      <c r="Z473" s="114" t="str">
        <f t="shared" si="359"/>
        <v>A+J=</v>
      </c>
      <c r="AA473" s="108">
        <f t="shared" si="360"/>
        <v>44671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2">
        <f t="shared" si="351"/>
        <v>44649</v>
      </c>
      <c r="B474" s="103">
        <f t="shared" si="343"/>
        <v>807.37840563000009</v>
      </c>
      <c r="C474" s="103">
        <f t="shared" si="357"/>
        <v>654.71907773999999</v>
      </c>
      <c r="D474" s="104">
        <f t="shared" si="352"/>
        <v>1120.999</v>
      </c>
      <c r="E474" s="105">
        <f t="shared" si="338"/>
        <v>1141.546</v>
      </c>
      <c r="F474" s="106">
        <f t="shared" si="339"/>
        <v>44613</v>
      </c>
      <c r="G474" s="107">
        <f t="shared" si="344"/>
        <v>1.8329186734332481E-2</v>
      </c>
      <c r="H474" s="108">
        <f t="shared" si="358"/>
        <v>44671</v>
      </c>
      <c r="I474" s="108">
        <f t="shared" si="345"/>
        <v>44671</v>
      </c>
      <c r="J474" s="109">
        <f t="shared" si="353"/>
        <v>21</v>
      </c>
      <c r="K474" s="109">
        <f t="shared" si="342"/>
        <v>6</v>
      </c>
      <c r="L474" s="8">
        <f t="shared" si="354"/>
        <v>1.00520298</v>
      </c>
      <c r="M474" s="110">
        <f t="shared" si="341"/>
        <v>1.01817549</v>
      </c>
      <c r="N474" s="110">
        <f t="shared" si="336"/>
        <v>1.2224571795060835</v>
      </c>
      <c r="O474" s="103">
        <f t="shared" si="340"/>
        <v>1.22881759</v>
      </c>
      <c r="P474" s="103">
        <f t="shared" si="346"/>
        <v>804.53031923000003</v>
      </c>
      <c r="Q474" s="11">
        <f t="shared" si="361"/>
        <v>0</v>
      </c>
      <c r="R474" s="30">
        <f t="shared" si="355"/>
        <v>0</v>
      </c>
      <c r="S474" s="8">
        <f t="shared" si="347"/>
        <v>0</v>
      </c>
      <c r="T474" s="113">
        <f t="shared" si="356"/>
        <v>0.16</v>
      </c>
      <c r="U474" s="111">
        <f t="shared" si="337"/>
        <v>6</v>
      </c>
      <c r="V474" s="111">
        <v>252</v>
      </c>
      <c r="W474" s="110">
        <f t="shared" si="348"/>
        <v>1.003540061</v>
      </c>
      <c r="X474" s="103">
        <f t="shared" si="349"/>
        <v>2.8480864000000001</v>
      </c>
      <c r="Y474" s="103">
        <f t="shared" si="350"/>
        <v>0</v>
      </c>
      <c r="Z474" s="114" t="str">
        <f t="shared" si="359"/>
        <v>A+J=</v>
      </c>
      <c r="AA474" s="108">
        <f t="shared" si="360"/>
        <v>44671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2">
        <f t="shared" si="351"/>
        <v>44650</v>
      </c>
      <c r="B475" s="103">
        <f t="shared" si="343"/>
        <v>808.55309794999994</v>
      </c>
      <c r="C475" s="103">
        <f t="shared" si="357"/>
        <v>654.71907773999999</v>
      </c>
      <c r="D475" s="104">
        <f t="shared" si="352"/>
        <v>1120.999</v>
      </c>
      <c r="E475" s="105">
        <f t="shared" si="338"/>
        <v>1141.546</v>
      </c>
      <c r="F475" s="106">
        <f t="shared" si="339"/>
        <v>44613</v>
      </c>
      <c r="G475" s="107">
        <f t="shared" si="344"/>
        <v>1.8329186734332481E-2</v>
      </c>
      <c r="H475" s="108">
        <f t="shared" si="358"/>
        <v>44671</v>
      </c>
      <c r="I475" s="108">
        <f t="shared" si="345"/>
        <v>44671</v>
      </c>
      <c r="J475" s="109">
        <f t="shared" si="353"/>
        <v>21</v>
      </c>
      <c r="K475" s="109">
        <f t="shared" si="342"/>
        <v>7</v>
      </c>
      <c r="L475" s="8">
        <f t="shared" si="354"/>
        <v>1.0060727700000001</v>
      </c>
      <c r="M475" s="110">
        <f t="shared" si="341"/>
        <v>1.01817549</v>
      </c>
      <c r="N475" s="110">
        <f t="shared" si="336"/>
        <v>1.2224571795060835</v>
      </c>
      <c r="O475" s="103">
        <f t="shared" si="340"/>
        <v>1.2298808800000001</v>
      </c>
      <c r="P475" s="103">
        <f t="shared" si="346"/>
        <v>805.22647547999998</v>
      </c>
      <c r="Q475" s="11">
        <f t="shared" si="361"/>
        <v>0</v>
      </c>
      <c r="R475" s="30">
        <f t="shared" si="355"/>
        <v>0</v>
      </c>
      <c r="S475" s="8">
        <f t="shared" si="347"/>
        <v>0</v>
      </c>
      <c r="T475" s="113">
        <f t="shared" si="356"/>
        <v>0.16</v>
      </c>
      <c r="U475" s="111">
        <f t="shared" si="337"/>
        <v>7</v>
      </c>
      <c r="V475" s="111">
        <v>252</v>
      </c>
      <c r="W475" s="110">
        <f t="shared" si="348"/>
        <v>1.004131288</v>
      </c>
      <c r="X475" s="103">
        <f t="shared" si="349"/>
        <v>3.3266224700000002</v>
      </c>
      <c r="Y475" s="103">
        <f t="shared" si="350"/>
        <v>0</v>
      </c>
      <c r="Z475" s="114" t="str">
        <f t="shared" si="359"/>
        <v>A+J=</v>
      </c>
      <c r="AA475" s="108">
        <f t="shared" si="360"/>
        <v>44671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2">
        <f t="shared" si="351"/>
        <v>44651</v>
      </c>
      <c r="B476" s="103">
        <f t="shared" si="343"/>
        <v>809.72949989000006</v>
      </c>
      <c r="C476" s="103">
        <f t="shared" si="357"/>
        <v>654.71907773999999</v>
      </c>
      <c r="D476" s="104">
        <f t="shared" si="352"/>
        <v>1120.999</v>
      </c>
      <c r="E476" s="105">
        <f t="shared" si="338"/>
        <v>1141.546</v>
      </c>
      <c r="F476" s="106">
        <f t="shared" si="339"/>
        <v>44613</v>
      </c>
      <c r="G476" s="107">
        <f t="shared" si="344"/>
        <v>1.8329186734332481E-2</v>
      </c>
      <c r="H476" s="108">
        <f t="shared" si="358"/>
        <v>44671</v>
      </c>
      <c r="I476" s="108">
        <f t="shared" si="345"/>
        <v>44671</v>
      </c>
      <c r="J476" s="109">
        <f t="shared" si="353"/>
        <v>21</v>
      </c>
      <c r="K476" s="109">
        <f t="shared" si="342"/>
        <v>8</v>
      </c>
      <c r="L476" s="8">
        <f t="shared" si="354"/>
        <v>1.00694332</v>
      </c>
      <c r="M476" s="110">
        <f t="shared" si="341"/>
        <v>1.01817549</v>
      </c>
      <c r="N476" s="110">
        <f t="shared" si="336"/>
        <v>1.2224571795060835</v>
      </c>
      <c r="O476" s="103">
        <f t="shared" si="340"/>
        <v>1.2309450900000001</v>
      </c>
      <c r="P476" s="103">
        <f t="shared" si="346"/>
        <v>805.92323407000003</v>
      </c>
      <c r="Q476" s="11">
        <f t="shared" si="361"/>
        <v>0</v>
      </c>
      <c r="R476" s="30">
        <f t="shared" si="355"/>
        <v>0</v>
      </c>
      <c r="S476" s="8">
        <f t="shared" si="347"/>
        <v>0</v>
      </c>
      <c r="T476" s="113">
        <f t="shared" si="356"/>
        <v>0.16</v>
      </c>
      <c r="U476" s="111">
        <f t="shared" si="337"/>
        <v>8</v>
      </c>
      <c r="V476" s="111">
        <v>252</v>
      </c>
      <c r="W476" s="110">
        <f t="shared" si="348"/>
        <v>1.0047228640000001</v>
      </c>
      <c r="X476" s="103">
        <f t="shared" si="349"/>
        <v>3.8062658200000001</v>
      </c>
      <c r="Y476" s="103">
        <f t="shared" si="350"/>
        <v>0</v>
      </c>
      <c r="Z476" s="114" t="str">
        <f t="shared" si="359"/>
        <v>A+J=</v>
      </c>
      <c r="AA476" s="108">
        <f t="shared" si="360"/>
        <v>44671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2">
        <f t="shared" si="351"/>
        <v>44652</v>
      </c>
      <c r="B477" s="103">
        <f t="shared" si="343"/>
        <v>810.90759929000001</v>
      </c>
      <c r="C477" s="103">
        <f t="shared" si="357"/>
        <v>654.71907773999999</v>
      </c>
      <c r="D477" s="104">
        <f t="shared" si="352"/>
        <v>1120.999</v>
      </c>
      <c r="E477" s="105">
        <f t="shared" si="338"/>
        <v>1141.546</v>
      </c>
      <c r="F477" s="106">
        <f t="shared" si="339"/>
        <v>44613</v>
      </c>
      <c r="G477" s="107">
        <f t="shared" si="344"/>
        <v>1.8329186734332481E-2</v>
      </c>
      <c r="H477" s="108">
        <f t="shared" si="358"/>
        <v>44671</v>
      </c>
      <c r="I477" s="108">
        <f t="shared" si="345"/>
        <v>44671</v>
      </c>
      <c r="J477" s="109">
        <f t="shared" si="353"/>
        <v>21</v>
      </c>
      <c r="K477" s="109">
        <f t="shared" si="342"/>
        <v>9</v>
      </c>
      <c r="L477" s="8">
        <f t="shared" si="354"/>
        <v>1.0078146100000001</v>
      </c>
      <c r="M477" s="110">
        <f t="shared" si="341"/>
        <v>1.01817549</v>
      </c>
      <c r="N477" s="110">
        <f t="shared" si="336"/>
        <v>1.2224571795060835</v>
      </c>
      <c r="O477" s="103">
        <f t="shared" si="340"/>
        <v>1.2320101999999999</v>
      </c>
      <c r="P477" s="103">
        <f t="shared" si="346"/>
        <v>806.62058191000006</v>
      </c>
      <c r="Q477" s="11">
        <f t="shared" si="361"/>
        <v>0</v>
      </c>
      <c r="R477" s="30">
        <f t="shared" si="355"/>
        <v>0</v>
      </c>
      <c r="S477" s="8">
        <f t="shared" si="347"/>
        <v>0</v>
      </c>
      <c r="T477" s="113">
        <f t="shared" si="356"/>
        <v>0.16</v>
      </c>
      <c r="U477" s="111">
        <f t="shared" si="337"/>
        <v>9</v>
      </c>
      <c r="V477" s="111">
        <v>252</v>
      </c>
      <c r="W477" s="110">
        <f t="shared" si="348"/>
        <v>1.005314788</v>
      </c>
      <c r="X477" s="103">
        <f t="shared" si="349"/>
        <v>4.28701738</v>
      </c>
      <c r="Y477" s="103">
        <f t="shared" si="350"/>
        <v>0</v>
      </c>
      <c r="Z477" s="114" t="str">
        <f t="shared" si="359"/>
        <v>A+J=</v>
      </c>
      <c r="AA477" s="108">
        <f t="shared" si="360"/>
        <v>44671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2">
        <f t="shared" si="351"/>
        <v>44653</v>
      </c>
      <c r="B478" s="103">
        <f t="shared" si="343"/>
        <v>812.08743165999999</v>
      </c>
      <c r="C478" s="103">
        <f t="shared" si="357"/>
        <v>654.71907773999999</v>
      </c>
      <c r="D478" s="104">
        <f t="shared" si="352"/>
        <v>1120.999</v>
      </c>
      <c r="E478" s="105">
        <f t="shared" si="338"/>
        <v>1141.546</v>
      </c>
      <c r="F478" s="106">
        <f t="shared" si="339"/>
        <v>44613</v>
      </c>
      <c r="G478" s="107">
        <f t="shared" si="344"/>
        <v>1.8329186734332481E-2</v>
      </c>
      <c r="H478" s="108">
        <f t="shared" si="358"/>
        <v>44671</v>
      </c>
      <c r="I478" s="108">
        <f t="shared" si="345"/>
        <v>44671</v>
      </c>
      <c r="J478" s="109">
        <f t="shared" si="353"/>
        <v>21</v>
      </c>
      <c r="K478" s="109">
        <f t="shared" si="342"/>
        <v>10</v>
      </c>
      <c r="L478" s="8">
        <f t="shared" si="354"/>
        <v>1.0086866699999999</v>
      </c>
      <c r="M478" s="110">
        <f t="shared" si="341"/>
        <v>1.01817549</v>
      </c>
      <c r="N478" s="110">
        <f t="shared" si="336"/>
        <v>1.2224571795060835</v>
      </c>
      <c r="O478" s="103">
        <f t="shared" si="340"/>
        <v>1.23307626</v>
      </c>
      <c r="P478" s="103">
        <f t="shared" si="346"/>
        <v>807.31855172999997</v>
      </c>
      <c r="Q478" s="11">
        <f t="shared" si="361"/>
        <v>0</v>
      </c>
      <c r="R478" s="30">
        <f t="shared" si="355"/>
        <v>0</v>
      </c>
      <c r="S478" s="8">
        <f t="shared" si="347"/>
        <v>0</v>
      </c>
      <c r="T478" s="113">
        <f t="shared" si="356"/>
        <v>0.16</v>
      </c>
      <c r="U478" s="111">
        <f t="shared" si="337"/>
        <v>10</v>
      </c>
      <c r="V478" s="111">
        <v>252</v>
      </c>
      <c r="W478" s="110">
        <f t="shared" si="348"/>
        <v>1.005907061</v>
      </c>
      <c r="X478" s="103">
        <f t="shared" si="349"/>
        <v>4.7688799299999998</v>
      </c>
      <c r="Y478" s="103">
        <f t="shared" si="350"/>
        <v>0</v>
      </c>
      <c r="Z478" s="114" t="str">
        <f t="shared" si="359"/>
        <v>A+J=</v>
      </c>
      <c r="AA478" s="108">
        <f t="shared" si="360"/>
        <v>44671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2">
        <f t="shared" si="351"/>
        <v>44654</v>
      </c>
      <c r="B479" s="103">
        <f t="shared" si="343"/>
        <v>812.08743165999999</v>
      </c>
      <c r="C479" s="103">
        <f t="shared" si="357"/>
        <v>654.71907773999999</v>
      </c>
      <c r="D479" s="104">
        <f t="shared" si="352"/>
        <v>1120.999</v>
      </c>
      <c r="E479" s="105">
        <f t="shared" si="338"/>
        <v>1141.546</v>
      </c>
      <c r="F479" s="106">
        <f t="shared" si="339"/>
        <v>44613</v>
      </c>
      <c r="G479" s="107">
        <f t="shared" si="344"/>
        <v>1.8329186734332481E-2</v>
      </c>
      <c r="H479" s="108">
        <f t="shared" si="358"/>
        <v>44671</v>
      </c>
      <c r="I479" s="108">
        <f t="shared" si="345"/>
        <v>44671</v>
      </c>
      <c r="J479" s="109">
        <f t="shared" si="353"/>
        <v>21</v>
      </c>
      <c r="K479" s="109">
        <f t="shared" si="342"/>
        <v>10</v>
      </c>
      <c r="L479" s="8">
        <f t="shared" si="354"/>
        <v>1.0086866699999999</v>
      </c>
      <c r="M479" s="110">
        <f t="shared" si="341"/>
        <v>1.01817549</v>
      </c>
      <c r="N479" s="110">
        <f t="shared" ref="N479:N542" si="362">IF(I479&gt;I478,N478*M479,N478)</f>
        <v>1.2224571795060835</v>
      </c>
      <c r="O479" s="103">
        <f t="shared" si="340"/>
        <v>1.23307626</v>
      </c>
      <c r="P479" s="103">
        <f t="shared" si="346"/>
        <v>807.31855172999997</v>
      </c>
      <c r="Q479" s="11">
        <f t="shared" si="361"/>
        <v>0</v>
      </c>
      <c r="R479" s="30">
        <f t="shared" si="355"/>
        <v>0</v>
      </c>
      <c r="S479" s="8">
        <f t="shared" si="347"/>
        <v>0</v>
      </c>
      <c r="T479" s="113">
        <f t="shared" si="356"/>
        <v>0.16</v>
      </c>
      <c r="U479" s="111">
        <f t="shared" si="337"/>
        <v>10</v>
      </c>
      <c r="V479" s="111">
        <v>252</v>
      </c>
      <c r="W479" s="110">
        <f t="shared" si="348"/>
        <v>1.005907061</v>
      </c>
      <c r="X479" s="103">
        <f t="shared" si="349"/>
        <v>4.7688799299999998</v>
      </c>
      <c r="Y479" s="103">
        <f t="shared" si="350"/>
        <v>0</v>
      </c>
      <c r="Z479" s="114" t="str">
        <f t="shared" si="359"/>
        <v>A+J=</v>
      </c>
      <c r="AA479" s="108">
        <f t="shared" si="360"/>
        <v>44671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2">
        <f t="shared" si="351"/>
        <v>44655</v>
      </c>
      <c r="B480" s="103">
        <f t="shared" si="343"/>
        <v>812.08743165999999</v>
      </c>
      <c r="C480" s="103">
        <f t="shared" si="357"/>
        <v>654.71907773999999</v>
      </c>
      <c r="D480" s="104">
        <f t="shared" si="352"/>
        <v>1120.999</v>
      </c>
      <c r="E480" s="105">
        <f t="shared" si="338"/>
        <v>1141.546</v>
      </c>
      <c r="F480" s="106">
        <f t="shared" si="339"/>
        <v>44613</v>
      </c>
      <c r="G480" s="107">
        <f t="shared" si="344"/>
        <v>1.8329186734332481E-2</v>
      </c>
      <c r="H480" s="108">
        <f t="shared" si="358"/>
        <v>44671</v>
      </c>
      <c r="I480" s="108">
        <f t="shared" si="345"/>
        <v>44671</v>
      </c>
      <c r="J480" s="109">
        <f t="shared" si="353"/>
        <v>21</v>
      </c>
      <c r="K480" s="109">
        <f t="shared" si="342"/>
        <v>10</v>
      </c>
      <c r="L480" s="8">
        <f t="shared" si="354"/>
        <v>1.0086866699999999</v>
      </c>
      <c r="M480" s="110">
        <f t="shared" si="341"/>
        <v>1.01817549</v>
      </c>
      <c r="N480" s="110">
        <f t="shared" si="362"/>
        <v>1.2224571795060835</v>
      </c>
      <c r="O480" s="103">
        <f t="shared" si="340"/>
        <v>1.23307626</v>
      </c>
      <c r="P480" s="103">
        <f t="shared" si="346"/>
        <v>807.31855172999997</v>
      </c>
      <c r="Q480" s="11">
        <f t="shared" si="361"/>
        <v>0</v>
      </c>
      <c r="R480" s="30">
        <f t="shared" si="355"/>
        <v>0</v>
      </c>
      <c r="S480" s="8">
        <f t="shared" si="347"/>
        <v>0</v>
      </c>
      <c r="T480" s="113">
        <f t="shared" si="356"/>
        <v>0.16</v>
      </c>
      <c r="U480" s="111">
        <f t="shared" si="337"/>
        <v>10</v>
      </c>
      <c r="V480" s="111">
        <v>252</v>
      </c>
      <c r="W480" s="110">
        <f t="shared" si="348"/>
        <v>1.005907061</v>
      </c>
      <c r="X480" s="103">
        <f t="shared" si="349"/>
        <v>4.7688799299999998</v>
      </c>
      <c r="Y480" s="103">
        <f t="shared" si="350"/>
        <v>0</v>
      </c>
      <c r="Z480" s="114" t="str">
        <f t="shared" si="359"/>
        <v>A+J=</v>
      </c>
      <c r="AA480" s="108">
        <f t="shared" si="360"/>
        <v>44671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2">
        <f t="shared" si="351"/>
        <v>44656</v>
      </c>
      <c r="B481" s="103">
        <f t="shared" si="343"/>
        <v>813.26896585999998</v>
      </c>
      <c r="C481" s="103">
        <f t="shared" si="357"/>
        <v>654.71907773999999</v>
      </c>
      <c r="D481" s="104">
        <f t="shared" si="352"/>
        <v>1120.999</v>
      </c>
      <c r="E481" s="105">
        <f t="shared" si="338"/>
        <v>1141.546</v>
      </c>
      <c r="F481" s="106">
        <f t="shared" si="339"/>
        <v>44613</v>
      </c>
      <c r="G481" s="107">
        <f t="shared" si="344"/>
        <v>1.8329186734332481E-2</v>
      </c>
      <c r="H481" s="108">
        <f t="shared" si="358"/>
        <v>44671</v>
      </c>
      <c r="I481" s="108">
        <f t="shared" si="345"/>
        <v>44671</v>
      </c>
      <c r="J481" s="109">
        <f t="shared" si="353"/>
        <v>21</v>
      </c>
      <c r="K481" s="109">
        <f t="shared" si="342"/>
        <v>11</v>
      </c>
      <c r="L481" s="8">
        <f t="shared" si="354"/>
        <v>1.0095594699999999</v>
      </c>
      <c r="M481" s="110">
        <f t="shared" si="341"/>
        <v>1.01817549</v>
      </c>
      <c r="N481" s="110">
        <f t="shared" si="362"/>
        <v>1.2224571795060835</v>
      </c>
      <c r="O481" s="103">
        <f t="shared" si="340"/>
        <v>1.23414322</v>
      </c>
      <c r="P481" s="103">
        <f t="shared" si="346"/>
        <v>808.01711078999995</v>
      </c>
      <c r="Q481" s="11">
        <f t="shared" si="361"/>
        <v>0</v>
      </c>
      <c r="R481" s="30">
        <f t="shared" si="355"/>
        <v>0</v>
      </c>
      <c r="S481" s="8">
        <f t="shared" si="347"/>
        <v>0</v>
      </c>
      <c r="T481" s="113">
        <f t="shared" si="356"/>
        <v>0.16</v>
      </c>
      <c r="U481" s="111">
        <f t="shared" si="337"/>
        <v>11</v>
      </c>
      <c r="V481" s="111">
        <v>252</v>
      </c>
      <c r="W481" s="110">
        <f t="shared" si="348"/>
        <v>1.0064996829999999</v>
      </c>
      <c r="X481" s="103">
        <f t="shared" si="349"/>
        <v>5.2518550700000004</v>
      </c>
      <c r="Y481" s="103">
        <f t="shared" si="350"/>
        <v>0</v>
      </c>
      <c r="Z481" s="114" t="str">
        <f t="shared" si="359"/>
        <v>A+J=</v>
      </c>
      <c r="AA481" s="108">
        <f t="shared" si="360"/>
        <v>44671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2">
        <f t="shared" si="351"/>
        <v>44657</v>
      </c>
      <c r="B482" s="103">
        <f t="shared" si="343"/>
        <v>814.45222349000005</v>
      </c>
      <c r="C482" s="103">
        <f t="shared" si="357"/>
        <v>654.71907773999999</v>
      </c>
      <c r="D482" s="104">
        <f t="shared" si="352"/>
        <v>1120.999</v>
      </c>
      <c r="E482" s="105">
        <f t="shared" si="338"/>
        <v>1141.546</v>
      </c>
      <c r="F482" s="106">
        <f t="shared" si="339"/>
        <v>44613</v>
      </c>
      <c r="G482" s="107">
        <f t="shared" si="344"/>
        <v>1.8329186734332481E-2</v>
      </c>
      <c r="H482" s="108">
        <f t="shared" si="358"/>
        <v>44671</v>
      </c>
      <c r="I482" s="108">
        <f t="shared" si="345"/>
        <v>44671</v>
      </c>
      <c r="J482" s="109">
        <f t="shared" si="353"/>
        <v>21</v>
      </c>
      <c r="K482" s="109">
        <f t="shared" si="342"/>
        <v>12</v>
      </c>
      <c r="L482" s="8">
        <f t="shared" si="354"/>
        <v>1.01043303</v>
      </c>
      <c r="M482" s="110">
        <f t="shared" si="341"/>
        <v>1.01817549</v>
      </c>
      <c r="N482" s="110">
        <f t="shared" si="362"/>
        <v>1.2224571795060835</v>
      </c>
      <c r="O482" s="103">
        <f t="shared" si="340"/>
        <v>1.2352111100000001</v>
      </c>
      <c r="P482" s="103">
        <f t="shared" si="346"/>
        <v>808.71627875000001</v>
      </c>
      <c r="Q482" s="11">
        <f t="shared" si="361"/>
        <v>0</v>
      </c>
      <c r="R482" s="30">
        <f t="shared" si="355"/>
        <v>0</v>
      </c>
      <c r="S482" s="8">
        <f t="shared" si="347"/>
        <v>0</v>
      </c>
      <c r="T482" s="113">
        <f t="shared" si="356"/>
        <v>0.16</v>
      </c>
      <c r="U482" s="111">
        <f t="shared" si="337"/>
        <v>12</v>
      </c>
      <c r="V482" s="111">
        <v>252</v>
      </c>
      <c r="W482" s="110">
        <f t="shared" si="348"/>
        <v>1.007092654</v>
      </c>
      <c r="X482" s="103">
        <f t="shared" si="349"/>
        <v>5.7359447399999999</v>
      </c>
      <c r="Y482" s="103">
        <f t="shared" si="350"/>
        <v>0</v>
      </c>
      <c r="Z482" s="114" t="str">
        <f t="shared" si="359"/>
        <v>A+J=</v>
      </c>
      <c r="AA482" s="108">
        <f t="shared" si="360"/>
        <v>44671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2">
        <f t="shared" si="351"/>
        <v>44658</v>
      </c>
      <c r="B483" s="103">
        <f t="shared" si="343"/>
        <v>815.63720634000003</v>
      </c>
      <c r="C483" s="103">
        <f t="shared" si="357"/>
        <v>654.71907773999999</v>
      </c>
      <c r="D483" s="104">
        <f t="shared" si="352"/>
        <v>1120.999</v>
      </c>
      <c r="E483" s="105">
        <f t="shared" si="338"/>
        <v>1141.546</v>
      </c>
      <c r="F483" s="106">
        <f t="shared" si="339"/>
        <v>44613</v>
      </c>
      <c r="G483" s="107">
        <f t="shared" si="344"/>
        <v>1.8329186734332481E-2</v>
      </c>
      <c r="H483" s="108">
        <f t="shared" si="358"/>
        <v>44671</v>
      </c>
      <c r="I483" s="108">
        <f t="shared" si="345"/>
        <v>44671</v>
      </c>
      <c r="J483" s="109">
        <f t="shared" si="353"/>
        <v>21</v>
      </c>
      <c r="K483" s="109">
        <f t="shared" si="342"/>
        <v>13</v>
      </c>
      <c r="L483" s="8">
        <f t="shared" si="354"/>
        <v>1.01130735</v>
      </c>
      <c r="M483" s="110">
        <f t="shared" si="341"/>
        <v>1.01817549</v>
      </c>
      <c r="N483" s="110">
        <f t="shared" si="362"/>
        <v>1.2224571795060835</v>
      </c>
      <c r="O483" s="103">
        <f t="shared" si="340"/>
        <v>1.23627993</v>
      </c>
      <c r="P483" s="103">
        <f t="shared" si="346"/>
        <v>809.41605559000004</v>
      </c>
      <c r="Q483" s="11">
        <f t="shared" si="361"/>
        <v>0</v>
      </c>
      <c r="R483" s="30">
        <f t="shared" si="355"/>
        <v>0</v>
      </c>
      <c r="S483" s="8">
        <f t="shared" si="347"/>
        <v>0</v>
      </c>
      <c r="T483" s="113">
        <f t="shared" si="356"/>
        <v>0.16</v>
      </c>
      <c r="U483" s="111">
        <f t="shared" si="337"/>
        <v>13</v>
      </c>
      <c r="V483" s="111">
        <v>252</v>
      </c>
      <c r="W483" s="110">
        <f t="shared" si="348"/>
        <v>1.0076859739999999</v>
      </c>
      <c r="X483" s="103">
        <f t="shared" si="349"/>
        <v>6.2211507499999996</v>
      </c>
      <c r="Y483" s="103">
        <f t="shared" si="350"/>
        <v>0</v>
      </c>
      <c r="Z483" s="114" t="str">
        <f t="shared" si="359"/>
        <v>A+J=</v>
      </c>
      <c r="AA483" s="108">
        <f t="shared" si="360"/>
        <v>44671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2">
        <f t="shared" si="351"/>
        <v>44659</v>
      </c>
      <c r="B484" s="103">
        <f t="shared" si="343"/>
        <v>816.82390384999997</v>
      </c>
      <c r="C484" s="103">
        <f t="shared" si="357"/>
        <v>654.71907773999999</v>
      </c>
      <c r="D484" s="104">
        <f t="shared" si="352"/>
        <v>1120.999</v>
      </c>
      <c r="E484" s="105">
        <f t="shared" si="338"/>
        <v>1141.546</v>
      </c>
      <c r="F484" s="106">
        <f t="shared" si="339"/>
        <v>44613</v>
      </c>
      <c r="G484" s="107">
        <f t="shared" si="344"/>
        <v>1.8329186734332481E-2</v>
      </c>
      <c r="H484" s="108">
        <f t="shared" si="358"/>
        <v>44671</v>
      </c>
      <c r="I484" s="108">
        <f t="shared" si="345"/>
        <v>44671</v>
      </c>
      <c r="J484" s="109">
        <f t="shared" si="353"/>
        <v>21</v>
      </c>
      <c r="K484" s="109">
        <f t="shared" si="342"/>
        <v>14</v>
      </c>
      <c r="L484" s="8">
        <f t="shared" si="354"/>
        <v>1.01218242</v>
      </c>
      <c r="M484" s="110">
        <f t="shared" si="341"/>
        <v>1.01817549</v>
      </c>
      <c r="N484" s="110">
        <f t="shared" si="362"/>
        <v>1.2224571795060835</v>
      </c>
      <c r="O484" s="103">
        <f t="shared" si="340"/>
        <v>1.23734966</v>
      </c>
      <c r="P484" s="103">
        <f t="shared" si="346"/>
        <v>810.11642823</v>
      </c>
      <c r="Q484" s="11">
        <f t="shared" si="361"/>
        <v>0</v>
      </c>
      <c r="R484" s="30">
        <f t="shared" si="355"/>
        <v>0</v>
      </c>
      <c r="S484" s="8">
        <f t="shared" si="347"/>
        <v>0</v>
      </c>
      <c r="T484" s="113">
        <f t="shared" si="356"/>
        <v>0.16</v>
      </c>
      <c r="U484" s="111">
        <f t="shared" si="337"/>
        <v>14</v>
      </c>
      <c r="V484" s="111">
        <v>252</v>
      </c>
      <c r="W484" s="110">
        <f t="shared" si="348"/>
        <v>1.0082796439999999</v>
      </c>
      <c r="X484" s="103">
        <f t="shared" si="349"/>
        <v>6.7074756200000003</v>
      </c>
      <c r="Y484" s="103">
        <f t="shared" si="350"/>
        <v>0</v>
      </c>
      <c r="Z484" s="114" t="str">
        <f t="shared" si="359"/>
        <v>A+J=</v>
      </c>
      <c r="AA484" s="108">
        <f t="shared" si="360"/>
        <v>44671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2">
        <f t="shared" si="351"/>
        <v>44660</v>
      </c>
      <c r="B485" s="103">
        <f t="shared" si="343"/>
        <v>818.01234421999993</v>
      </c>
      <c r="C485" s="103">
        <f t="shared" si="357"/>
        <v>654.71907773999999</v>
      </c>
      <c r="D485" s="104">
        <f t="shared" si="352"/>
        <v>1120.999</v>
      </c>
      <c r="E485" s="105">
        <f t="shared" si="338"/>
        <v>1141.546</v>
      </c>
      <c r="F485" s="106">
        <f t="shared" si="339"/>
        <v>44613</v>
      </c>
      <c r="G485" s="107">
        <f t="shared" si="344"/>
        <v>1.8329186734332481E-2</v>
      </c>
      <c r="H485" s="108">
        <f t="shared" si="358"/>
        <v>44671</v>
      </c>
      <c r="I485" s="108">
        <f t="shared" si="345"/>
        <v>44671</v>
      </c>
      <c r="J485" s="109">
        <f t="shared" si="353"/>
        <v>21</v>
      </c>
      <c r="K485" s="109">
        <f t="shared" si="342"/>
        <v>15</v>
      </c>
      <c r="L485" s="8">
        <f t="shared" si="354"/>
        <v>1.01305826</v>
      </c>
      <c r="M485" s="110">
        <f t="shared" si="341"/>
        <v>1.01817549</v>
      </c>
      <c r="N485" s="110">
        <f t="shared" si="362"/>
        <v>1.2224571795060835</v>
      </c>
      <c r="O485" s="103">
        <f t="shared" si="340"/>
        <v>1.23842034</v>
      </c>
      <c r="P485" s="103">
        <f t="shared" si="346"/>
        <v>810.81742284999996</v>
      </c>
      <c r="Q485" s="11">
        <f t="shared" si="361"/>
        <v>0</v>
      </c>
      <c r="R485" s="30">
        <f t="shared" si="355"/>
        <v>0</v>
      </c>
      <c r="S485" s="8">
        <f t="shared" si="347"/>
        <v>0</v>
      </c>
      <c r="T485" s="113">
        <f t="shared" si="356"/>
        <v>0.16</v>
      </c>
      <c r="U485" s="111">
        <f t="shared" ref="U485:U548" si="363">IF(Q484&gt;0,1,IF(K485=K484,U484,U484+1))</f>
        <v>15</v>
      </c>
      <c r="V485" s="111">
        <v>252</v>
      </c>
      <c r="W485" s="110">
        <f t="shared" si="348"/>
        <v>1.008873664</v>
      </c>
      <c r="X485" s="103">
        <f t="shared" si="349"/>
        <v>7.1949213700000003</v>
      </c>
      <c r="Y485" s="103">
        <f t="shared" si="350"/>
        <v>0</v>
      </c>
      <c r="Z485" s="114" t="str">
        <f t="shared" si="359"/>
        <v>A+J=</v>
      </c>
      <c r="AA485" s="108">
        <f t="shared" si="360"/>
        <v>44671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2">
        <f t="shared" si="351"/>
        <v>44661</v>
      </c>
      <c r="B486" s="103">
        <f t="shared" si="343"/>
        <v>818.01234421999993</v>
      </c>
      <c r="C486" s="103">
        <f t="shared" si="357"/>
        <v>654.71907773999999</v>
      </c>
      <c r="D486" s="104">
        <f t="shared" si="352"/>
        <v>1120.999</v>
      </c>
      <c r="E486" s="105">
        <f t="shared" si="338"/>
        <v>1141.546</v>
      </c>
      <c r="F486" s="106">
        <f t="shared" si="339"/>
        <v>44613</v>
      </c>
      <c r="G486" s="107">
        <f t="shared" si="344"/>
        <v>1.8329186734332481E-2</v>
      </c>
      <c r="H486" s="108">
        <f t="shared" si="358"/>
        <v>44671</v>
      </c>
      <c r="I486" s="108">
        <f t="shared" si="345"/>
        <v>44671</v>
      </c>
      <c r="J486" s="109">
        <f t="shared" si="353"/>
        <v>21</v>
      </c>
      <c r="K486" s="109">
        <f t="shared" si="342"/>
        <v>15</v>
      </c>
      <c r="L486" s="8">
        <f t="shared" si="354"/>
        <v>1.01305826</v>
      </c>
      <c r="M486" s="110">
        <f t="shared" si="341"/>
        <v>1.01817549</v>
      </c>
      <c r="N486" s="110">
        <f t="shared" si="362"/>
        <v>1.2224571795060835</v>
      </c>
      <c r="O486" s="103">
        <f t="shared" si="340"/>
        <v>1.23842034</v>
      </c>
      <c r="P486" s="103">
        <f t="shared" si="346"/>
        <v>810.81742284999996</v>
      </c>
      <c r="Q486" s="11">
        <f t="shared" si="361"/>
        <v>0</v>
      </c>
      <c r="R486" s="30">
        <f t="shared" si="355"/>
        <v>0</v>
      </c>
      <c r="S486" s="8">
        <f t="shared" si="347"/>
        <v>0</v>
      </c>
      <c r="T486" s="113">
        <f t="shared" si="356"/>
        <v>0.16</v>
      </c>
      <c r="U486" s="111">
        <f t="shared" si="363"/>
        <v>15</v>
      </c>
      <c r="V486" s="111">
        <v>252</v>
      </c>
      <c r="W486" s="110">
        <f t="shared" si="348"/>
        <v>1.008873664</v>
      </c>
      <c r="X486" s="103">
        <f t="shared" si="349"/>
        <v>7.1949213700000003</v>
      </c>
      <c r="Y486" s="103">
        <f t="shared" si="350"/>
        <v>0</v>
      </c>
      <c r="Z486" s="114" t="str">
        <f t="shared" si="359"/>
        <v>A+J=</v>
      </c>
      <c r="AA486" s="108">
        <f t="shared" si="360"/>
        <v>44671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2">
        <f t="shared" si="351"/>
        <v>44662</v>
      </c>
      <c r="B487" s="103">
        <f t="shared" si="343"/>
        <v>818.01234421999993</v>
      </c>
      <c r="C487" s="103">
        <f t="shared" si="357"/>
        <v>654.71907773999999</v>
      </c>
      <c r="D487" s="104">
        <f t="shared" si="352"/>
        <v>1120.999</v>
      </c>
      <c r="E487" s="105">
        <f t="shared" si="338"/>
        <v>1141.546</v>
      </c>
      <c r="F487" s="106">
        <f t="shared" si="339"/>
        <v>44613</v>
      </c>
      <c r="G487" s="107">
        <f t="shared" si="344"/>
        <v>1.8329186734332481E-2</v>
      </c>
      <c r="H487" s="108">
        <f t="shared" si="358"/>
        <v>44671</v>
      </c>
      <c r="I487" s="108">
        <f t="shared" si="345"/>
        <v>44671</v>
      </c>
      <c r="J487" s="109">
        <f t="shared" si="353"/>
        <v>21</v>
      </c>
      <c r="K487" s="109">
        <f t="shared" si="342"/>
        <v>15</v>
      </c>
      <c r="L487" s="8">
        <f t="shared" si="354"/>
        <v>1.01305826</v>
      </c>
      <c r="M487" s="110">
        <f t="shared" si="341"/>
        <v>1.01817549</v>
      </c>
      <c r="N487" s="110">
        <f t="shared" si="362"/>
        <v>1.2224571795060835</v>
      </c>
      <c r="O487" s="103">
        <f t="shared" si="340"/>
        <v>1.23842034</v>
      </c>
      <c r="P487" s="103">
        <f t="shared" si="346"/>
        <v>810.81742284999996</v>
      </c>
      <c r="Q487" s="11">
        <f t="shared" si="361"/>
        <v>0</v>
      </c>
      <c r="R487" s="30">
        <f t="shared" si="355"/>
        <v>0</v>
      </c>
      <c r="S487" s="8">
        <f t="shared" si="347"/>
        <v>0</v>
      </c>
      <c r="T487" s="113">
        <f t="shared" si="356"/>
        <v>0.16</v>
      </c>
      <c r="U487" s="111">
        <f t="shared" si="363"/>
        <v>15</v>
      </c>
      <c r="V487" s="111">
        <v>252</v>
      </c>
      <c r="W487" s="110">
        <f t="shared" si="348"/>
        <v>1.008873664</v>
      </c>
      <c r="X487" s="103">
        <f t="shared" si="349"/>
        <v>7.1949213700000003</v>
      </c>
      <c r="Y487" s="103">
        <f t="shared" si="350"/>
        <v>0</v>
      </c>
      <c r="Z487" s="114" t="str">
        <f t="shared" si="359"/>
        <v>A+J=</v>
      </c>
      <c r="AA487" s="108">
        <f t="shared" si="360"/>
        <v>44671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2">
        <f t="shared" si="351"/>
        <v>44663</v>
      </c>
      <c r="B488" s="103">
        <f t="shared" si="343"/>
        <v>819.20250205999992</v>
      </c>
      <c r="C488" s="103">
        <f t="shared" si="357"/>
        <v>654.71907773999999</v>
      </c>
      <c r="D488" s="104">
        <f t="shared" si="352"/>
        <v>1120.999</v>
      </c>
      <c r="E488" s="105">
        <f t="shared" ref="E488:E551" si="364">IF($K488=1,VLOOKUP($A487,$AO$10:$AS$165,4),E487)</f>
        <v>1141.546</v>
      </c>
      <c r="F488" s="106">
        <f t="shared" ref="F488:F551" si="365">IF($K488=1,VLOOKUP($A487,$AO$10:$AS$165,5),F487)</f>
        <v>44613</v>
      </c>
      <c r="G488" s="107">
        <f t="shared" si="344"/>
        <v>1.8329186734332481E-2</v>
      </c>
      <c r="H488" s="108">
        <f t="shared" si="358"/>
        <v>44671</v>
      </c>
      <c r="I488" s="108">
        <f t="shared" si="345"/>
        <v>44671</v>
      </c>
      <c r="J488" s="109">
        <f t="shared" si="353"/>
        <v>21</v>
      </c>
      <c r="K488" s="109">
        <f t="shared" si="342"/>
        <v>16</v>
      </c>
      <c r="L488" s="8">
        <f t="shared" si="354"/>
        <v>1.0139348500000001</v>
      </c>
      <c r="M488" s="110">
        <f t="shared" si="341"/>
        <v>1.01817549</v>
      </c>
      <c r="N488" s="110">
        <f t="shared" si="362"/>
        <v>1.2224571795060835</v>
      </c>
      <c r="O488" s="103">
        <f t="shared" si="340"/>
        <v>1.23949193</v>
      </c>
      <c r="P488" s="103">
        <f t="shared" si="346"/>
        <v>811.51901326999996</v>
      </c>
      <c r="Q488" s="11">
        <f t="shared" si="361"/>
        <v>0</v>
      </c>
      <c r="R488" s="30">
        <f t="shared" si="355"/>
        <v>0</v>
      </c>
      <c r="S488" s="8">
        <f t="shared" si="347"/>
        <v>0</v>
      </c>
      <c r="T488" s="113">
        <f t="shared" si="356"/>
        <v>0.16</v>
      </c>
      <c r="U488" s="111">
        <f t="shared" si="363"/>
        <v>16</v>
      </c>
      <c r="V488" s="111">
        <v>252</v>
      </c>
      <c r="W488" s="110">
        <f t="shared" si="348"/>
        <v>1.0094680330000001</v>
      </c>
      <c r="X488" s="103">
        <f t="shared" si="349"/>
        <v>7.6834887900000002</v>
      </c>
      <c r="Y488" s="103">
        <f t="shared" si="350"/>
        <v>0</v>
      </c>
      <c r="Z488" s="114" t="str">
        <f t="shared" si="359"/>
        <v>A+J=</v>
      </c>
      <c r="AA488" s="108">
        <f t="shared" si="360"/>
        <v>44671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2">
        <f t="shared" si="351"/>
        <v>44664</v>
      </c>
      <c r="B489" s="103">
        <f t="shared" si="343"/>
        <v>820.39438739999991</v>
      </c>
      <c r="C489" s="103">
        <f t="shared" si="357"/>
        <v>654.71907773999999</v>
      </c>
      <c r="D489" s="104">
        <f t="shared" si="352"/>
        <v>1120.999</v>
      </c>
      <c r="E489" s="105">
        <f t="shared" si="364"/>
        <v>1141.546</v>
      </c>
      <c r="F489" s="106">
        <f t="shared" si="365"/>
        <v>44613</v>
      </c>
      <c r="G489" s="107">
        <f t="shared" si="344"/>
        <v>1.8329186734332481E-2</v>
      </c>
      <c r="H489" s="108">
        <f t="shared" si="358"/>
        <v>44671</v>
      </c>
      <c r="I489" s="108">
        <f t="shared" si="345"/>
        <v>44671</v>
      </c>
      <c r="J489" s="109">
        <f t="shared" si="353"/>
        <v>21</v>
      </c>
      <c r="K489" s="109">
        <f t="shared" si="342"/>
        <v>17</v>
      </c>
      <c r="L489" s="8">
        <f t="shared" si="354"/>
        <v>1.01481219</v>
      </c>
      <c r="M489" s="110">
        <f t="shared" si="341"/>
        <v>1.01817549</v>
      </c>
      <c r="N489" s="110">
        <f t="shared" si="362"/>
        <v>1.2224571795060835</v>
      </c>
      <c r="O489" s="103">
        <f t="shared" ref="O489:O552" si="366">TRUNC(TRUNC((L489*N489),15),8)</f>
        <v>1.24056444</v>
      </c>
      <c r="P489" s="103">
        <f t="shared" si="346"/>
        <v>812.22120602999996</v>
      </c>
      <c r="Q489" s="11">
        <f t="shared" si="361"/>
        <v>0</v>
      </c>
      <c r="R489" s="30">
        <f t="shared" si="355"/>
        <v>0</v>
      </c>
      <c r="S489" s="8">
        <f t="shared" si="347"/>
        <v>0</v>
      </c>
      <c r="T489" s="113">
        <f t="shared" si="356"/>
        <v>0.16</v>
      </c>
      <c r="U489" s="111">
        <f t="shared" si="363"/>
        <v>17</v>
      </c>
      <c r="V489" s="111">
        <v>252</v>
      </c>
      <c r="W489" s="110">
        <f t="shared" si="348"/>
        <v>1.0100627529999999</v>
      </c>
      <c r="X489" s="103">
        <f t="shared" si="349"/>
        <v>8.17318137</v>
      </c>
      <c r="Y489" s="103">
        <f t="shared" si="350"/>
        <v>0</v>
      </c>
      <c r="Z489" s="114" t="str">
        <f t="shared" si="359"/>
        <v>A+J=</v>
      </c>
      <c r="AA489" s="108">
        <f t="shared" si="360"/>
        <v>44671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2">
        <f t="shared" si="351"/>
        <v>44665</v>
      </c>
      <c r="B490" s="103">
        <f t="shared" si="343"/>
        <v>821.58801446999996</v>
      </c>
      <c r="C490" s="103">
        <f t="shared" si="357"/>
        <v>654.71907773999999</v>
      </c>
      <c r="D490" s="104">
        <f t="shared" si="352"/>
        <v>1120.999</v>
      </c>
      <c r="E490" s="105">
        <f t="shared" si="364"/>
        <v>1141.546</v>
      </c>
      <c r="F490" s="106">
        <f t="shared" si="365"/>
        <v>44613</v>
      </c>
      <c r="G490" s="107">
        <f t="shared" si="344"/>
        <v>1.8329186734332481E-2</v>
      </c>
      <c r="H490" s="108">
        <f t="shared" si="358"/>
        <v>44671</v>
      </c>
      <c r="I490" s="108">
        <f t="shared" si="345"/>
        <v>44671</v>
      </c>
      <c r="J490" s="109">
        <f t="shared" si="353"/>
        <v>21</v>
      </c>
      <c r="K490" s="109">
        <f t="shared" si="342"/>
        <v>18</v>
      </c>
      <c r="L490" s="8">
        <f t="shared" si="354"/>
        <v>1.0156902999999999</v>
      </c>
      <c r="M490" s="110">
        <f t="shared" ref="M490:M553" si="367">IF(I490&gt;I489,L489,M489)</f>
        <v>1.01817549</v>
      </c>
      <c r="N490" s="110">
        <f t="shared" si="362"/>
        <v>1.2224571795060835</v>
      </c>
      <c r="O490" s="103">
        <f t="shared" si="366"/>
        <v>1.24163789</v>
      </c>
      <c r="P490" s="103">
        <f t="shared" si="346"/>
        <v>812.92401422</v>
      </c>
      <c r="Q490" s="11">
        <f t="shared" si="361"/>
        <v>0</v>
      </c>
      <c r="R490" s="30">
        <f t="shared" si="355"/>
        <v>0</v>
      </c>
      <c r="S490" s="8">
        <f t="shared" si="347"/>
        <v>0</v>
      </c>
      <c r="T490" s="113">
        <f t="shared" si="356"/>
        <v>0.16</v>
      </c>
      <c r="U490" s="111">
        <f t="shared" si="363"/>
        <v>18</v>
      </c>
      <c r="V490" s="111">
        <v>252</v>
      </c>
      <c r="W490" s="110">
        <f t="shared" si="348"/>
        <v>1.0106578230000001</v>
      </c>
      <c r="X490" s="103">
        <f t="shared" si="349"/>
        <v>8.6640002500000008</v>
      </c>
      <c r="Y490" s="103">
        <f t="shared" si="350"/>
        <v>0</v>
      </c>
      <c r="Z490" s="114" t="str">
        <f t="shared" si="359"/>
        <v>A+J=</v>
      </c>
      <c r="AA490" s="108">
        <f t="shared" si="360"/>
        <v>44671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2">
        <f t="shared" si="351"/>
        <v>44666</v>
      </c>
      <c r="B491" s="103">
        <f t="shared" si="343"/>
        <v>822.78338593000001</v>
      </c>
      <c r="C491" s="103">
        <f t="shared" si="357"/>
        <v>654.71907773999999</v>
      </c>
      <c r="D491" s="104">
        <f t="shared" si="352"/>
        <v>1120.999</v>
      </c>
      <c r="E491" s="105">
        <f t="shared" si="364"/>
        <v>1141.546</v>
      </c>
      <c r="F491" s="106">
        <f t="shared" si="365"/>
        <v>44613</v>
      </c>
      <c r="G491" s="107">
        <f t="shared" si="344"/>
        <v>1.8329186734332481E-2</v>
      </c>
      <c r="H491" s="108">
        <f t="shared" si="358"/>
        <v>44671</v>
      </c>
      <c r="I491" s="108">
        <f t="shared" si="345"/>
        <v>44671</v>
      </c>
      <c r="J491" s="109">
        <f t="shared" si="353"/>
        <v>21</v>
      </c>
      <c r="K491" s="109">
        <f t="shared" si="342"/>
        <v>19</v>
      </c>
      <c r="L491" s="8">
        <f t="shared" si="354"/>
        <v>1.0165691699999999</v>
      </c>
      <c r="M491" s="110">
        <f t="shared" si="367"/>
        <v>1.01817549</v>
      </c>
      <c r="N491" s="110">
        <f t="shared" si="362"/>
        <v>1.2224571795060835</v>
      </c>
      <c r="O491" s="103">
        <f t="shared" si="366"/>
        <v>1.2427122799999999</v>
      </c>
      <c r="P491" s="103">
        <f t="shared" si="346"/>
        <v>813.62743784999998</v>
      </c>
      <c r="Q491" s="11">
        <f t="shared" si="361"/>
        <v>0</v>
      </c>
      <c r="R491" s="30">
        <f t="shared" si="355"/>
        <v>0</v>
      </c>
      <c r="S491" s="8">
        <f t="shared" si="347"/>
        <v>0</v>
      </c>
      <c r="T491" s="113">
        <f t="shared" si="356"/>
        <v>0.16</v>
      </c>
      <c r="U491" s="111">
        <f t="shared" si="363"/>
        <v>19</v>
      </c>
      <c r="V491" s="111">
        <v>252</v>
      </c>
      <c r="W491" s="110">
        <f t="shared" si="348"/>
        <v>1.0112532439999999</v>
      </c>
      <c r="X491" s="103">
        <f t="shared" si="349"/>
        <v>9.1559480799999999</v>
      </c>
      <c r="Y491" s="103">
        <f t="shared" si="350"/>
        <v>0</v>
      </c>
      <c r="Z491" s="114" t="str">
        <f t="shared" si="359"/>
        <v>A+J=</v>
      </c>
      <c r="AA491" s="108">
        <f t="shared" si="360"/>
        <v>44671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2">
        <f t="shared" si="351"/>
        <v>44667</v>
      </c>
      <c r="B492" s="103">
        <f t="shared" si="343"/>
        <v>822.78338593000001</v>
      </c>
      <c r="C492" s="103">
        <f t="shared" si="357"/>
        <v>654.71907773999999</v>
      </c>
      <c r="D492" s="104">
        <f t="shared" si="352"/>
        <v>1120.999</v>
      </c>
      <c r="E492" s="105">
        <f t="shared" si="364"/>
        <v>1141.546</v>
      </c>
      <c r="F492" s="106">
        <f t="shared" si="365"/>
        <v>44613</v>
      </c>
      <c r="G492" s="107">
        <f t="shared" si="344"/>
        <v>1.8329186734332481E-2</v>
      </c>
      <c r="H492" s="108">
        <f t="shared" si="358"/>
        <v>44671</v>
      </c>
      <c r="I492" s="108">
        <f t="shared" si="345"/>
        <v>44671</v>
      </c>
      <c r="J492" s="109">
        <f t="shared" si="353"/>
        <v>21</v>
      </c>
      <c r="K492" s="109">
        <f t="shared" ref="K492:K555" si="368">(J492-(NETWORKDAYS(A492,I492,AD$171:AD$502)-1))</f>
        <v>19</v>
      </c>
      <c r="L492" s="8">
        <f t="shared" si="354"/>
        <v>1.0165691699999999</v>
      </c>
      <c r="M492" s="110">
        <f t="shared" si="367"/>
        <v>1.01817549</v>
      </c>
      <c r="N492" s="110">
        <f t="shared" si="362"/>
        <v>1.2224571795060835</v>
      </c>
      <c r="O492" s="103">
        <f t="shared" si="366"/>
        <v>1.2427122799999999</v>
      </c>
      <c r="P492" s="103">
        <f t="shared" si="346"/>
        <v>813.62743784999998</v>
      </c>
      <c r="Q492" s="11">
        <f t="shared" si="361"/>
        <v>0</v>
      </c>
      <c r="R492" s="30">
        <f t="shared" si="355"/>
        <v>0</v>
      </c>
      <c r="S492" s="8">
        <f t="shared" si="347"/>
        <v>0</v>
      </c>
      <c r="T492" s="113">
        <f t="shared" si="356"/>
        <v>0.16</v>
      </c>
      <c r="U492" s="111">
        <f t="shared" si="363"/>
        <v>19</v>
      </c>
      <c r="V492" s="111">
        <v>252</v>
      </c>
      <c r="W492" s="110">
        <f t="shared" si="348"/>
        <v>1.0112532439999999</v>
      </c>
      <c r="X492" s="103">
        <f t="shared" si="349"/>
        <v>9.1559480799999999</v>
      </c>
      <c r="Y492" s="103">
        <f t="shared" si="350"/>
        <v>0</v>
      </c>
      <c r="Z492" s="114" t="str">
        <f t="shared" si="359"/>
        <v>A+J=</v>
      </c>
      <c r="AA492" s="108">
        <f t="shared" si="360"/>
        <v>44671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2">
        <f t="shared" si="351"/>
        <v>44668</v>
      </c>
      <c r="B493" s="103">
        <f t="shared" si="343"/>
        <v>822.78338593000001</v>
      </c>
      <c r="C493" s="103">
        <f t="shared" si="357"/>
        <v>654.71907773999999</v>
      </c>
      <c r="D493" s="104">
        <f t="shared" si="352"/>
        <v>1120.999</v>
      </c>
      <c r="E493" s="105">
        <f t="shared" si="364"/>
        <v>1141.546</v>
      </c>
      <c r="F493" s="106">
        <f t="shared" si="365"/>
        <v>44613</v>
      </c>
      <c r="G493" s="107">
        <f t="shared" si="344"/>
        <v>1.8329186734332481E-2</v>
      </c>
      <c r="H493" s="108">
        <f t="shared" si="358"/>
        <v>44671</v>
      </c>
      <c r="I493" s="108">
        <f t="shared" si="345"/>
        <v>44671</v>
      </c>
      <c r="J493" s="109">
        <f t="shared" si="353"/>
        <v>21</v>
      </c>
      <c r="K493" s="109">
        <f t="shared" si="368"/>
        <v>19</v>
      </c>
      <c r="L493" s="8">
        <f t="shared" si="354"/>
        <v>1.0165691699999999</v>
      </c>
      <c r="M493" s="110">
        <f t="shared" si="367"/>
        <v>1.01817549</v>
      </c>
      <c r="N493" s="110">
        <f t="shared" si="362"/>
        <v>1.2224571795060835</v>
      </c>
      <c r="O493" s="103">
        <f t="shared" si="366"/>
        <v>1.2427122799999999</v>
      </c>
      <c r="P493" s="103">
        <f t="shared" si="346"/>
        <v>813.62743784999998</v>
      </c>
      <c r="Q493" s="11">
        <f t="shared" si="361"/>
        <v>0</v>
      </c>
      <c r="R493" s="30">
        <f t="shared" si="355"/>
        <v>0</v>
      </c>
      <c r="S493" s="8">
        <f t="shared" si="347"/>
        <v>0</v>
      </c>
      <c r="T493" s="113">
        <f t="shared" si="356"/>
        <v>0.16</v>
      </c>
      <c r="U493" s="111">
        <f t="shared" si="363"/>
        <v>19</v>
      </c>
      <c r="V493" s="111">
        <v>252</v>
      </c>
      <c r="W493" s="110">
        <f t="shared" si="348"/>
        <v>1.0112532439999999</v>
      </c>
      <c r="X493" s="103">
        <f t="shared" si="349"/>
        <v>9.1559480799999999</v>
      </c>
      <c r="Y493" s="103">
        <f t="shared" si="350"/>
        <v>0</v>
      </c>
      <c r="Z493" s="114" t="str">
        <f t="shared" si="359"/>
        <v>A+J=</v>
      </c>
      <c r="AA493" s="108">
        <f t="shared" si="360"/>
        <v>44671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2">
        <f t="shared" si="351"/>
        <v>44669</v>
      </c>
      <c r="B494" s="103">
        <f t="shared" si="343"/>
        <v>822.78338593000001</v>
      </c>
      <c r="C494" s="103">
        <f t="shared" si="357"/>
        <v>654.71907773999999</v>
      </c>
      <c r="D494" s="104">
        <f t="shared" si="352"/>
        <v>1120.999</v>
      </c>
      <c r="E494" s="105">
        <f t="shared" si="364"/>
        <v>1141.546</v>
      </c>
      <c r="F494" s="106">
        <f t="shared" si="365"/>
        <v>44613</v>
      </c>
      <c r="G494" s="107">
        <f t="shared" si="344"/>
        <v>1.8329186734332481E-2</v>
      </c>
      <c r="H494" s="108">
        <f t="shared" si="358"/>
        <v>44671</v>
      </c>
      <c r="I494" s="108">
        <f t="shared" si="345"/>
        <v>44671</v>
      </c>
      <c r="J494" s="109">
        <f t="shared" si="353"/>
        <v>21</v>
      </c>
      <c r="K494" s="109">
        <f t="shared" si="368"/>
        <v>19</v>
      </c>
      <c r="L494" s="8">
        <f t="shared" si="354"/>
        <v>1.0165691699999999</v>
      </c>
      <c r="M494" s="110">
        <f t="shared" si="367"/>
        <v>1.01817549</v>
      </c>
      <c r="N494" s="110">
        <f t="shared" si="362"/>
        <v>1.2224571795060835</v>
      </c>
      <c r="O494" s="103">
        <f t="shared" si="366"/>
        <v>1.2427122799999999</v>
      </c>
      <c r="P494" s="103">
        <f t="shared" si="346"/>
        <v>813.62743784999998</v>
      </c>
      <c r="Q494" s="11">
        <f t="shared" si="361"/>
        <v>0</v>
      </c>
      <c r="R494" s="30">
        <f t="shared" si="355"/>
        <v>0</v>
      </c>
      <c r="S494" s="8">
        <f t="shared" si="347"/>
        <v>0</v>
      </c>
      <c r="T494" s="113">
        <f t="shared" si="356"/>
        <v>0.16</v>
      </c>
      <c r="U494" s="111">
        <f t="shared" si="363"/>
        <v>19</v>
      </c>
      <c r="V494" s="111">
        <v>252</v>
      </c>
      <c r="W494" s="110">
        <f t="shared" si="348"/>
        <v>1.0112532439999999</v>
      </c>
      <c r="X494" s="103">
        <f t="shared" si="349"/>
        <v>9.1559480799999999</v>
      </c>
      <c r="Y494" s="103">
        <f t="shared" si="350"/>
        <v>0</v>
      </c>
      <c r="Z494" s="114" t="str">
        <f t="shared" si="359"/>
        <v>A+J=</v>
      </c>
      <c r="AA494" s="108">
        <f t="shared" si="360"/>
        <v>44671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2">
        <f t="shared" si="351"/>
        <v>44670</v>
      </c>
      <c r="B495" s="103">
        <f t="shared" si="343"/>
        <v>823.98047630000008</v>
      </c>
      <c r="C495" s="103">
        <f t="shared" si="357"/>
        <v>654.71907773999999</v>
      </c>
      <c r="D495" s="104">
        <f t="shared" si="352"/>
        <v>1120.999</v>
      </c>
      <c r="E495" s="105">
        <f t="shared" si="364"/>
        <v>1141.546</v>
      </c>
      <c r="F495" s="106">
        <f t="shared" si="365"/>
        <v>44613</v>
      </c>
      <c r="G495" s="107">
        <f t="shared" si="344"/>
        <v>1.8329186734332481E-2</v>
      </c>
      <c r="H495" s="108">
        <f t="shared" si="358"/>
        <v>44671</v>
      </c>
      <c r="I495" s="108">
        <f t="shared" si="345"/>
        <v>44671</v>
      </c>
      <c r="J495" s="109">
        <f t="shared" si="353"/>
        <v>21</v>
      </c>
      <c r="K495" s="109">
        <f t="shared" si="368"/>
        <v>20</v>
      </c>
      <c r="L495" s="8">
        <f t="shared" si="354"/>
        <v>1.01744879</v>
      </c>
      <c r="M495" s="110">
        <f t="shared" si="367"/>
        <v>1.01817549</v>
      </c>
      <c r="N495" s="110">
        <f t="shared" si="362"/>
        <v>1.2224571795060835</v>
      </c>
      <c r="O495" s="103">
        <f t="shared" si="366"/>
        <v>1.2437875700000001</v>
      </c>
      <c r="P495" s="103">
        <f t="shared" si="346"/>
        <v>814.33145073000003</v>
      </c>
      <c r="Q495" s="11">
        <f t="shared" si="361"/>
        <v>0</v>
      </c>
      <c r="R495" s="30">
        <f t="shared" si="355"/>
        <v>0</v>
      </c>
      <c r="S495" s="8">
        <f t="shared" si="347"/>
        <v>0</v>
      </c>
      <c r="T495" s="113">
        <f t="shared" si="356"/>
        <v>0.16</v>
      </c>
      <c r="U495" s="111">
        <f t="shared" si="363"/>
        <v>20</v>
      </c>
      <c r="V495" s="111">
        <v>252</v>
      </c>
      <c r="W495" s="110">
        <f t="shared" si="348"/>
        <v>1.0118490149999999</v>
      </c>
      <c r="X495" s="103">
        <f t="shared" si="349"/>
        <v>9.6490255699999992</v>
      </c>
      <c r="Y495" s="103">
        <f t="shared" si="350"/>
        <v>0</v>
      </c>
      <c r="Z495" s="114" t="str">
        <f t="shared" si="359"/>
        <v>A+J=</v>
      </c>
      <c r="AA495" s="108">
        <f t="shared" si="360"/>
        <v>44671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2">
        <f t="shared" si="351"/>
        <v>44671</v>
      </c>
      <c r="B496" s="103">
        <f t="shared" si="343"/>
        <v>825.17932214999996</v>
      </c>
      <c r="C496" s="103">
        <f t="shared" si="357"/>
        <v>654.71907773999999</v>
      </c>
      <c r="D496" s="104">
        <f t="shared" si="352"/>
        <v>1120.999</v>
      </c>
      <c r="E496" s="105">
        <f t="shared" si="364"/>
        <v>1141.546</v>
      </c>
      <c r="F496" s="106">
        <f t="shared" si="365"/>
        <v>44613</v>
      </c>
      <c r="G496" s="107">
        <f t="shared" si="344"/>
        <v>1.8329186734332481E-2</v>
      </c>
      <c r="H496" s="108">
        <f t="shared" si="358"/>
        <v>44701</v>
      </c>
      <c r="I496" s="108">
        <f t="shared" si="345"/>
        <v>44671</v>
      </c>
      <c r="J496" s="109">
        <f t="shared" si="353"/>
        <v>21</v>
      </c>
      <c r="K496" s="109">
        <f t="shared" si="368"/>
        <v>21</v>
      </c>
      <c r="L496" s="8">
        <f t="shared" si="354"/>
        <v>1.0183291800000001</v>
      </c>
      <c r="M496" s="110">
        <f t="shared" si="367"/>
        <v>1.01817549</v>
      </c>
      <c r="N496" s="110">
        <f t="shared" si="362"/>
        <v>1.2224571795060835</v>
      </c>
      <c r="O496" s="103">
        <f t="shared" si="366"/>
        <v>1.24486381</v>
      </c>
      <c r="P496" s="103">
        <f t="shared" si="346"/>
        <v>815.03608558999997</v>
      </c>
      <c r="Q496" s="11">
        <f t="shared" si="361"/>
        <v>16</v>
      </c>
      <c r="R496" s="30">
        <f t="shared" si="355"/>
        <v>3.2635345526750688E-2</v>
      </c>
      <c r="S496" s="8">
        <f t="shared" si="347"/>
        <v>26.598984269999999</v>
      </c>
      <c r="T496" s="113">
        <f t="shared" si="356"/>
        <v>0.16</v>
      </c>
      <c r="U496" s="111">
        <f t="shared" si="363"/>
        <v>21</v>
      </c>
      <c r="V496" s="111">
        <v>252</v>
      </c>
      <c r="W496" s="110">
        <f t="shared" si="348"/>
        <v>1.0124451379999999</v>
      </c>
      <c r="X496" s="103">
        <f t="shared" si="349"/>
        <v>10.14323656</v>
      </c>
      <c r="Y496" s="103">
        <f t="shared" si="350"/>
        <v>36.742220830000001</v>
      </c>
      <c r="Z496" s="114" t="str">
        <f t="shared" si="359"/>
        <v>A+J=</v>
      </c>
      <c r="AA496" s="108">
        <f t="shared" si="360"/>
        <v>44671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2">
        <f t="shared" si="351"/>
        <v>44672</v>
      </c>
      <c r="B497" s="103">
        <f t="shared" si="343"/>
        <v>789.55020148999995</v>
      </c>
      <c r="C497" s="103">
        <f t="shared" si="357"/>
        <v>633.35209441999996</v>
      </c>
      <c r="D497" s="104">
        <f t="shared" si="352"/>
        <v>1141.546</v>
      </c>
      <c r="E497" s="105">
        <f t="shared" si="364"/>
        <v>1161.4179999999999</v>
      </c>
      <c r="F497" s="106">
        <f t="shared" si="365"/>
        <v>44640</v>
      </c>
      <c r="G497" s="107">
        <f t="shared" si="344"/>
        <v>1.7407971295068103E-2</v>
      </c>
      <c r="H497" s="108">
        <f t="shared" si="358"/>
        <v>44701</v>
      </c>
      <c r="I497" s="108">
        <f t="shared" si="345"/>
        <v>44701</v>
      </c>
      <c r="J497" s="109">
        <f t="shared" si="353"/>
        <v>21</v>
      </c>
      <c r="K497" s="109">
        <f t="shared" si="368"/>
        <v>1</v>
      </c>
      <c r="L497" s="8">
        <f t="shared" si="354"/>
        <v>1.0008221500000001</v>
      </c>
      <c r="M497" s="110">
        <f t="shared" si="367"/>
        <v>1.0183291800000001</v>
      </c>
      <c r="N497" s="110">
        <f t="shared" si="362"/>
        <v>1.2448638171915429</v>
      </c>
      <c r="O497" s="103">
        <f t="shared" si="366"/>
        <v>1.24588728</v>
      </c>
      <c r="P497" s="103">
        <f t="shared" si="346"/>
        <v>789.08531818999995</v>
      </c>
      <c r="Q497" s="11">
        <f t="shared" si="361"/>
        <v>0</v>
      </c>
      <c r="R497" s="30">
        <f t="shared" si="355"/>
        <v>0</v>
      </c>
      <c r="S497" s="8">
        <f t="shared" si="347"/>
        <v>0</v>
      </c>
      <c r="T497" s="113">
        <f t="shared" si="356"/>
        <v>0.16</v>
      </c>
      <c r="U497" s="111">
        <f t="shared" si="363"/>
        <v>1</v>
      </c>
      <c r="V497" s="111">
        <v>252</v>
      </c>
      <c r="W497" s="110">
        <f t="shared" si="348"/>
        <v>1.0005891419999999</v>
      </c>
      <c r="X497" s="103">
        <f t="shared" si="349"/>
        <v>0.4648833</v>
      </c>
      <c r="Y497" s="103">
        <f t="shared" si="350"/>
        <v>0</v>
      </c>
      <c r="Z497" s="114" t="str">
        <f t="shared" si="359"/>
        <v>A+J=</v>
      </c>
      <c r="AA497" s="108">
        <f t="shared" si="360"/>
        <v>44701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2">
        <f t="shared" si="351"/>
        <v>44673</v>
      </c>
      <c r="B498" s="103">
        <f t="shared" si="343"/>
        <v>789.55020148999995</v>
      </c>
      <c r="C498" s="103">
        <f t="shared" si="357"/>
        <v>633.35209441999996</v>
      </c>
      <c r="D498" s="104">
        <f t="shared" si="352"/>
        <v>1141.546</v>
      </c>
      <c r="E498" s="105">
        <f t="shared" si="364"/>
        <v>1161.4179999999999</v>
      </c>
      <c r="F498" s="106">
        <f t="shared" si="365"/>
        <v>44640</v>
      </c>
      <c r="G498" s="107">
        <f t="shared" si="344"/>
        <v>1.7407971295068103E-2</v>
      </c>
      <c r="H498" s="108">
        <f t="shared" si="358"/>
        <v>44701</v>
      </c>
      <c r="I498" s="108">
        <f t="shared" si="345"/>
        <v>44701</v>
      </c>
      <c r="J498" s="109">
        <f t="shared" si="353"/>
        <v>21</v>
      </c>
      <c r="K498" s="109">
        <f t="shared" si="368"/>
        <v>1</v>
      </c>
      <c r="L498" s="8">
        <f t="shared" si="354"/>
        <v>1.0008221500000001</v>
      </c>
      <c r="M498" s="110">
        <f t="shared" si="367"/>
        <v>1.0183291800000001</v>
      </c>
      <c r="N498" s="110">
        <f t="shared" si="362"/>
        <v>1.2448638171915429</v>
      </c>
      <c r="O498" s="103">
        <f t="shared" si="366"/>
        <v>1.24588728</v>
      </c>
      <c r="P498" s="103">
        <f t="shared" si="346"/>
        <v>789.08531818999995</v>
      </c>
      <c r="Q498" s="11">
        <f t="shared" si="361"/>
        <v>0</v>
      </c>
      <c r="R498" s="30">
        <f t="shared" si="355"/>
        <v>0</v>
      </c>
      <c r="S498" s="8">
        <f t="shared" si="347"/>
        <v>0</v>
      </c>
      <c r="T498" s="113">
        <f t="shared" si="356"/>
        <v>0.16</v>
      </c>
      <c r="U498" s="111">
        <f t="shared" si="363"/>
        <v>1</v>
      </c>
      <c r="V498" s="111">
        <v>252</v>
      </c>
      <c r="W498" s="110">
        <f t="shared" si="348"/>
        <v>1.0005891419999999</v>
      </c>
      <c r="X498" s="103">
        <f t="shared" si="349"/>
        <v>0.4648833</v>
      </c>
      <c r="Y498" s="103">
        <f t="shared" si="350"/>
        <v>0</v>
      </c>
      <c r="Z498" s="114" t="str">
        <f t="shared" si="359"/>
        <v>A+J=</v>
      </c>
      <c r="AA498" s="108">
        <f t="shared" si="360"/>
        <v>44701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2">
        <f t="shared" si="351"/>
        <v>44674</v>
      </c>
      <c r="B499" s="103">
        <f t="shared" si="343"/>
        <v>790.66487133999999</v>
      </c>
      <c r="C499" s="103">
        <f t="shared" si="357"/>
        <v>633.35209441999996</v>
      </c>
      <c r="D499" s="104">
        <f t="shared" si="352"/>
        <v>1141.546</v>
      </c>
      <c r="E499" s="105">
        <f t="shared" si="364"/>
        <v>1161.4179999999999</v>
      </c>
      <c r="F499" s="106">
        <f t="shared" si="365"/>
        <v>44640</v>
      </c>
      <c r="G499" s="107">
        <f t="shared" si="344"/>
        <v>1.7407971295068103E-2</v>
      </c>
      <c r="H499" s="108">
        <f t="shared" si="358"/>
        <v>44701</v>
      </c>
      <c r="I499" s="108">
        <f t="shared" si="345"/>
        <v>44701</v>
      </c>
      <c r="J499" s="109">
        <f t="shared" si="353"/>
        <v>21</v>
      </c>
      <c r="K499" s="109">
        <f t="shared" si="368"/>
        <v>2</v>
      </c>
      <c r="L499" s="8">
        <f t="shared" si="354"/>
        <v>1.00164498</v>
      </c>
      <c r="M499" s="110">
        <f t="shared" si="367"/>
        <v>1.0183291800000001</v>
      </c>
      <c r="N499" s="110">
        <f t="shared" si="362"/>
        <v>1.2448638171915429</v>
      </c>
      <c r="O499" s="103">
        <f t="shared" si="366"/>
        <v>1.2469115900000001</v>
      </c>
      <c r="P499" s="103">
        <f t="shared" si="346"/>
        <v>789.73406708000005</v>
      </c>
      <c r="Q499" s="11">
        <f t="shared" si="361"/>
        <v>0</v>
      </c>
      <c r="R499" s="30">
        <f t="shared" si="355"/>
        <v>0</v>
      </c>
      <c r="S499" s="8">
        <f t="shared" si="347"/>
        <v>0</v>
      </c>
      <c r="T499" s="113">
        <f t="shared" si="356"/>
        <v>0.16</v>
      </c>
      <c r="U499" s="111">
        <f t="shared" si="363"/>
        <v>2</v>
      </c>
      <c r="V499" s="111">
        <v>252</v>
      </c>
      <c r="W499" s="110">
        <f t="shared" si="348"/>
        <v>1.0011786300000001</v>
      </c>
      <c r="X499" s="103">
        <f t="shared" si="349"/>
        <v>0.93080426000000005</v>
      </c>
      <c r="Y499" s="103">
        <f t="shared" si="350"/>
        <v>0</v>
      </c>
      <c r="Z499" s="114" t="str">
        <f t="shared" si="359"/>
        <v>A+J=</v>
      </c>
      <c r="AA499" s="108">
        <f t="shared" si="360"/>
        <v>44701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2">
        <f t="shared" si="351"/>
        <v>44675</v>
      </c>
      <c r="B500" s="103">
        <f t="shared" si="343"/>
        <v>790.66487133999999</v>
      </c>
      <c r="C500" s="103">
        <f t="shared" si="357"/>
        <v>633.35209441999996</v>
      </c>
      <c r="D500" s="104">
        <f t="shared" si="352"/>
        <v>1141.546</v>
      </c>
      <c r="E500" s="105">
        <f t="shared" si="364"/>
        <v>1161.4179999999999</v>
      </c>
      <c r="F500" s="106">
        <f t="shared" si="365"/>
        <v>44640</v>
      </c>
      <c r="G500" s="107">
        <f t="shared" si="344"/>
        <v>1.7407971295068103E-2</v>
      </c>
      <c r="H500" s="108">
        <f t="shared" si="358"/>
        <v>44701</v>
      </c>
      <c r="I500" s="108">
        <f t="shared" si="345"/>
        <v>44701</v>
      </c>
      <c r="J500" s="109">
        <f t="shared" si="353"/>
        <v>21</v>
      </c>
      <c r="K500" s="109">
        <f t="shared" si="368"/>
        <v>2</v>
      </c>
      <c r="L500" s="8">
        <f t="shared" si="354"/>
        <v>1.00164498</v>
      </c>
      <c r="M500" s="110">
        <f t="shared" si="367"/>
        <v>1.0183291800000001</v>
      </c>
      <c r="N500" s="110">
        <f t="shared" si="362"/>
        <v>1.2448638171915429</v>
      </c>
      <c r="O500" s="103">
        <f t="shared" si="366"/>
        <v>1.2469115900000001</v>
      </c>
      <c r="P500" s="103">
        <f t="shared" si="346"/>
        <v>789.73406708000005</v>
      </c>
      <c r="Q500" s="11">
        <f t="shared" si="361"/>
        <v>0</v>
      </c>
      <c r="R500" s="30">
        <f t="shared" si="355"/>
        <v>0</v>
      </c>
      <c r="S500" s="8">
        <f t="shared" si="347"/>
        <v>0</v>
      </c>
      <c r="T500" s="113">
        <f t="shared" si="356"/>
        <v>0.16</v>
      </c>
      <c r="U500" s="111">
        <f t="shared" si="363"/>
        <v>2</v>
      </c>
      <c r="V500" s="111">
        <v>252</v>
      </c>
      <c r="W500" s="110">
        <f t="shared" si="348"/>
        <v>1.0011786300000001</v>
      </c>
      <c r="X500" s="103">
        <f t="shared" si="349"/>
        <v>0.93080426000000005</v>
      </c>
      <c r="Y500" s="103">
        <f t="shared" si="350"/>
        <v>0</v>
      </c>
      <c r="Z500" s="114" t="str">
        <f t="shared" si="359"/>
        <v>A+J=</v>
      </c>
      <c r="AA500" s="108">
        <f t="shared" si="360"/>
        <v>44701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2">
        <f t="shared" si="351"/>
        <v>44676</v>
      </c>
      <c r="B501" s="103">
        <f t="shared" si="343"/>
        <v>790.66487133999999</v>
      </c>
      <c r="C501" s="103">
        <f t="shared" si="357"/>
        <v>633.35209441999996</v>
      </c>
      <c r="D501" s="104">
        <f t="shared" si="352"/>
        <v>1141.546</v>
      </c>
      <c r="E501" s="105">
        <f t="shared" si="364"/>
        <v>1161.4179999999999</v>
      </c>
      <c r="F501" s="106">
        <f t="shared" si="365"/>
        <v>44640</v>
      </c>
      <c r="G501" s="107">
        <f t="shared" si="344"/>
        <v>1.7407971295068103E-2</v>
      </c>
      <c r="H501" s="108">
        <f t="shared" si="358"/>
        <v>44701</v>
      </c>
      <c r="I501" s="108">
        <f t="shared" si="345"/>
        <v>44701</v>
      </c>
      <c r="J501" s="109">
        <f t="shared" si="353"/>
        <v>21</v>
      </c>
      <c r="K501" s="109">
        <f t="shared" si="368"/>
        <v>2</v>
      </c>
      <c r="L501" s="8">
        <f t="shared" si="354"/>
        <v>1.00164498</v>
      </c>
      <c r="M501" s="110">
        <f t="shared" si="367"/>
        <v>1.0183291800000001</v>
      </c>
      <c r="N501" s="110">
        <f t="shared" si="362"/>
        <v>1.2448638171915429</v>
      </c>
      <c r="O501" s="103">
        <f t="shared" si="366"/>
        <v>1.2469115900000001</v>
      </c>
      <c r="P501" s="103">
        <f t="shared" si="346"/>
        <v>789.73406708000005</v>
      </c>
      <c r="Q501" s="11">
        <f t="shared" si="361"/>
        <v>0</v>
      </c>
      <c r="R501" s="30">
        <f t="shared" si="355"/>
        <v>0</v>
      </c>
      <c r="S501" s="8">
        <f t="shared" si="347"/>
        <v>0</v>
      </c>
      <c r="T501" s="113">
        <f t="shared" si="356"/>
        <v>0.16</v>
      </c>
      <c r="U501" s="111">
        <f t="shared" si="363"/>
        <v>2</v>
      </c>
      <c r="V501" s="111">
        <v>252</v>
      </c>
      <c r="W501" s="110">
        <f t="shared" si="348"/>
        <v>1.0011786300000001</v>
      </c>
      <c r="X501" s="103">
        <f t="shared" si="349"/>
        <v>0.93080426000000005</v>
      </c>
      <c r="Y501" s="103">
        <f t="shared" si="350"/>
        <v>0</v>
      </c>
      <c r="Z501" s="114" t="str">
        <f t="shared" si="359"/>
        <v>A+J=</v>
      </c>
      <c r="AA501" s="108">
        <f t="shared" si="360"/>
        <v>44701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2">
        <f t="shared" si="351"/>
        <v>44677</v>
      </c>
      <c r="B502" s="103">
        <f t="shared" si="343"/>
        <v>791.78112118000001</v>
      </c>
      <c r="C502" s="103">
        <f t="shared" si="357"/>
        <v>633.35209441999996</v>
      </c>
      <c r="D502" s="104">
        <f t="shared" si="352"/>
        <v>1141.546</v>
      </c>
      <c r="E502" s="105">
        <f t="shared" si="364"/>
        <v>1161.4179999999999</v>
      </c>
      <c r="F502" s="106">
        <f t="shared" si="365"/>
        <v>44640</v>
      </c>
      <c r="G502" s="107">
        <f t="shared" si="344"/>
        <v>1.7407971295068103E-2</v>
      </c>
      <c r="H502" s="108">
        <f t="shared" si="358"/>
        <v>44701</v>
      </c>
      <c r="I502" s="108">
        <f t="shared" si="345"/>
        <v>44701</v>
      </c>
      <c r="J502" s="109">
        <f t="shared" si="353"/>
        <v>21</v>
      </c>
      <c r="K502" s="109">
        <f t="shared" si="368"/>
        <v>3</v>
      </c>
      <c r="L502" s="8">
        <f t="shared" si="354"/>
        <v>1.00246849</v>
      </c>
      <c r="M502" s="110">
        <f t="shared" si="367"/>
        <v>1.0183291800000001</v>
      </c>
      <c r="N502" s="110">
        <f t="shared" si="362"/>
        <v>1.2448638171915429</v>
      </c>
      <c r="O502" s="103">
        <f t="shared" si="366"/>
        <v>1.24793675</v>
      </c>
      <c r="P502" s="103">
        <f t="shared" si="346"/>
        <v>790.38335430999996</v>
      </c>
      <c r="Q502" s="11">
        <f t="shared" si="361"/>
        <v>0</v>
      </c>
      <c r="R502" s="30">
        <f t="shared" si="355"/>
        <v>0</v>
      </c>
      <c r="S502" s="8">
        <f t="shared" si="347"/>
        <v>0</v>
      </c>
      <c r="T502" s="113">
        <f t="shared" si="356"/>
        <v>0.16</v>
      </c>
      <c r="U502" s="111">
        <f t="shared" si="363"/>
        <v>3</v>
      </c>
      <c r="V502" s="111">
        <v>252</v>
      </c>
      <c r="W502" s="110">
        <f t="shared" si="348"/>
        <v>1.001768467</v>
      </c>
      <c r="X502" s="103">
        <f t="shared" si="349"/>
        <v>1.3977668700000001</v>
      </c>
      <c r="Y502" s="103">
        <f t="shared" si="350"/>
        <v>0</v>
      </c>
      <c r="Z502" s="114" t="str">
        <f t="shared" si="359"/>
        <v>A+J=</v>
      </c>
      <c r="AA502" s="108">
        <f t="shared" si="360"/>
        <v>44701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2">
        <f t="shared" si="351"/>
        <v>44678</v>
      </c>
      <c r="B503" s="103">
        <f t="shared" si="343"/>
        <v>792.89894394999999</v>
      </c>
      <c r="C503" s="103">
        <f t="shared" si="357"/>
        <v>633.35209441999996</v>
      </c>
      <c r="D503" s="104">
        <f t="shared" si="352"/>
        <v>1141.546</v>
      </c>
      <c r="E503" s="105">
        <f t="shared" si="364"/>
        <v>1161.4179999999999</v>
      </c>
      <c r="F503" s="106">
        <f t="shared" si="365"/>
        <v>44640</v>
      </c>
      <c r="G503" s="107">
        <f t="shared" si="344"/>
        <v>1.7407971295068103E-2</v>
      </c>
      <c r="H503" s="108">
        <f t="shared" si="358"/>
        <v>44701</v>
      </c>
      <c r="I503" s="108">
        <f t="shared" si="345"/>
        <v>44701</v>
      </c>
      <c r="J503" s="109">
        <f t="shared" si="353"/>
        <v>21</v>
      </c>
      <c r="K503" s="109">
        <f t="shared" si="368"/>
        <v>4</v>
      </c>
      <c r="L503" s="8">
        <f t="shared" si="354"/>
        <v>1.0032926799999999</v>
      </c>
      <c r="M503" s="110">
        <f t="shared" si="367"/>
        <v>1.0183291800000001</v>
      </c>
      <c r="N503" s="110">
        <f t="shared" si="362"/>
        <v>1.2448638171915429</v>
      </c>
      <c r="O503" s="103">
        <f t="shared" si="366"/>
        <v>1.24896275</v>
      </c>
      <c r="P503" s="103">
        <f t="shared" si="346"/>
        <v>791.03317356000002</v>
      </c>
      <c r="Q503" s="11">
        <f t="shared" si="361"/>
        <v>0</v>
      </c>
      <c r="R503" s="30">
        <f t="shared" si="355"/>
        <v>0</v>
      </c>
      <c r="S503" s="8">
        <f t="shared" si="347"/>
        <v>0</v>
      </c>
      <c r="T503" s="113">
        <f t="shared" si="356"/>
        <v>0.16</v>
      </c>
      <c r="U503" s="111">
        <f t="shared" si="363"/>
        <v>4</v>
      </c>
      <c r="V503" s="111">
        <v>252</v>
      </c>
      <c r="W503" s="110">
        <f t="shared" si="348"/>
        <v>1.0023586499999999</v>
      </c>
      <c r="X503" s="103">
        <f t="shared" si="349"/>
        <v>1.86577039</v>
      </c>
      <c r="Y503" s="103">
        <f t="shared" si="350"/>
        <v>0</v>
      </c>
      <c r="Z503" s="114" t="str">
        <f t="shared" si="359"/>
        <v>A+J=</v>
      </c>
      <c r="AA503" s="108">
        <f t="shared" si="360"/>
        <v>44701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2">
        <f t="shared" si="351"/>
        <v>44679</v>
      </c>
      <c r="B504" s="103">
        <f t="shared" si="343"/>
        <v>794.01834362</v>
      </c>
      <c r="C504" s="103">
        <f t="shared" si="357"/>
        <v>633.35209441999996</v>
      </c>
      <c r="D504" s="104">
        <f t="shared" si="352"/>
        <v>1141.546</v>
      </c>
      <c r="E504" s="105">
        <f t="shared" si="364"/>
        <v>1161.4179999999999</v>
      </c>
      <c r="F504" s="106">
        <f t="shared" si="365"/>
        <v>44640</v>
      </c>
      <c r="G504" s="107">
        <f t="shared" si="344"/>
        <v>1.7407971295068103E-2</v>
      </c>
      <c r="H504" s="108">
        <f t="shared" si="358"/>
        <v>44701</v>
      </c>
      <c r="I504" s="108">
        <f t="shared" si="345"/>
        <v>44701</v>
      </c>
      <c r="J504" s="109">
        <f t="shared" si="353"/>
        <v>21</v>
      </c>
      <c r="K504" s="109">
        <f t="shared" si="368"/>
        <v>5</v>
      </c>
      <c r="L504" s="8">
        <f t="shared" si="354"/>
        <v>1.00411754</v>
      </c>
      <c r="M504" s="110">
        <f t="shared" si="367"/>
        <v>1.0183291800000001</v>
      </c>
      <c r="N504" s="110">
        <f t="shared" si="362"/>
        <v>1.2448638171915429</v>
      </c>
      <c r="O504" s="103">
        <f t="shared" si="366"/>
        <v>1.24998959</v>
      </c>
      <c r="P504" s="103">
        <f t="shared" si="346"/>
        <v>791.68352482</v>
      </c>
      <c r="Q504" s="11">
        <f t="shared" si="361"/>
        <v>0</v>
      </c>
      <c r="R504" s="30">
        <f t="shared" si="355"/>
        <v>0</v>
      </c>
      <c r="S504" s="8">
        <f t="shared" si="347"/>
        <v>0</v>
      </c>
      <c r="T504" s="113">
        <f t="shared" si="356"/>
        <v>0.16</v>
      </c>
      <c r="U504" s="111">
        <f t="shared" si="363"/>
        <v>5</v>
      </c>
      <c r="V504" s="111">
        <v>252</v>
      </c>
      <c r="W504" s="110">
        <f t="shared" si="348"/>
        <v>1.0029491820000001</v>
      </c>
      <c r="X504" s="103">
        <f t="shared" si="349"/>
        <v>2.3348187999999999</v>
      </c>
      <c r="Y504" s="103">
        <f t="shared" si="350"/>
        <v>0</v>
      </c>
      <c r="Z504" s="114" t="str">
        <f t="shared" si="359"/>
        <v>A+J=</v>
      </c>
      <c r="AA504" s="108">
        <f t="shared" si="360"/>
        <v>44701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2">
        <f t="shared" si="351"/>
        <v>44680</v>
      </c>
      <c r="B505" s="103">
        <f t="shared" si="343"/>
        <v>795.13932024000007</v>
      </c>
      <c r="C505" s="103">
        <f t="shared" si="357"/>
        <v>633.35209441999996</v>
      </c>
      <c r="D505" s="104">
        <f t="shared" si="352"/>
        <v>1141.546</v>
      </c>
      <c r="E505" s="105">
        <f t="shared" si="364"/>
        <v>1161.4179999999999</v>
      </c>
      <c r="F505" s="106">
        <f t="shared" si="365"/>
        <v>44640</v>
      </c>
      <c r="G505" s="107">
        <f t="shared" si="344"/>
        <v>1.7407971295068103E-2</v>
      </c>
      <c r="H505" s="108">
        <f t="shared" si="358"/>
        <v>44701</v>
      </c>
      <c r="I505" s="108">
        <f t="shared" si="345"/>
        <v>44701</v>
      </c>
      <c r="J505" s="109">
        <f t="shared" si="353"/>
        <v>21</v>
      </c>
      <c r="K505" s="109">
        <f t="shared" si="368"/>
        <v>6</v>
      </c>
      <c r="L505" s="8">
        <f t="shared" si="354"/>
        <v>1.0049430800000001</v>
      </c>
      <c r="M505" s="110">
        <f t="shared" si="367"/>
        <v>1.0183291800000001</v>
      </c>
      <c r="N505" s="110">
        <f t="shared" si="362"/>
        <v>1.2448638171915429</v>
      </c>
      <c r="O505" s="103">
        <f t="shared" si="366"/>
        <v>1.25101727</v>
      </c>
      <c r="P505" s="103">
        <f t="shared" si="346"/>
        <v>792.33440811000003</v>
      </c>
      <c r="Q505" s="11">
        <f t="shared" si="361"/>
        <v>0</v>
      </c>
      <c r="R505" s="30">
        <f t="shared" si="355"/>
        <v>0</v>
      </c>
      <c r="S505" s="8">
        <f t="shared" si="347"/>
        <v>0</v>
      </c>
      <c r="T505" s="113">
        <f t="shared" si="356"/>
        <v>0.16</v>
      </c>
      <c r="U505" s="111">
        <f t="shared" si="363"/>
        <v>6</v>
      </c>
      <c r="V505" s="111">
        <v>252</v>
      </c>
      <c r="W505" s="110">
        <f t="shared" si="348"/>
        <v>1.003540061</v>
      </c>
      <c r="X505" s="103">
        <f t="shared" si="349"/>
        <v>2.8049121299999999</v>
      </c>
      <c r="Y505" s="103">
        <f t="shared" si="350"/>
        <v>0</v>
      </c>
      <c r="Z505" s="114" t="str">
        <f t="shared" si="359"/>
        <v>A+J=</v>
      </c>
      <c r="AA505" s="108">
        <f t="shared" si="360"/>
        <v>44701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2">
        <f t="shared" si="351"/>
        <v>44681</v>
      </c>
      <c r="B506" s="103">
        <f t="shared" si="343"/>
        <v>796.26188893000005</v>
      </c>
      <c r="C506" s="103">
        <f t="shared" si="357"/>
        <v>633.35209441999996</v>
      </c>
      <c r="D506" s="104">
        <f t="shared" si="352"/>
        <v>1141.546</v>
      </c>
      <c r="E506" s="105">
        <f t="shared" si="364"/>
        <v>1161.4179999999999</v>
      </c>
      <c r="F506" s="106">
        <f t="shared" si="365"/>
        <v>44640</v>
      </c>
      <c r="G506" s="107">
        <f t="shared" si="344"/>
        <v>1.7407971295068103E-2</v>
      </c>
      <c r="H506" s="108">
        <f t="shared" si="358"/>
        <v>44701</v>
      </c>
      <c r="I506" s="108">
        <f t="shared" si="345"/>
        <v>44701</v>
      </c>
      <c r="J506" s="109">
        <f t="shared" si="353"/>
        <v>21</v>
      </c>
      <c r="K506" s="109">
        <f t="shared" si="368"/>
        <v>7</v>
      </c>
      <c r="L506" s="8">
        <f t="shared" si="354"/>
        <v>1.0057693000000001</v>
      </c>
      <c r="M506" s="110">
        <f t="shared" si="367"/>
        <v>1.0183291800000001</v>
      </c>
      <c r="N506" s="110">
        <f t="shared" si="362"/>
        <v>1.2448638171915429</v>
      </c>
      <c r="O506" s="103">
        <f t="shared" si="366"/>
        <v>1.25204581</v>
      </c>
      <c r="P506" s="103">
        <f t="shared" si="346"/>
        <v>792.98583607</v>
      </c>
      <c r="Q506" s="11">
        <f t="shared" si="361"/>
        <v>0</v>
      </c>
      <c r="R506" s="30">
        <f t="shared" si="355"/>
        <v>0</v>
      </c>
      <c r="S506" s="8">
        <f t="shared" si="347"/>
        <v>0</v>
      </c>
      <c r="T506" s="113">
        <f t="shared" si="356"/>
        <v>0.16</v>
      </c>
      <c r="U506" s="111">
        <f t="shared" si="363"/>
        <v>7</v>
      </c>
      <c r="V506" s="111">
        <v>252</v>
      </c>
      <c r="W506" s="110">
        <f t="shared" si="348"/>
        <v>1.004131288</v>
      </c>
      <c r="X506" s="103">
        <f t="shared" si="349"/>
        <v>3.2760528600000001</v>
      </c>
      <c r="Y506" s="103">
        <f t="shared" si="350"/>
        <v>0</v>
      </c>
      <c r="Z506" s="114" t="str">
        <f t="shared" si="359"/>
        <v>A+J=</v>
      </c>
      <c r="AA506" s="108">
        <f t="shared" si="360"/>
        <v>44701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2">
        <f t="shared" si="351"/>
        <v>44682</v>
      </c>
      <c r="B507" s="103">
        <f t="shared" si="343"/>
        <v>796.26188893000005</v>
      </c>
      <c r="C507" s="103">
        <f t="shared" si="357"/>
        <v>633.35209441999996</v>
      </c>
      <c r="D507" s="104">
        <f t="shared" si="352"/>
        <v>1141.546</v>
      </c>
      <c r="E507" s="105">
        <f t="shared" si="364"/>
        <v>1161.4179999999999</v>
      </c>
      <c r="F507" s="106">
        <f t="shared" si="365"/>
        <v>44640</v>
      </c>
      <c r="G507" s="107">
        <f t="shared" si="344"/>
        <v>1.7407971295068103E-2</v>
      </c>
      <c r="H507" s="108">
        <f t="shared" si="358"/>
        <v>44701</v>
      </c>
      <c r="I507" s="108">
        <f t="shared" si="345"/>
        <v>44701</v>
      </c>
      <c r="J507" s="109">
        <f t="shared" si="353"/>
        <v>21</v>
      </c>
      <c r="K507" s="109">
        <f t="shared" si="368"/>
        <v>7</v>
      </c>
      <c r="L507" s="8">
        <f t="shared" si="354"/>
        <v>1.0057693000000001</v>
      </c>
      <c r="M507" s="110">
        <f t="shared" si="367"/>
        <v>1.0183291800000001</v>
      </c>
      <c r="N507" s="110">
        <f t="shared" si="362"/>
        <v>1.2448638171915429</v>
      </c>
      <c r="O507" s="103">
        <f t="shared" si="366"/>
        <v>1.25204581</v>
      </c>
      <c r="P507" s="103">
        <f t="shared" si="346"/>
        <v>792.98583607</v>
      </c>
      <c r="Q507" s="11">
        <f t="shared" si="361"/>
        <v>0</v>
      </c>
      <c r="R507" s="30">
        <f t="shared" si="355"/>
        <v>0</v>
      </c>
      <c r="S507" s="8">
        <f t="shared" si="347"/>
        <v>0</v>
      </c>
      <c r="T507" s="113">
        <f t="shared" si="356"/>
        <v>0.16</v>
      </c>
      <c r="U507" s="111">
        <f t="shared" si="363"/>
        <v>7</v>
      </c>
      <c r="V507" s="111">
        <v>252</v>
      </c>
      <c r="W507" s="110">
        <f t="shared" si="348"/>
        <v>1.004131288</v>
      </c>
      <c r="X507" s="103">
        <f t="shared" si="349"/>
        <v>3.2760528600000001</v>
      </c>
      <c r="Y507" s="103">
        <f t="shared" si="350"/>
        <v>0</v>
      </c>
      <c r="Z507" s="114" t="str">
        <f t="shared" si="359"/>
        <v>A+J=</v>
      </c>
      <c r="AA507" s="108">
        <f t="shared" si="360"/>
        <v>44701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2">
        <f t="shared" si="351"/>
        <v>44683</v>
      </c>
      <c r="B508" s="103">
        <f t="shared" si="343"/>
        <v>796.26188893000005</v>
      </c>
      <c r="C508" s="103">
        <f t="shared" si="357"/>
        <v>633.35209441999996</v>
      </c>
      <c r="D508" s="104">
        <f t="shared" si="352"/>
        <v>1141.546</v>
      </c>
      <c r="E508" s="105">
        <f t="shared" si="364"/>
        <v>1161.4179999999999</v>
      </c>
      <c r="F508" s="106">
        <f t="shared" si="365"/>
        <v>44640</v>
      </c>
      <c r="G508" s="107">
        <f t="shared" si="344"/>
        <v>1.7407971295068103E-2</v>
      </c>
      <c r="H508" s="108">
        <f t="shared" si="358"/>
        <v>44701</v>
      </c>
      <c r="I508" s="108">
        <f t="shared" si="345"/>
        <v>44701</v>
      </c>
      <c r="J508" s="109">
        <f t="shared" si="353"/>
        <v>21</v>
      </c>
      <c r="K508" s="109">
        <f t="shared" si="368"/>
        <v>7</v>
      </c>
      <c r="L508" s="8">
        <f t="shared" si="354"/>
        <v>1.0057693000000001</v>
      </c>
      <c r="M508" s="110">
        <f t="shared" si="367"/>
        <v>1.0183291800000001</v>
      </c>
      <c r="N508" s="110">
        <f t="shared" si="362"/>
        <v>1.2448638171915429</v>
      </c>
      <c r="O508" s="103">
        <f t="shared" si="366"/>
        <v>1.25204581</v>
      </c>
      <c r="P508" s="103">
        <f t="shared" si="346"/>
        <v>792.98583607</v>
      </c>
      <c r="Q508" s="11">
        <f t="shared" si="361"/>
        <v>0</v>
      </c>
      <c r="R508" s="30">
        <f t="shared" si="355"/>
        <v>0</v>
      </c>
      <c r="S508" s="8">
        <f t="shared" si="347"/>
        <v>0</v>
      </c>
      <c r="T508" s="113">
        <f t="shared" si="356"/>
        <v>0.16</v>
      </c>
      <c r="U508" s="111">
        <f t="shared" si="363"/>
        <v>7</v>
      </c>
      <c r="V508" s="111">
        <v>252</v>
      </c>
      <c r="W508" s="110">
        <f t="shared" si="348"/>
        <v>1.004131288</v>
      </c>
      <c r="X508" s="103">
        <f t="shared" si="349"/>
        <v>3.2760528600000001</v>
      </c>
      <c r="Y508" s="103">
        <f t="shared" si="350"/>
        <v>0</v>
      </c>
      <c r="Z508" s="114" t="str">
        <f t="shared" si="359"/>
        <v>A+J=</v>
      </c>
      <c r="AA508" s="108">
        <f t="shared" si="360"/>
        <v>44701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2">
        <f t="shared" si="351"/>
        <v>44684</v>
      </c>
      <c r="B509" s="103">
        <f t="shared" si="343"/>
        <v>797.38603305000004</v>
      </c>
      <c r="C509" s="103">
        <f t="shared" si="357"/>
        <v>633.35209441999996</v>
      </c>
      <c r="D509" s="104">
        <f t="shared" si="352"/>
        <v>1141.546</v>
      </c>
      <c r="E509" s="105">
        <f t="shared" si="364"/>
        <v>1161.4179999999999</v>
      </c>
      <c r="F509" s="106">
        <f t="shared" si="365"/>
        <v>44640</v>
      </c>
      <c r="G509" s="107">
        <f t="shared" si="344"/>
        <v>1.7407971295068103E-2</v>
      </c>
      <c r="H509" s="108">
        <f t="shared" si="358"/>
        <v>44701</v>
      </c>
      <c r="I509" s="108">
        <f t="shared" si="345"/>
        <v>44701</v>
      </c>
      <c r="J509" s="109">
        <f t="shared" si="353"/>
        <v>21</v>
      </c>
      <c r="K509" s="109">
        <f t="shared" si="368"/>
        <v>8</v>
      </c>
      <c r="L509" s="8">
        <f t="shared" si="354"/>
        <v>1.0065961999999999</v>
      </c>
      <c r="M509" s="110">
        <f t="shared" si="367"/>
        <v>1.0183291800000001</v>
      </c>
      <c r="N509" s="110">
        <f t="shared" si="362"/>
        <v>1.2448638171915429</v>
      </c>
      <c r="O509" s="103">
        <f t="shared" si="366"/>
        <v>1.25307518</v>
      </c>
      <c r="P509" s="103">
        <f t="shared" si="346"/>
        <v>793.63778970999999</v>
      </c>
      <c r="Q509" s="11">
        <f t="shared" si="361"/>
        <v>0</v>
      </c>
      <c r="R509" s="30">
        <f t="shared" si="355"/>
        <v>0</v>
      </c>
      <c r="S509" s="8">
        <f t="shared" si="347"/>
        <v>0</v>
      </c>
      <c r="T509" s="113">
        <f t="shared" si="356"/>
        <v>0.16</v>
      </c>
      <c r="U509" s="111">
        <f t="shared" si="363"/>
        <v>8</v>
      </c>
      <c r="V509" s="111">
        <v>252</v>
      </c>
      <c r="W509" s="110">
        <f t="shared" si="348"/>
        <v>1.0047228640000001</v>
      </c>
      <c r="X509" s="103">
        <f t="shared" si="349"/>
        <v>3.7482433400000001</v>
      </c>
      <c r="Y509" s="103">
        <f t="shared" si="350"/>
        <v>0</v>
      </c>
      <c r="Z509" s="114" t="str">
        <f t="shared" si="359"/>
        <v>A+J=</v>
      </c>
      <c r="AA509" s="108">
        <f t="shared" si="360"/>
        <v>44701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2">
        <f t="shared" si="351"/>
        <v>44685</v>
      </c>
      <c r="B510" s="103">
        <f t="shared" si="343"/>
        <v>798.51177252999992</v>
      </c>
      <c r="C510" s="103">
        <f t="shared" si="357"/>
        <v>633.35209441999996</v>
      </c>
      <c r="D510" s="104">
        <f t="shared" si="352"/>
        <v>1141.546</v>
      </c>
      <c r="E510" s="105">
        <f t="shared" si="364"/>
        <v>1161.4179999999999</v>
      </c>
      <c r="F510" s="106">
        <f t="shared" si="365"/>
        <v>44640</v>
      </c>
      <c r="G510" s="107">
        <f t="shared" si="344"/>
        <v>1.7407971295068103E-2</v>
      </c>
      <c r="H510" s="108">
        <f t="shared" si="358"/>
        <v>44701</v>
      </c>
      <c r="I510" s="108">
        <f t="shared" si="345"/>
        <v>44701</v>
      </c>
      <c r="J510" s="109">
        <f t="shared" si="353"/>
        <v>21</v>
      </c>
      <c r="K510" s="109">
        <f t="shared" si="368"/>
        <v>9</v>
      </c>
      <c r="L510" s="8">
        <f t="shared" si="354"/>
        <v>1.0074237800000001</v>
      </c>
      <c r="M510" s="110">
        <f t="shared" si="367"/>
        <v>1.0183291800000001</v>
      </c>
      <c r="N510" s="110">
        <f t="shared" si="362"/>
        <v>1.2448638171915429</v>
      </c>
      <c r="O510" s="103">
        <f t="shared" si="366"/>
        <v>1.25410541</v>
      </c>
      <c r="P510" s="103">
        <f t="shared" si="346"/>
        <v>794.29028803999995</v>
      </c>
      <c r="Q510" s="11">
        <f t="shared" si="361"/>
        <v>0</v>
      </c>
      <c r="R510" s="30">
        <f t="shared" si="355"/>
        <v>0</v>
      </c>
      <c r="S510" s="8">
        <f t="shared" si="347"/>
        <v>0</v>
      </c>
      <c r="T510" s="113">
        <f t="shared" si="356"/>
        <v>0.16</v>
      </c>
      <c r="U510" s="111">
        <f t="shared" si="363"/>
        <v>9</v>
      </c>
      <c r="V510" s="111">
        <v>252</v>
      </c>
      <c r="W510" s="110">
        <f t="shared" si="348"/>
        <v>1.005314788</v>
      </c>
      <c r="X510" s="103">
        <f t="shared" si="349"/>
        <v>4.2214844899999999</v>
      </c>
      <c r="Y510" s="103">
        <f t="shared" si="350"/>
        <v>0</v>
      </c>
      <c r="Z510" s="114" t="str">
        <f t="shared" si="359"/>
        <v>A+J=</v>
      </c>
      <c r="AA510" s="108">
        <f t="shared" si="360"/>
        <v>44701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2">
        <f t="shared" si="351"/>
        <v>44686</v>
      </c>
      <c r="B511" s="103">
        <f t="shared" si="343"/>
        <v>799.63909705999993</v>
      </c>
      <c r="C511" s="103">
        <f t="shared" si="357"/>
        <v>633.35209441999996</v>
      </c>
      <c r="D511" s="104">
        <f t="shared" si="352"/>
        <v>1141.546</v>
      </c>
      <c r="E511" s="105">
        <f t="shared" si="364"/>
        <v>1161.4179999999999</v>
      </c>
      <c r="F511" s="106">
        <f t="shared" si="365"/>
        <v>44640</v>
      </c>
      <c r="G511" s="107">
        <f t="shared" si="344"/>
        <v>1.7407971295068103E-2</v>
      </c>
      <c r="H511" s="108">
        <f t="shared" si="358"/>
        <v>44701</v>
      </c>
      <c r="I511" s="108">
        <f t="shared" si="345"/>
        <v>44701</v>
      </c>
      <c r="J511" s="109">
        <f t="shared" si="353"/>
        <v>21</v>
      </c>
      <c r="K511" s="109">
        <f t="shared" si="368"/>
        <v>10</v>
      </c>
      <c r="L511" s="8">
        <f t="shared" si="354"/>
        <v>1.0082520399999999</v>
      </c>
      <c r="M511" s="110">
        <f t="shared" si="367"/>
        <v>1.0183291800000001</v>
      </c>
      <c r="N511" s="110">
        <f t="shared" si="362"/>
        <v>1.2448638171915429</v>
      </c>
      <c r="O511" s="103">
        <f t="shared" si="366"/>
        <v>1.25513648</v>
      </c>
      <c r="P511" s="103">
        <f t="shared" si="346"/>
        <v>794.94331838999994</v>
      </c>
      <c r="Q511" s="11">
        <f t="shared" si="361"/>
        <v>0</v>
      </c>
      <c r="R511" s="30">
        <f t="shared" si="355"/>
        <v>0</v>
      </c>
      <c r="S511" s="8">
        <f t="shared" si="347"/>
        <v>0</v>
      </c>
      <c r="T511" s="113">
        <f t="shared" si="356"/>
        <v>0.16</v>
      </c>
      <c r="U511" s="111">
        <f t="shared" si="363"/>
        <v>10</v>
      </c>
      <c r="V511" s="111">
        <v>252</v>
      </c>
      <c r="W511" s="110">
        <f t="shared" si="348"/>
        <v>1.005907061</v>
      </c>
      <c r="X511" s="103">
        <f t="shared" si="349"/>
        <v>4.6957786700000002</v>
      </c>
      <c r="Y511" s="103">
        <f t="shared" si="350"/>
        <v>0</v>
      </c>
      <c r="Z511" s="114" t="str">
        <f t="shared" si="359"/>
        <v>A+J=</v>
      </c>
      <c r="AA511" s="108">
        <f t="shared" si="360"/>
        <v>44701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2">
        <f t="shared" si="351"/>
        <v>44687</v>
      </c>
      <c r="B512" s="103">
        <f t="shared" si="343"/>
        <v>800.76801463999993</v>
      </c>
      <c r="C512" s="103">
        <f t="shared" si="357"/>
        <v>633.35209441999996</v>
      </c>
      <c r="D512" s="104">
        <f t="shared" si="352"/>
        <v>1141.546</v>
      </c>
      <c r="E512" s="105">
        <f t="shared" si="364"/>
        <v>1161.4179999999999</v>
      </c>
      <c r="F512" s="106">
        <f t="shared" si="365"/>
        <v>44640</v>
      </c>
      <c r="G512" s="107">
        <f t="shared" si="344"/>
        <v>1.7407971295068103E-2</v>
      </c>
      <c r="H512" s="108">
        <f t="shared" si="358"/>
        <v>44701</v>
      </c>
      <c r="I512" s="108">
        <f t="shared" si="345"/>
        <v>44701</v>
      </c>
      <c r="J512" s="109">
        <f t="shared" si="353"/>
        <v>21</v>
      </c>
      <c r="K512" s="109">
        <f t="shared" si="368"/>
        <v>11</v>
      </c>
      <c r="L512" s="8">
        <f t="shared" si="354"/>
        <v>1.00908098</v>
      </c>
      <c r="M512" s="110">
        <f t="shared" si="367"/>
        <v>1.0183291800000001</v>
      </c>
      <c r="N512" s="110">
        <f t="shared" si="362"/>
        <v>1.2448638171915429</v>
      </c>
      <c r="O512" s="103">
        <f t="shared" si="366"/>
        <v>1.2561684</v>
      </c>
      <c r="P512" s="103">
        <f t="shared" si="346"/>
        <v>795.59688707999999</v>
      </c>
      <c r="Q512" s="11">
        <f t="shared" si="361"/>
        <v>0</v>
      </c>
      <c r="R512" s="30">
        <f t="shared" si="355"/>
        <v>0</v>
      </c>
      <c r="S512" s="8">
        <f t="shared" si="347"/>
        <v>0</v>
      </c>
      <c r="T512" s="113">
        <f t="shared" si="356"/>
        <v>0.16</v>
      </c>
      <c r="U512" s="111">
        <f t="shared" si="363"/>
        <v>11</v>
      </c>
      <c r="V512" s="111">
        <v>252</v>
      </c>
      <c r="W512" s="110">
        <f t="shared" si="348"/>
        <v>1.0064996829999999</v>
      </c>
      <c r="X512" s="103">
        <f t="shared" si="349"/>
        <v>5.1711275600000004</v>
      </c>
      <c r="Y512" s="103">
        <f t="shared" si="350"/>
        <v>0</v>
      </c>
      <c r="Z512" s="114" t="str">
        <f t="shared" si="359"/>
        <v>A+J=</v>
      </c>
      <c r="AA512" s="108">
        <f t="shared" si="360"/>
        <v>44701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2">
        <f t="shared" si="351"/>
        <v>44688</v>
      </c>
      <c r="B513" s="103">
        <f t="shared" si="343"/>
        <v>801.89852053999994</v>
      </c>
      <c r="C513" s="103">
        <f t="shared" si="357"/>
        <v>633.35209441999996</v>
      </c>
      <c r="D513" s="104">
        <f t="shared" si="352"/>
        <v>1141.546</v>
      </c>
      <c r="E513" s="105">
        <f t="shared" si="364"/>
        <v>1161.4179999999999</v>
      </c>
      <c r="F513" s="106">
        <f t="shared" si="365"/>
        <v>44640</v>
      </c>
      <c r="G513" s="107">
        <f t="shared" si="344"/>
        <v>1.7407971295068103E-2</v>
      </c>
      <c r="H513" s="108">
        <f t="shared" si="358"/>
        <v>44701</v>
      </c>
      <c r="I513" s="108">
        <f t="shared" si="345"/>
        <v>44701</v>
      </c>
      <c r="J513" s="109">
        <f t="shared" si="353"/>
        <v>21</v>
      </c>
      <c r="K513" s="109">
        <f t="shared" si="368"/>
        <v>12</v>
      </c>
      <c r="L513" s="8">
        <f t="shared" si="354"/>
        <v>1.0099106</v>
      </c>
      <c r="M513" s="110">
        <f t="shared" si="367"/>
        <v>1.0183291800000001</v>
      </c>
      <c r="N513" s="110">
        <f t="shared" si="362"/>
        <v>1.2448638171915429</v>
      </c>
      <c r="O513" s="103">
        <f t="shared" si="366"/>
        <v>1.2572011599999999</v>
      </c>
      <c r="P513" s="103">
        <f t="shared" si="346"/>
        <v>796.25098778999995</v>
      </c>
      <c r="Q513" s="11">
        <f t="shared" si="361"/>
        <v>0</v>
      </c>
      <c r="R513" s="30">
        <f t="shared" si="355"/>
        <v>0</v>
      </c>
      <c r="S513" s="8">
        <f t="shared" si="347"/>
        <v>0</v>
      </c>
      <c r="T513" s="113">
        <f t="shared" si="356"/>
        <v>0.16</v>
      </c>
      <c r="U513" s="111">
        <f t="shared" si="363"/>
        <v>12</v>
      </c>
      <c r="V513" s="111">
        <v>252</v>
      </c>
      <c r="W513" s="110">
        <f t="shared" si="348"/>
        <v>1.007092654</v>
      </c>
      <c r="X513" s="103">
        <f t="shared" si="349"/>
        <v>5.6475327499999999</v>
      </c>
      <c r="Y513" s="103">
        <f t="shared" si="350"/>
        <v>0</v>
      </c>
      <c r="Z513" s="114" t="str">
        <f t="shared" si="359"/>
        <v>A+J=</v>
      </c>
      <c r="AA513" s="108">
        <f t="shared" si="360"/>
        <v>44701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2">
        <f t="shared" si="351"/>
        <v>44689</v>
      </c>
      <c r="B514" s="103">
        <f t="shared" si="343"/>
        <v>801.89852053999994</v>
      </c>
      <c r="C514" s="103">
        <f t="shared" si="357"/>
        <v>633.35209441999996</v>
      </c>
      <c r="D514" s="104">
        <f t="shared" si="352"/>
        <v>1141.546</v>
      </c>
      <c r="E514" s="105">
        <f t="shared" si="364"/>
        <v>1161.4179999999999</v>
      </c>
      <c r="F514" s="106">
        <f t="shared" si="365"/>
        <v>44640</v>
      </c>
      <c r="G514" s="107">
        <f t="shared" si="344"/>
        <v>1.7407971295068103E-2</v>
      </c>
      <c r="H514" s="108">
        <f t="shared" si="358"/>
        <v>44701</v>
      </c>
      <c r="I514" s="108">
        <f t="shared" si="345"/>
        <v>44701</v>
      </c>
      <c r="J514" s="109">
        <f t="shared" si="353"/>
        <v>21</v>
      </c>
      <c r="K514" s="109">
        <f t="shared" si="368"/>
        <v>12</v>
      </c>
      <c r="L514" s="8">
        <f t="shared" si="354"/>
        <v>1.0099106</v>
      </c>
      <c r="M514" s="110">
        <f t="shared" si="367"/>
        <v>1.0183291800000001</v>
      </c>
      <c r="N514" s="110">
        <f t="shared" si="362"/>
        <v>1.2448638171915429</v>
      </c>
      <c r="O514" s="103">
        <f t="shared" si="366"/>
        <v>1.2572011599999999</v>
      </c>
      <c r="P514" s="103">
        <f t="shared" si="346"/>
        <v>796.25098778999995</v>
      </c>
      <c r="Q514" s="11">
        <f t="shared" si="361"/>
        <v>0</v>
      </c>
      <c r="R514" s="30">
        <f t="shared" si="355"/>
        <v>0</v>
      </c>
      <c r="S514" s="8">
        <f t="shared" si="347"/>
        <v>0</v>
      </c>
      <c r="T514" s="113">
        <f t="shared" si="356"/>
        <v>0.16</v>
      </c>
      <c r="U514" s="111">
        <f t="shared" si="363"/>
        <v>12</v>
      </c>
      <c r="V514" s="111">
        <v>252</v>
      </c>
      <c r="W514" s="110">
        <f t="shared" si="348"/>
        <v>1.007092654</v>
      </c>
      <c r="X514" s="103">
        <f t="shared" si="349"/>
        <v>5.6475327499999999</v>
      </c>
      <c r="Y514" s="103">
        <f t="shared" si="350"/>
        <v>0</v>
      </c>
      <c r="Z514" s="114" t="str">
        <f t="shared" si="359"/>
        <v>A+J=</v>
      </c>
      <c r="AA514" s="108">
        <f t="shared" si="360"/>
        <v>44701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2">
        <f t="shared" si="351"/>
        <v>44690</v>
      </c>
      <c r="B515" s="103">
        <f t="shared" si="343"/>
        <v>801.89852053999994</v>
      </c>
      <c r="C515" s="103">
        <f t="shared" si="357"/>
        <v>633.35209441999996</v>
      </c>
      <c r="D515" s="104">
        <f t="shared" si="352"/>
        <v>1141.546</v>
      </c>
      <c r="E515" s="105">
        <f t="shared" si="364"/>
        <v>1161.4179999999999</v>
      </c>
      <c r="F515" s="106">
        <f t="shared" si="365"/>
        <v>44640</v>
      </c>
      <c r="G515" s="107">
        <f t="shared" si="344"/>
        <v>1.7407971295068103E-2</v>
      </c>
      <c r="H515" s="108">
        <f t="shared" si="358"/>
        <v>44701</v>
      </c>
      <c r="I515" s="108">
        <f t="shared" si="345"/>
        <v>44701</v>
      </c>
      <c r="J515" s="109">
        <f t="shared" si="353"/>
        <v>21</v>
      </c>
      <c r="K515" s="109">
        <f t="shared" si="368"/>
        <v>12</v>
      </c>
      <c r="L515" s="8">
        <f t="shared" si="354"/>
        <v>1.0099106</v>
      </c>
      <c r="M515" s="110">
        <f t="shared" si="367"/>
        <v>1.0183291800000001</v>
      </c>
      <c r="N515" s="110">
        <f t="shared" si="362"/>
        <v>1.2448638171915429</v>
      </c>
      <c r="O515" s="103">
        <f t="shared" si="366"/>
        <v>1.2572011599999999</v>
      </c>
      <c r="P515" s="103">
        <f t="shared" si="346"/>
        <v>796.25098778999995</v>
      </c>
      <c r="Q515" s="11">
        <f t="shared" si="361"/>
        <v>0</v>
      </c>
      <c r="R515" s="30">
        <f t="shared" si="355"/>
        <v>0</v>
      </c>
      <c r="S515" s="8">
        <f t="shared" si="347"/>
        <v>0</v>
      </c>
      <c r="T515" s="113">
        <f t="shared" si="356"/>
        <v>0.16</v>
      </c>
      <c r="U515" s="111">
        <f t="shared" si="363"/>
        <v>12</v>
      </c>
      <c r="V515" s="111">
        <v>252</v>
      </c>
      <c r="W515" s="110">
        <f t="shared" si="348"/>
        <v>1.007092654</v>
      </c>
      <c r="X515" s="103">
        <f t="shared" si="349"/>
        <v>5.6475327499999999</v>
      </c>
      <c r="Y515" s="103">
        <f t="shared" si="350"/>
        <v>0</v>
      </c>
      <c r="Z515" s="114" t="str">
        <f t="shared" si="359"/>
        <v>A+J=</v>
      </c>
      <c r="AA515" s="108">
        <f t="shared" si="360"/>
        <v>44701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2">
        <f t="shared" si="351"/>
        <v>44691</v>
      </c>
      <c r="B516" s="103">
        <f t="shared" si="343"/>
        <v>803.03062914999998</v>
      </c>
      <c r="C516" s="103">
        <f t="shared" si="357"/>
        <v>633.35209441999996</v>
      </c>
      <c r="D516" s="104">
        <f t="shared" si="352"/>
        <v>1141.546</v>
      </c>
      <c r="E516" s="105">
        <f t="shared" si="364"/>
        <v>1161.4179999999999</v>
      </c>
      <c r="F516" s="106">
        <f t="shared" si="365"/>
        <v>44640</v>
      </c>
      <c r="G516" s="107">
        <f t="shared" si="344"/>
        <v>1.7407971295068103E-2</v>
      </c>
      <c r="H516" s="108">
        <f t="shared" si="358"/>
        <v>44701</v>
      </c>
      <c r="I516" s="108">
        <f t="shared" si="345"/>
        <v>44701</v>
      </c>
      <c r="J516" s="109">
        <f t="shared" si="353"/>
        <v>21</v>
      </c>
      <c r="K516" s="109">
        <f t="shared" si="368"/>
        <v>13</v>
      </c>
      <c r="L516" s="8">
        <f t="shared" si="354"/>
        <v>1.01074091</v>
      </c>
      <c r="M516" s="110">
        <f t="shared" si="367"/>
        <v>1.0183291800000001</v>
      </c>
      <c r="N516" s="110">
        <f t="shared" si="362"/>
        <v>1.2448638171915429</v>
      </c>
      <c r="O516" s="103">
        <f t="shared" si="366"/>
        <v>1.25823478</v>
      </c>
      <c r="P516" s="103">
        <f t="shared" si="346"/>
        <v>796.90563318</v>
      </c>
      <c r="Q516" s="11">
        <f t="shared" si="361"/>
        <v>0</v>
      </c>
      <c r="R516" s="30">
        <f t="shared" si="355"/>
        <v>0</v>
      </c>
      <c r="S516" s="8">
        <f t="shared" si="347"/>
        <v>0</v>
      </c>
      <c r="T516" s="113">
        <f t="shared" si="356"/>
        <v>0.16</v>
      </c>
      <c r="U516" s="111">
        <f t="shared" si="363"/>
        <v>13</v>
      </c>
      <c r="V516" s="111">
        <v>252</v>
      </c>
      <c r="W516" s="110">
        <f t="shared" si="348"/>
        <v>1.0076859739999999</v>
      </c>
      <c r="X516" s="103">
        <f t="shared" si="349"/>
        <v>6.1249959699999996</v>
      </c>
      <c r="Y516" s="103">
        <f t="shared" si="350"/>
        <v>0</v>
      </c>
      <c r="Z516" s="114" t="str">
        <f t="shared" si="359"/>
        <v>A+J=</v>
      </c>
      <c r="AA516" s="108">
        <f t="shared" si="360"/>
        <v>44701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2">
        <f t="shared" si="351"/>
        <v>44692</v>
      </c>
      <c r="B517" s="103">
        <f t="shared" si="343"/>
        <v>804.16433655000003</v>
      </c>
      <c r="C517" s="103">
        <f t="shared" si="357"/>
        <v>633.35209441999996</v>
      </c>
      <c r="D517" s="104">
        <f t="shared" si="352"/>
        <v>1141.546</v>
      </c>
      <c r="E517" s="105">
        <f t="shared" si="364"/>
        <v>1161.4179999999999</v>
      </c>
      <c r="F517" s="106">
        <f t="shared" si="365"/>
        <v>44640</v>
      </c>
      <c r="G517" s="107">
        <f t="shared" si="344"/>
        <v>1.7407971295068103E-2</v>
      </c>
      <c r="H517" s="108">
        <f t="shared" si="358"/>
        <v>44701</v>
      </c>
      <c r="I517" s="108">
        <f t="shared" si="345"/>
        <v>44701</v>
      </c>
      <c r="J517" s="109">
        <f t="shared" si="353"/>
        <v>21</v>
      </c>
      <c r="K517" s="109">
        <f t="shared" si="368"/>
        <v>14</v>
      </c>
      <c r="L517" s="8">
        <f t="shared" si="354"/>
        <v>1.0115719000000001</v>
      </c>
      <c r="M517" s="110">
        <f t="shared" si="367"/>
        <v>1.0183291800000001</v>
      </c>
      <c r="N517" s="110">
        <f t="shared" si="362"/>
        <v>1.2448638171915429</v>
      </c>
      <c r="O517" s="103">
        <f t="shared" si="366"/>
        <v>1.25926925</v>
      </c>
      <c r="P517" s="103">
        <f t="shared" si="346"/>
        <v>797.56081691999998</v>
      </c>
      <c r="Q517" s="11">
        <f t="shared" si="361"/>
        <v>0</v>
      </c>
      <c r="R517" s="30">
        <f t="shared" si="355"/>
        <v>0</v>
      </c>
      <c r="S517" s="8">
        <f t="shared" si="347"/>
        <v>0</v>
      </c>
      <c r="T517" s="113">
        <f t="shared" si="356"/>
        <v>0.16</v>
      </c>
      <c r="U517" s="111">
        <f t="shared" si="363"/>
        <v>14</v>
      </c>
      <c r="V517" s="111">
        <v>252</v>
      </c>
      <c r="W517" s="110">
        <f t="shared" si="348"/>
        <v>1.0082796439999999</v>
      </c>
      <c r="X517" s="103">
        <f t="shared" si="349"/>
        <v>6.6035196300000001</v>
      </c>
      <c r="Y517" s="103">
        <f t="shared" si="350"/>
        <v>0</v>
      </c>
      <c r="Z517" s="114" t="str">
        <f t="shared" si="359"/>
        <v>A+J=</v>
      </c>
      <c r="AA517" s="108">
        <f t="shared" si="360"/>
        <v>44701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2">
        <f t="shared" si="351"/>
        <v>44693</v>
      </c>
      <c r="B518" s="103">
        <f t="shared" si="343"/>
        <v>805.29964437000001</v>
      </c>
      <c r="C518" s="103">
        <f t="shared" si="357"/>
        <v>633.35209441999996</v>
      </c>
      <c r="D518" s="104">
        <f t="shared" si="352"/>
        <v>1141.546</v>
      </c>
      <c r="E518" s="105">
        <f t="shared" si="364"/>
        <v>1161.4179999999999</v>
      </c>
      <c r="F518" s="106">
        <f t="shared" si="365"/>
        <v>44640</v>
      </c>
      <c r="G518" s="107">
        <f t="shared" si="344"/>
        <v>1.7407971295068103E-2</v>
      </c>
      <c r="H518" s="108">
        <f t="shared" si="358"/>
        <v>44701</v>
      </c>
      <c r="I518" s="108">
        <f t="shared" si="345"/>
        <v>44701</v>
      </c>
      <c r="J518" s="109">
        <f t="shared" si="353"/>
        <v>21</v>
      </c>
      <c r="K518" s="109">
        <f t="shared" si="368"/>
        <v>15</v>
      </c>
      <c r="L518" s="8">
        <f t="shared" si="354"/>
        <v>1.01240357</v>
      </c>
      <c r="M518" s="110">
        <f t="shared" si="367"/>
        <v>1.0183291800000001</v>
      </c>
      <c r="N518" s="110">
        <f t="shared" si="362"/>
        <v>1.2448638171915429</v>
      </c>
      <c r="O518" s="103">
        <f t="shared" si="366"/>
        <v>1.26030457</v>
      </c>
      <c r="P518" s="103">
        <f t="shared" si="346"/>
        <v>798.21653901000002</v>
      </c>
      <c r="Q518" s="11">
        <f t="shared" si="361"/>
        <v>0</v>
      </c>
      <c r="R518" s="30">
        <f t="shared" si="355"/>
        <v>0</v>
      </c>
      <c r="S518" s="8">
        <f t="shared" si="347"/>
        <v>0</v>
      </c>
      <c r="T518" s="113">
        <f t="shared" si="356"/>
        <v>0.16</v>
      </c>
      <c r="U518" s="111">
        <f t="shared" si="363"/>
        <v>15</v>
      </c>
      <c r="V518" s="111">
        <v>252</v>
      </c>
      <c r="W518" s="110">
        <f t="shared" si="348"/>
        <v>1.008873664</v>
      </c>
      <c r="X518" s="103">
        <f t="shared" si="349"/>
        <v>7.0831053600000002</v>
      </c>
      <c r="Y518" s="103">
        <f t="shared" si="350"/>
        <v>0</v>
      </c>
      <c r="Z518" s="114" t="str">
        <f t="shared" si="359"/>
        <v>A+J=</v>
      </c>
      <c r="AA518" s="108">
        <f t="shared" si="360"/>
        <v>44701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2">
        <f t="shared" si="351"/>
        <v>44694</v>
      </c>
      <c r="B519" s="103">
        <f t="shared" si="343"/>
        <v>806.43654707999997</v>
      </c>
      <c r="C519" s="103">
        <f t="shared" si="357"/>
        <v>633.35209441999996</v>
      </c>
      <c r="D519" s="104">
        <f t="shared" si="352"/>
        <v>1141.546</v>
      </c>
      <c r="E519" s="105">
        <f t="shared" si="364"/>
        <v>1161.4179999999999</v>
      </c>
      <c r="F519" s="106">
        <f t="shared" si="365"/>
        <v>44640</v>
      </c>
      <c r="G519" s="107">
        <f t="shared" si="344"/>
        <v>1.7407971295068103E-2</v>
      </c>
      <c r="H519" s="108">
        <f t="shared" si="358"/>
        <v>44701</v>
      </c>
      <c r="I519" s="108">
        <f t="shared" si="345"/>
        <v>44701</v>
      </c>
      <c r="J519" s="109">
        <f t="shared" si="353"/>
        <v>21</v>
      </c>
      <c r="K519" s="109">
        <f t="shared" si="368"/>
        <v>16</v>
      </c>
      <c r="L519" s="8">
        <f t="shared" si="354"/>
        <v>1.0132359200000001</v>
      </c>
      <c r="M519" s="110">
        <f t="shared" si="367"/>
        <v>1.0183291800000001</v>
      </c>
      <c r="N519" s="110">
        <f t="shared" si="362"/>
        <v>1.2448638171915429</v>
      </c>
      <c r="O519" s="103">
        <f t="shared" si="366"/>
        <v>1.2613407299999999</v>
      </c>
      <c r="P519" s="103">
        <f t="shared" si="346"/>
        <v>798.87279311999998</v>
      </c>
      <c r="Q519" s="11">
        <f t="shared" si="361"/>
        <v>0</v>
      </c>
      <c r="R519" s="30">
        <f t="shared" si="355"/>
        <v>0</v>
      </c>
      <c r="S519" s="8">
        <f t="shared" si="347"/>
        <v>0</v>
      </c>
      <c r="T519" s="113">
        <f t="shared" si="356"/>
        <v>0.16</v>
      </c>
      <c r="U519" s="111">
        <f t="shared" si="363"/>
        <v>16</v>
      </c>
      <c r="V519" s="111">
        <v>252</v>
      </c>
      <c r="W519" s="110">
        <f t="shared" si="348"/>
        <v>1.0094680330000001</v>
      </c>
      <c r="X519" s="103">
        <f t="shared" si="349"/>
        <v>7.5637539599999997</v>
      </c>
      <c r="Y519" s="103">
        <f t="shared" si="350"/>
        <v>0</v>
      </c>
      <c r="Z519" s="114" t="str">
        <f t="shared" si="359"/>
        <v>A+J=</v>
      </c>
      <c r="AA519" s="108">
        <f t="shared" si="360"/>
        <v>44701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2">
        <f t="shared" si="351"/>
        <v>44695</v>
      </c>
      <c r="B520" s="103">
        <f t="shared" si="343"/>
        <v>807.57506069999999</v>
      </c>
      <c r="C520" s="103">
        <f t="shared" si="357"/>
        <v>633.35209441999996</v>
      </c>
      <c r="D520" s="104">
        <f t="shared" si="352"/>
        <v>1141.546</v>
      </c>
      <c r="E520" s="105">
        <f t="shared" si="364"/>
        <v>1161.4179999999999</v>
      </c>
      <c r="F520" s="106">
        <f t="shared" si="365"/>
        <v>44640</v>
      </c>
      <c r="G520" s="107">
        <f t="shared" si="344"/>
        <v>1.7407971295068103E-2</v>
      </c>
      <c r="H520" s="108">
        <f t="shared" si="358"/>
        <v>44701</v>
      </c>
      <c r="I520" s="108">
        <f t="shared" si="345"/>
        <v>44701</v>
      </c>
      <c r="J520" s="109">
        <f t="shared" si="353"/>
        <v>21</v>
      </c>
      <c r="K520" s="109">
        <f t="shared" si="368"/>
        <v>17</v>
      </c>
      <c r="L520" s="8">
        <f t="shared" si="354"/>
        <v>1.0140689599999999</v>
      </c>
      <c r="M520" s="110">
        <f t="shared" si="367"/>
        <v>1.0183291800000001</v>
      </c>
      <c r="N520" s="110">
        <f t="shared" si="362"/>
        <v>1.2448638171915429</v>
      </c>
      <c r="O520" s="103">
        <f t="shared" si="366"/>
        <v>1.26237775</v>
      </c>
      <c r="P520" s="103">
        <f t="shared" si="346"/>
        <v>799.52959191000002</v>
      </c>
      <c r="Q520" s="11">
        <f t="shared" si="361"/>
        <v>0</v>
      </c>
      <c r="R520" s="30">
        <f t="shared" si="355"/>
        <v>0</v>
      </c>
      <c r="S520" s="8">
        <f t="shared" si="347"/>
        <v>0</v>
      </c>
      <c r="T520" s="113">
        <f t="shared" si="356"/>
        <v>0.16</v>
      </c>
      <c r="U520" s="111">
        <f t="shared" si="363"/>
        <v>17</v>
      </c>
      <c r="V520" s="111">
        <v>252</v>
      </c>
      <c r="W520" s="110">
        <f t="shared" si="348"/>
        <v>1.0100627529999999</v>
      </c>
      <c r="X520" s="103">
        <f t="shared" si="349"/>
        <v>8.0454687899999993</v>
      </c>
      <c r="Y520" s="103">
        <f t="shared" si="350"/>
        <v>0</v>
      </c>
      <c r="Z520" s="114" t="str">
        <f t="shared" si="359"/>
        <v>A+J=</v>
      </c>
      <c r="AA520" s="108">
        <f t="shared" si="360"/>
        <v>44701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2">
        <f t="shared" si="351"/>
        <v>44696</v>
      </c>
      <c r="B521" s="103">
        <f t="shared" si="343"/>
        <v>807.57506069999999</v>
      </c>
      <c r="C521" s="103">
        <f t="shared" si="357"/>
        <v>633.35209441999996</v>
      </c>
      <c r="D521" s="104">
        <f t="shared" si="352"/>
        <v>1141.546</v>
      </c>
      <c r="E521" s="105">
        <f t="shared" si="364"/>
        <v>1161.4179999999999</v>
      </c>
      <c r="F521" s="106">
        <f t="shared" si="365"/>
        <v>44640</v>
      </c>
      <c r="G521" s="107">
        <f t="shared" si="344"/>
        <v>1.7407971295068103E-2</v>
      </c>
      <c r="H521" s="108">
        <f t="shared" si="358"/>
        <v>44701</v>
      </c>
      <c r="I521" s="108">
        <f t="shared" si="345"/>
        <v>44701</v>
      </c>
      <c r="J521" s="109">
        <f t="shared" si="353"/>
        <v>21</v>
      </c>
      <c r="K521" s="109">
        <f t="shared" si="368"/>
        <v>17</v>
      </c>
      <c r="L521" s="8">
        <f t="shared" si="354"/>
        <v>1.0140689599999999</v>
      </c>
      <c r="M521" s="110">
        <f t="shared" si="367"/>
        <v>1.0183291800000001</v>
      </c>
      <c r="N521" s="110">
        <f t="shared" si="362"/>
        <v>1.2448638171915429</v>
      </c>
      <c r="O521" s="103">
        <f t="shared" si="366"/>
        <v>1.26237775</v>
      </c>
      <c r="P521" s="103">
        <f t="shared" si="346"/>
        <v>799.52959191000002</v>
      </c>
      <c r="Q521" s="11">
        <f t="shared" si="361"/>
        <v>0</v>
      </c>
      <c r="R521" s="30">
        <f t="shared" si="355"/>
        <v>0</v>
      </c>
      <c r="S521" s="8">
        <f t="shared" si="347"/>
        <v>0</v>
      </c>
      <c r="T521" s="113">
        <f t="shared" si="356"/>
        <v>0.16</v>
      </c>
      <c r="U521" s="111">
        <f t="shared" si="363"/>
        <v>17</v>
      </c>
      <c r="V521" s="111">
        <v>252</v>
      </c>
      <c r="W521" s="110">
        <f t="shared" si="348"/>
        <v>1.0100627529999999</v>
      </c>
      <c r="X521" s="103">
        <f t="shared" si="349"/>
        <v>8.0454687899999993</v>
      </c>
      <c r="Y521" s="103">
        <f t="shared" si="350"/>
        <v>0</v>
      </c>
      <c r="Z521" s="114" t="str">
        <f t="shared" si="359"/>
        <v>A+J=</v>
      </c>
      <c r="AA521" s="108">
        <f t="shared" si="360"/>
        <v>44701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2">
        <f t="shared" si="351"/>
        <v>44697</v>
      </c>
      <c r="B522" s="103">
        <f t="shared" ref="B522:B585" si="369">(P522+X522)</f>
        <v>807.57506069999999</v>
      </c>
      <c r="C522" s="103">
        <f t="shared" si="357"/>
        <v>633.35209441999996</v>
      </c>
      <c r="D522" s="104">
        <f t="shared" si="352"/>
        <v>1141.546</v>
      </c>
      <c r="E522" s="105">
        <f t="shared" si="364"/>
        <v>1161.4179999999999</v>
      </c>
      <c r="F522" s="106">
        <f t="shared" si="365"/>
        <v>44640</v>
      </c>
      <c r="G522" s="107">
        <f t="shared" ref="G522:G585" si="370">(E522/D522)-1</f>
        <v>1.7407971295068103E-2</v>
      </c>
      <c r="H522" s="108">
        <f t="shared" si="358"/>
        <v>44701</v>
      </c>
      <c r="I522" s="108">
        <f t="shared" ref="I522:I585" si="371">IF(A522&gt;I521,H522,I521)</f>
        <v>44701</v>
      </c>
      <c r="J522" s="109">
        <f t="shared" si="353"/>
        <v>21</v>
      </c>
      <c r="K522" s="109">
        <f t="shared" si="368"/>
        <v>17</v>
      </c>
      <c r="L522" s="8">
        <f t="shared" si="354"/>
        <v>1.0140689599999999</v>
      </c>
      <c r="M522" s="110">
        <f t="shared" si="367"/>
        <v>1.0183291800000001</v>
      </c>
      <c r="N522" s="110">
        <f t="shared" si="362"/>
        <v>1.2448638171915429</v>
      </c>
      <c r="O522" s="103">
        <f t="shared" si="366"/>
        <v>1.26237775</v>
      </c>
      <c r="P522" s="103">
        <f t="shared" ref="P522:P585" si="372">TRUNC(C522*O522,8)</f>
        <v>799.52959191000002</v>
      </c>
      <c r="Q522" s="11">
        <f t="shared" si="361"/>
        <v>0</v>
      </c>
      <c r="R522" s="30">
        <f t="shared" si="355"/>
        <v>0</v>
      </c>
      <c r="S522" s="8">
        <f t="shared" ref="S522:S585" si="373">IF(R522&gt;0,TRUNC(R522*P522,8),0)</f>
        <v>0</v>
      </c>
      <c r="T522" s="113">
        <f t="shared" si="356"/>
        <v>0.16</v>
      </c>
      <c r="U522" s="111">
        <f t="shared" si="363"/>
        <v>17</v>
      </c>
      <c r="V522" s="111">
        <v>252</v>
      </c>
      <c r="W522" s="110">
        <f t="shared" ref="W522:W585" si="374">ROUND((1+T522)^TRUNC((U522/V522),9),9)</f>
        <v>1.0100627529999999</v>
      </c>
      <c r="X522" s="103">
        <f t="shared" ref="X522:X585" si="375">TRUNC((P522*(W522-1)),8)</f>
        <v>8.0454687899999993</v>
      </c>
      <c r="Y522" s="103">
        <f t="shared" ref="Y522:Y585" si="376">IF(Q522&gt;0,S522+X522,0)</f>
        <v>0</v>
      </c>
      <c r="Z522" s="114" t="str">
        <f t="shared" si="359"/>
        <v>A+J=</v>
      </c>
      <c r="AA522" s="108">
        <f t="shared" si="360"/>
        <v>44701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2">
        <f t="shared" ref="A523:A586" si="377">(A522+1)</f>
        <v>44698</v>
      </c>
      <c r="B523" s="103">
        <f t="shared" si="369"/>
        <v>808.71517969000001</v>
      </c>
      <c r="C523" s="103">
        <f t="shared" si="357"/>
        <v>633.35209441999996</v>
      </c>
      <c r="D523" s="104">
        <f t="shared" ref="D523:D586" si="378">IF(E523=E522,D522,E522)</f>
        <v>1141.546</v>
      </c>
      <c r="E523" s="105">
        <f t="shared" si="364"/>
        <v>1161.4179999999999</v>
      </c>
      <c r="F523" s="106">
        <f t="shared" si="365"/>
        <v>44640</v>
      </c>
      <c r="G523" s="107">
        <f t="shared" si="370"/>
        <v>1.7407971295068103E-2</v>
      </c>
      <c r="H523" s="108">
        <f t="shared" si="358"/>
        <v>44701</v>
      </c>
      <c r="I523" s="108">
        <f t="shared" si="371"/>
        <v>44701</v>
      </c>
      <c r="J523" s="109">
        <f t="shared" ref="J523:J586" si="379">IF(I523=I522,J522,NETWORKDAYS(I522,I523,$AD$171:$AD$502)-1)</f>
        <v>21</v>
      </c>
      <c r="K523" s="109">
        <f t="shared" si="368"/>
        <v>18</v>
      </c>
      <c r="L523" s="8">
        <f t="shared" ref="L523:L586" si="380">IF(E523&lt;D523,1,TRUNC((E523/D523)^TRUNC((K523/J523),9),8))</f>
        <v>1.0149026800000001</v>
      </c>
      <c r="M523" s="110">
        <f t="shared" si="367"/>
        <v>1.0183291800000001</v>
      </c>
      <c r="N523" s="110">
        <f t="shared" si="362"/>
        <v>1.2448638171915429</v>
      </c>
      <c r="O523" s="103">
        <f t="shared" si="366"/>
        <v>1.26341562</v>
      </c>
      <c r="P523" s="103">
        <f t="shared" si="372"/>
        <v>800.18692904</v>
      </c>
      <c r="Q523" s="11">
        <f t="shared" si="361"/>
        <v>0</v>
      </c>
      <c r="R523" s="30">
        <f t="shared" ref="R523:R586" si="381">IF(Q523&gt;0,VLOOKUP($A523,$AD$10:$AI$165,6),0)</f>
        <v>0</v>
      </c>
      <c r="S523" s="8">
        <f t="shared" si="373"/>
        <v>0</v>
      </c>
      <c r="T523" s="113">
        <f t="shared" ref="T523:T586" si="382">(T522)</f>
        <v>0.16</v>
      </c>
      <c r="U523" s="111">
        <f t="shared" si="363"/>
        <v>18</v>
      </c>
      <c r="V523" s="111">
        <v>252</v>
      </c>
      <c r="W523" s="110">
        <f t="shared" si="374"/>
        <v>1.0106578230000001</v>
      </c>
      <c r="X523" s="103">
        <f t="shared" si="375"/>
        <v>8.5282506500000004</v>
      </c>
      <c r="Y523" s="103">
        <f t="shared" si="376"/>
        <v>0</v>
      </c>
      <c r="Z523" s="114" t="str">
        <f t="shared" si="359"/>
        <v>A+J=</v>
      </c>
      <c r="AA523" s="108">
        <f t="shared" si="360"/>
        <v>44701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2">
        <f t="shared" si="377"/>
        <v>44699</v>
      </c>
      <c r="B524" s="103">
        <f t="shared" si="369"/>
        <v>809.85691292999991</v>
      </c>
      <c r="C524" s="103">
        <f t="shared" ref="C524:C587" si="383">TRUNC(IF(Q523&gt;0,VLOOKUP(A523,$AD$12:$AE$165,2),C523),8)</f>
        <v>633.35209441999996</v>
      </c>
      <c r="D524" s="104">
        <f t="shared" si="378"/>
        <v>1141.546</v>
      </c>
      <c r="E524" s="105">
        <f t="shared" si="364"/>
        <v>1161.4179999999999</v>
      </c>
      <c r="F524" s="106">
        <f t="shared" si="365"/>
        <v>44640</v>
      </c>
      <c r="G524" s="107">
        <f t="shared" si="370"/>
        <v>1.7407971295068103E-2</v>
      </c>
      <c r="H524" s="108">
        <f t="shared" ref="H524:H587" si="384">IF(DAY(A524)=H$9,VLOOKUP(A524,AH$118:AN$450,4),H523)</f>
        <v>44701</v>
      </c>
      <c r="I524" s="108">
        <f t="shared" si="371"/>
        <v>44701</v>
      </c>
      <c r="J524" s="109">
        <f t="shared" si="379"/>
        <v>21</v>
      </c>
      <c r="K524" s="109">
        <f t="shared" si="368"/>
        <v>19</v>
      </c>
      <c r="L524" s="8">
        <f t="shared" si="380"/>
        <v>1.01573709</v>
      </c>
      <c r="M524" s="110">
        <f t="shared" si="367"/>
        <v>1.0183291800000001</v>
      </c>
      <c r="N524" s="110">
        <f t="shared" si="362"/>
        <v>1.2448638171915429</v>
      </c>
      <c r="O524" s="103">
        <f t="shared" si="366"/>
        <v>1.2644543500000001</v>
      </c>
      <c r="P524" s="103">
        <f t="shared" si="372"/>
        <v>800.84481086999995</v>
      </c>
      <c r="Q524" s="11">
        <f t="shared" si="361"/>
        <v>0</v>
      </c>
      <c r="R524" s="30">
        <f t="shared" si="381"/>
        <v>0</v>
      </c>
      <c r="S524" s="8">
        <f t="shared" si="373"/>
        <v>0</v>
      </c>
      <c r="T524" s="113">
        <f t="shared" si="382"/>
        <v>0.16</v>
      </c>
      <c r="U524" s="111">
        <f t="shared" si="363"/>
        <v>19</v>
      </c>
      <c r="V524" s="111">
        <v>252</v>
      </c>
      <c r="W524" s="110">
        <f t="shared" si="374"/>
        <v>1.0112532439999999</v>
      </c>
      <c r="X524" s="103">
        <f t="shared" si="375"/>
        <v>9.0121020600000001</v>
      </c>
      <c r="Y524" s="103">
        <f t="shared" si="376"/>
        <v>0</v>
      </c>
      <c r="Z524" s="114" t="str">
        <f t="shared" ref="Z524:Z587" si="385">IF($Q523&gt;0,VLOOKUP($A523,$AD$10:$AM$165,9),Z523)</f>
        <v>A+J=</v>
      </c>
      <c r="AA524" s="108">
        <f t="shared" ref="AA524:AA587" si="386">IF($Q523&gt;0,VLOOKUP($A523,$AD$10:$AM$165,10),AA523)</f>
        <v>44701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2">
        <f t="shared" si="377"/>
        <v>44700</v>
      </c>
      <c r="B525" s="103">
        <f t="shared" si="369"/>
        <v>811.00025483999991</v>
      </c>
      <c r="C525" s="103">
        <f t="shared" si="383"/>
        <v>633.35209441999996</v>
      </c>
      <c r="D525" s="104">
        <f t="shared" si="378"/>
        <v>1141.546</v>
      </c>
      <c r="E525" s="105">
        <f t="shared" si="364"/>
        <v>1161.4179999999999</v>
      </c>
      <c r="F525" s="106">
        <f t="shared" si="365"/>
        <v>44640</v>
      </c>
      <c r="G525" s="107">
        <f t="shared" si="370"/>
        <v>1.7407971295068103E-2</v>
      </c>
      <c r="H525" s="108">
        <f t="shared" si="384"/>
        <v>44701</v>
      </c>
      <c r="I525" s="108">
        <f t="shared" si="371"/>
        <v>44701</v>
      </c>
      <c r="J525" s="109">
        <f t="shared" si="379"/>
        <v>21</v>
      </c>
      <c r="K525" s="109">
        <f t="shared" si="368"/>
        <v>20</v>
      </c>
      <c r="L525" s="8">
        <f t="shared" si="380"/>
        <v>1.01657219</v>
      </c>
      <c r="M525" s="110">
        <f t="shared" si="367"/>
        <v>1.0183291800000001</v>
      </c>
      <c r="N525" s="110">
        <f t="shared" si="362"/>
        <v>1.2448638171915429</v>
      </c>
      <c r="O525" s="103">
        <f t="shared" si="366"/>
        <v>1.2654939300000001</v>
      </c>
      <c r="P525" s="103">
        <f t="shared" si="372"/>
        <v>801.50323103999995</v>
      </c>
      <c r="Q525" s="11">
        <f t="shared" ref="Q525:Q588" si="387">IF(VLOOKUP(A525,AD$10:AK$165,8)=VLOOKUP(A524,AD$10:AK$165,8),0,VLOOKUP(A525,AD$10:AK$165,8))</f>
        <v>0</v>
      </c>
      <c r="R525" s="30">
        <f t="shared" si="381"/>
        <v>0</v>
      </c>
      <c r="S525" s="8">
        <f t="shared" si="373"/>
        <v>0</v>
      </c>
      <c r="T525" s="113">
        <f t="shared" si="382"/>
        <v>0.16</v>
      </c>
      <c r="U525" s="111">
        <f t="shared" si="363"/>
        <v>20</v>
      </c>
      <c r="V525" s="111">
        <v>252</v>
      </c>
      <c r="W525" s="110">
        <f t="shared" si="374"/>
        <v>1.0118490149999999</v>
      </c>
      <c r="X525" s="103">
        <f t="shared" si="375"/>
        <v>9.4970237999999991</v>
      </c>
      <c r="Y525" s="103">
        <f t="shared" si="376"/>
        <v>0</v>
      </c>
      <c r="Z525" s="114" t="str">
        <f t="shared" si="385"/>
        <v>A+J=</v>
      </c>
      <c r="AA525" s="108">
        <f t="shared" si="386"/>
        <v>44701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2">
        <f t="shared" si="377"/>
        <v>44701</v>
      </c>
      <c r="B526" s="103">
        <f t="shared" si="369"/>
        <v>812.14520870000001</v>
      </c>
      <c r="C526" s="103">
        <f t="shared" si="383"/>
        <v>633.35209441999996</v>
      </c>
      <c r="D526" s="104">
        <f t="shared" si="378"/>
        <v>1141.546</v>
      </c>
      <c r="E526" s="105">
        <f t="shared" si="364"/>
        <v>1161.4179999999999</v>
      </c>
      <c r="F526" s="106">
        <f t="shared" si="365"/>
        <v>44640</v>
      </c>
      <c r="G526" s="107">
        <f t="shared" si="370"/>
        <v>1.7407971295068103E-2</v>
      </c>
      <c r="H526" s="108">
        <f t="shared" si="384"/>
        <v>44732</v>
      </c>
      <c r="I526" s="108">
        <f t="shared" si="371"/>
        <v>44701</v>
      </c>
      <c r="J526" s="109">
        <f t="shared" si="379"/>
        <v>21</v>
      </c>
      <c r="K526" s="109">
        <f t="shared" si="368"/>
        <v>21</v>
      </c>
      <c r="L526" s="8">
        <f t="shared" si="380"/>
        <v>1.0174079700000001</v>
      </c>
      <c r="M526" s="110">
        <f t="shared" si="367"/>
        <v>1.0183291800000001</v>
      </c>
      <c r="N526" s="110">
        <f t="shared" si="362"/>
        <v>1.2448638171915429</v>
      </c>
      <c r="O526" s="103">
        <f t="shared" si="366"/>
        <v>1.2665343600000001</v>
      </c>
      <c r="P526" s="103">
        <f t="shared" si="372"/>
        <v>802.16218956</v>
      </c>
      <c r="Q526" s="11">
        <f t="shared" si="387"/>
        <v>17</v>
      </c>
      <c r="R526" s="30">
        <f t="shared" si="381"/>
        <v>2.8309182027709431E-2</v>
      </c>
      <c r="S526" s="8">
        <f t="shared" si="373"/>
        <v>22.708555440000001</v>
      </c>
      <c r="T526" s="113">
        <f t="shared" si="382"/>
        <v>0.16</v>
      </c>
      <c r="U526" s="111">
        <f t="shared" si="363"/>
        <v>21</v>
      </c>
      <c r="V526" s="111">
        <v>252</v>
      </c>
      <c r="W526" s="110">
        <f t="shared" si="374"/>
        <v>1.0124451379999999</v>
      </c>
      <c r="X526" s="103">
        <f t="shared" si="375"/>
        <v>9.9830191399999997</v>
      </c>
      <c r="Y526" s="103">
        <f t="shared" si="376"/>
        <v>32.691574580000001</v>
      </c>
      <c r="Z526" s="114" t="str">
        <f t="shared" si="385"/>
        <v>A+J=</v>
      </c>
      <c r="AA526" s="108">
        <f t="shared" si="386"/>
        <v>44701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2">
        <f t="shared" si="377"/>
        <v>44702</v>
      </c>
      <c r="B527" s="103">
        <f t="shared" si="369"/>
        <v>780.45952459</v>
      </c>
      <c r="C527" s="103">
        <f t="shared" si="383"/>
        <v>615.42241469999999</v>
      </c>
      <c r="D527" s="104">
        <f t="shared" si="378"/>
        <v>1161.4179999999999</v>
      </c>
      <c r="E527" s="105">
        <f t="shared" si="364"/>
        <v>1177.809</v>
      </c>
      <c r="F527" s="106">
        <f t="shared" si="365"/>
        <v>44671</v>
      </c>
      <c r="G527" s="107">
        <f t="shared" si="370"/>
        <v>1.4112920585009014E-2</v>
      </c>
      <c r="H527" s="108">
        <f t="shared" si="384"/>
        <v>44732</v>
      </c>
      <c r="I527" s="108">
        <f t="shared" si="371"/>
        <v>44732</v>
      </c>
      <c r="J527" s="109">
        <f t="shared" si="379"/>
        <v>20</v>
      </c>
      <c r="K527" s="109">
        <f t="shared" si="368"/>
        <v>1</v>
      </c>
      <c r="L527" s="8">
        <f t="shared" si="380"/>
        <v>1.0007009499999999</v>
      </c>
      <c r="M527" s="110">
        <f t="shared" si="367"/>
        <v>1.0174079700000001</v>
      </c>
      <c r="N527" s="110">
        <f t="shared" si="362"/>
        <v>1.2665343691752988</v>
      </c>
      <c r="O527" s="103">
        <f t="shared" si="366"/>
        <v>1.2674221400000001</v>
      </c>
      <c r="P527" s="103">
        <f t="shared" si="372"/>
        <v>779.99999384</v>
      </c>
      <c r="Q527" s="11">
        <f t="shared" si="387"/>
        <v>0</v>
      </c>
      <c r="R527" s="30">
        <f t="shared" si="381"/>
        <v>0</v>
      </c>
      <c r="S527" s="8">
        <f t="shared" si="373"/>
        <v>0</v>
      </c>
      <c r="T527" s="113">
        <f t="shared" si="382"/>
        <v>0.16</v>
      </c>
      <c r="U527" s="111">
        <f t="shared" si="363"/>
        <v>1</v>
      </c>
      <c r="V527" s="111">
        <v>252</v>
      </c>
      <c r="W527" s="110">
        <f t="shared" si="374"/>
        <v>1.0005891419999999</v>
      </c>
      <c r="X527" s="103">
        <f t="shared" si="375"/>
        <v>0.45953074999999999</v>
      </c>
      <c r="Y527" s="103">
        <f t="shared" si="376"/>
        <v>0</v>
      </c>
      <c r="Z527" s="114" t="str">
        <f t="shared" si="385"/>
        <v>A+J=</v>
      </c>
      <c r="AA527" s="108">
        <f t="shared" si="386"/>
        <v>44732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2">
        <f t="shared" si="377"/>
        <v>44703</v>
      </c>
      <c r="B528" s="103">
        <f t="shared" si="369"/>
        <v>780.45952459</v>
      </c>
      <c r="C528" s="103">
        <f t="shared" si="383"/>
        <v>615.42241469999999</v>
      </c>
      <c r="D528" s="104">
        <f t="shared" si="378"/>
        <v>1161.4179999999999</v>
      </c>
      <c r="E528" s="105">
        <f t="shared" si="364"/>
        <v>1177.809</v>
      </c>
      <c r="F528" s="106">
        <f t="shared" si="365"/>
        <v>44671</v>
      </c>
      <c r="G528" s="107">
        <f t="shared" si="370"/>
        <v>1.4112920585009014E-2</v>
      </c>
      <c r="H528" s="108">
        <f t="shared" si="384"/>
        <v>44732</v>
      </c>
      <c r="I528" s="108">
        <f t="shared" si="371"/>
        <v>44732</v>
      </c>
      <c r="J528" s="109">
        <f t="shared" si="379"/>
        <v>20</v>
      </c>
      <c r="K528" s="109">
        <f t="shared" si="368"/>
        <v>1</v>
      </c>
      <c r="L528" s="8">
        <f t="shared" si="380"/>
        <v>1.0007009499999999</v>
      </c>
      <c r="M528" s="110">
        <f t="shared" si="367"/>
        <v>1.0174079700000001</v>
      </c>
      <c r="N528" s="110">
        <f t="shared" si="362"/>
        <v>1.2665343691752988</v>
      </c>
      <c r="O528" s="103">
        <f t="shared" si="366"/>
        <v>1.2674221400000001</v>
      </c>
      <c r="P528" s="103">
        <f t="shared" si="372"/>
        <v>779.99999384</v>
      </c>
      <c r="Q528" s="11">
        <f t="shared" si="387"/>
        <v>0</v>
      </c>
      <c r="R528" s="30">
        <f t="shared" si="381"/>
        <v>0</v>
      </c>
      <c r="S528" s="8">
        <f t="shared" si="373"/>
        <v>0</v>
      </c>
      <c r="T528" s="113">
        <f t="shared" si="382"/>
        <v>0.16</v>
      </c>
      <c r="U528" s="111">
        <f t="shared" si="363"/>
        <v>1</v>
      </c>
      <c r="V528" s="111">
        <v>252</v>
      </c>
      <c r="W528" s="110">
        <f t="shared" si="374"/>
        <v>1.0005891419999999</v>
      </c>
      <c r="X528" s="103">
        <f t="shared" si="375"/>
        <v>0.45953074999999999</v>
      </c>
      <c r="Y528" s="103">
        <f t="shared" si="376"/>
        <v>0</v>
      </c>
      <c r="Z528" s="114" t="str">
        <f t="shared" si="385"/>
        <v>A+J=</v>
      </c>
      <c r="AA528" s="108">
        <f t="shared" si="386"/>
        <v>44732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2">
        <f t="shared" si="377"/>
        <v>44704</v>
      </c>
      <c r="B529" s="103">
        <f t="shared" si="369"/>
        <v>780.45952459</v>
      </c>
      <c r="C529" s="103">
        <f t="shared" si="383"/>
        <v>615.42241469999999</v>
      </c>
      <c r="D529" s="104">
        <f t="shared" si="378"/>
        <v>1161.4179999999999</v>
      </c>
      <c r="E529" s="105">
        <f t="shared" si="364"/>
        <v>1177.809</v>
      </c>
      <c r="F529" s="106">
        <f t="shared" si="365"/>
        <v>44671</v>
      </c>
      <c r="G529" s="107">
        <f t="shared" si="370"/>
        <v>1.4112920585009014E-2</v>
      </c>
      <c r="H529" s="108">
        <f t="shared" si="384"/>
        <v>44732</v>
      </c>
      <c r="I529" s="108">
        <f t="shared" si="371"/>
        <v>44732</v>
      </c>
      <c r="J529" s="109">
        <f t="shared" si="379"/>
        <v>20</v>
      </c>
      <c r="K529" s="109">
        <f t="shared" si="368"/>
        <v>1</v>
      </c>
      <c r="L529" s="8">
        <f t="shared" si="380"/>
        <v>1.0007009499999999</v>
      </c>
      <c r="M529" s="110">
        <f t="shared" si="367"/>
        <v>1.0174079700000001</v>
      </c>
      <c r="N529" s="110">
        <f t="shared" si="362"/>
        <v>1.2665343691752988</v>
      </c>
      <c r="O529" s="103">
        <f t="shared" si="366"/>
        <v>1.2674221400000001</v>
      </c>
      <c r="P529" s="103">
        <f t="shared" si="372"/>
        <v>779.99999384</v>
      </c>
      <c r="Q529" s="11">
        <f t="shared" si="387"/>
        <v>0</v>
      </c>
      <c r="R529" s="30">
        <f t="shared" si="381"/>
        <v>0</v>
      </c>
      <c r="S529" s="8">
        <f t="shared" si="373"/>
        <v>0</v>
      </c>
      <c r="T529" s="113">
        <f t="shared" si="382"/>
        <v>0.16</v>
      </c>
      <c r="U529" s="111">
        <f t="shared" si="363"/>
        <v>1</v>
      </c>
      <c r="V529" s="111">
        <v>252</v>
      </c>
      <c r="W529" s="110">
        <f t="shared" si="374"/>
        <v>1.0005891419999999</v>
      </c>
      <c r="X529" s="103">
        <f t="shared" si="375"/>
        <v>0.45953074999999999</v>
      </c>
      <c r="Y529" s="103">
        <f t="shared" si="376"/>
        <v>0</v>
      </c>
      <c r="Z529" s="114" t="str">
        <f t="shared" si="385"/>
        <v>A+J=</v>
      </c>
      <c r="AA529" s="108">
        <f t="shared" si="386"/>
        <v>44732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102">
        <f t="shared" si="377"/>
        <v>44705</v>
      </c>
      <c r="B530" s="103">
        <f t="shared" si="369"/>
        <v>781.46671706999996</v>
      </c>
      <c r="C530" s="103">
        <f t="shared" si="383"/>
        <v>615.42241469999999</v>
      </c>
      <c r="D530" s="104">
        <f t="shared" si="378"/>
        <v>1161.4179999999999</v>
      </c>
      <c r="E530" s="105">
        <f t="shared" si="364"/>
        <v>1177.809</v>
      </c>
      <c r="F530" s="106">
        <f t="shared" si="365"/>
        <v>44671</v>
      </c>
      <c r="G530" s="107">
        <f t="shared" si="370"/>
        <v>1.4112920585009014E-2</v>
      </c>
      <c r="H530" s="108">
        <f t="shared" si="384"/>
        <v>44732</v>
      </c>
      <c r="I530" s="108">
        <f t="shared" si="371"/>
        <v>44732</v>
      </c>
      <c r="J530" s="109">
        <f t="shared" si="379"/>
        <v>20</v>
      </c>
      <c r="K530" s="109">
        <f t="shared" si="368"/>
        <v>2</v>
      </c>
      <c r="L530" s="8">
        <f t="shared" si="380"/>
        <v>1.0014023999999999</v>
      </c>
      <c r="M530" s="110">
        <f t="shared" si="367"/>
        <v>1.0174079700000001</v>
      </c>
      <c r="N530" s="110">
        <f t="shared" si="362"/>
        <v>1.2665343691752988</v>
      </c>
      <c r="O530" s="103">
        <f t="shared" si="366"/>
        <v>1.26831055</v>
      </c>
      <c r="P530" s="103">
        <f t="shared" si="372"/>
        <v>780.54674126999998</v>
      </c>
      <c r="Q530" s="11">
        <f t="shared" si="387"/>
        <v>0</v>
      </c>
      <c r="R530" s="30">
        <f t="shared" si="381"/>
        <v>0</v>
      </c>
      <c r="S530" s="8">
        <f t="shared" si="373"/>
        <v>0</v>
      </c>
      <c r="T530" s="113">
        <f t="shared" si="382"/>
        <v>0.16</v>
      </c>
      <c r="U530" s="111">
        <f t="shared" si="363"/>
        <v>2</v>
      </c>
      <c r="V530" s="111">
        <v>252</v>
      </c>
      <c r="W530" s="110">
        <f t="shared" si="374"/>
        <v>1.0011786300000001</v>
      </c>
      <c r="X530" s="103">
        <f t="shared" si="375"/>
        <v>0.91997580000000001</v>
      </c>
      <c r="Y530" s="103">
        <f t="shared" si="376"/>
        <v>0</v>
      </c>
      <c r="Z530" s="114" t="str">
        <f t="shared" si="385"/>
        <v>A+J=</v>
      </c>
      <c r="AA530" s="108">
        <f t="shared" si="386"/>
        <v>44732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102">
        <f t="shared" si="377"/>
        <v>44706</v>
      </c>
      <c r="B531" s="103">
        <f t="shared" si="369"/>
        <v>782.47522131000005</v>
      </c>
      <c r="C531" s="103">
        <f t="shared" si="383"/>
        <v>615.42241469999999</v>
      </c>
      <c r="D531" s="104">
        <f t="shared" si="378"/>
        <v>1161.4179999999999</v>
      </c>
      <c r="E531" s="105">
        <f t="shared" si="364"/>
        <v>1177.809</v>
      </c>
      <c r="F531" s="106">
        <f t="shared" si="365"/>
        <v>44671</v>
      </c>
      <c r="G531" s="107">
        <f t="shared" si="370"/>
        <v>1.4112920585009014E-2</v>
      </c>
      <c r="H531" s="108">
        <f t="shared" si="384"/>
        <v>44732</v>
      </c>
      <c r="I531" s="108">
        <f t="shared" si="371"/>
        <v>44732</v>
      </c>
      <c r="J531" s="109">
        <f t="shared" si="379"/>
        <v>20</v>
      </c>
      <c r="K531" s="109">
        <f t="shared" si="368"/>
        <v>3</v>
      </c>
      <c r="L531" s="8">
        <f t="shared" si="380"/>
        <v>1.00210435</v>
      </c>
      <c r="M531" s="110">
        <f t="shared" si="367"/>
        <v>1.0174079700000001</v>
      </c>
      <c r="N531" s="110">
        <f t="shared" si="362"/>
        <v>1.2665343691752988</v>
      </c>
      <c r="O531" s="103">
        <f t="shared" si="366"/>
        <v>1.2691996000000001</v>
      </c>
      <c r="P531" s="103">
        <f t="shared" si="372"/>
        <v>781.09388256</v>
      </c>
      <c r="Q531" s="11">
        <f t="shared" si="387"/>
        <v>0</v>
      </c>
      <c r="R531" s="30">
        <f t="shared" si="381"/>
        <v>0</v>
      </c>
      <c r="S531" s="8">
        <f t="shared" si="373"/>
        <v>0</v>
      </c>
      <c r="T531" s="113">
        <f t="shared" si="382"/>
        <v>0.16</v>
      </c>
      <c r="U531" s="111">
        <f t="shared" si="363"/>
        <v>3</v>
      </c>
      <c r="V531" s="111">
        <v>252</v>
      </c>
      <c r="W531" s="110">
        <f t="shared" si="374"/>
        <v>1.001768467</v>
      </c>
      <c r="X531" s="103">
        <f t="shared" si="375"/>
        <v>1.3813387500000001</v>
      </c>
      <c r="Y531" s="103">
        <f t="shared" si="376"/>
        <v>0</v>
      </c>
      <c r="Z531" s="114" t="str">
        <f t="shared" si="385"/>
        <v>A+J=</v>
      </c>
      <c r="AA531" s="108">
        <f t="shared" si="386"/>
        <v>44732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102">
        <f t="shared" si="377"/>
        <v>44707</v>
      </c>
      <c r="B532" s="103">
        <f t="shared" si="369"/>
        <v>783.48501157999999</v>
      </c>
      <c r="C532" s="103">
        <f t="shared" si="383"/>
        <v>615.42241469999999</v>
      </c>
      <c r="D532" s="104">
        <f t="shared" si="378"/>
        <v>1161.4179999999999</v>
      </c>
      <c r="E532" s="105">
        <f t="shared" si="364"/>
        <v>1177.809</v>
      </c>
      <c r="F532" s="106">
        <f t="shared" si="365"/>
        <v>44671</v>
      </c>
      <c r="G532" s="107">
        <f t="shared" si="370"/>
        <v>1.4112920585009014E-2</v>
      </c>
      <c r="H532" s="108">
        <f t="shared" si="384"/>
        <v>44732</v>
      </c>
      <c r="I532" s="108">
        <f t="shared" si="371"/>
        <v>44732</v>
      </c>
      <c r="J532" s="109">
        <f t="shared" si="379"/>
        <v>20</v>
      </c>
      <c r="K532" s="109">
        <f t="shared" si="368"/>
        <v>4</v>
      </c>
      <c r="L532" s="8">
        <f t="shared" si="380"/>
        <v>1.00280678</v>
      </c>
      <c r="M532" s="110">
        <f t="shared" si="367"/>
        <v>1.0174079700000001</v>
      </c>
      <c r="N532" s="110">
        <f t="shared" si="362"/>
        <v>1.2665343691752988</v>
      </c>
      <c r="O532" s="103">
        <f t="shared" si="366"/>
        <v>1.2700892500000001</v>
      </c>
      <c r="P532" s="103">
        <f t="shared" si="372"/>
        <v>781.64139310999997</v>
      </c>
      <c r="Q532" s="11">
        <f t="shared" si="387"/>
        <v>0</v>
      </c>
      <c r="R532" s="30">
        <f t="shared" si="381"/>
        <v>0</v>
      </c>
      <c r="S532" s="8">
        <f t="shared" si="373"/>
        <v>0</v>
      </c>
      <c r="T532" s="113">
        <f t="shared" si="382"/>
        <v>0.16</v>
      </c>
      <c r="U532" s="111">
        <f t="shared" si="363"/>
        <v>4</v>
      </c>
      <c r="V532" s="111">
        <v>252</v>
      </c>
      <c r="W532" s="110">
        <f t="shared" si="374"/>
        <v>1.0023586499999999</v>
      </c>
      <c r="X532" s="103">
        <f t="shared" si="375"/>
        <v>1.84361847</v>
      </c>
      <c r="Y532" s="103">
        <f t="shared" si="376"/>
        <v>0</v>
      </c>
      <c r="Z532" s="114" t="str">
        <f t="shared" si="385"/>
        <v>A+J=</v>
      </c>
      <c r="AA532" s="108">
        <f t="shared" si="386"/>
        <v>44732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2.75" x14ac:dyDescent="0.2">
      <c r="A533" s="102">
        <f t="shared" si="377"/>
        <v>44708</v>
      </c>
      <c r="B533" s="103">
        <f t="shared" si="369"/>
        <v>784.49610379000001</v>
      </c>
      <c r="C533" s="103">
        <f t="shared" si="383"/>
        <v>615.42241469999999</v>
      </c>
      <c r="D533" s="104">
        <f t="shared" si="378"/>
        <v>1161.4179999999999</v>
      </c>
      <c r="E533" s="105">
        <f t="shared" si="364"/>
        <v>1177.809</v>
      </c>
      <c r="F533" s="106">
        <f t="shared" si="365"/>
        <v>44671</v>
      </c>
      <c r="G533" s="107">
        <f t="shared" si="370"/>
        <v>1.4112920585009014E-2</v>
      </c>
      <c r="H533" s="108">
        <f t="shared" si="384"/>
        <v>44732</v>
      </c>
      <c r="I533" s="108">
        <f t="shared" si="371"/>
        <v>44732</v>
      </c>
      <c r="J533" s="109">
        <f t="shared" si="379"/>
        <v>20</v>
      </c>
      <c r="K533" s="109">
        <f t="shared" si="368"/>
        <v>5</v>
      </c>
      <c r="L533" s="8">
        <f t="shared" si="380"/>
        <v>1.0035096999999999</v>
      </c>
      <c r="M533" s="110">
        <f t="shared" si="367"/>
        <v>1.0174079700000001</v>
      </c>
      <c r="N533" s="110">
        <f t="shared" si="362"/>
        <v>1.2665343691752988</v>
      </c>
      <c r="O533" s="103">
        <f t="shared" si="366"/>
        <v>1.27097952</v>
      </c>
      <c r="P533" s="103">
        <f t="shared" si="372"/>
        <v>782.18928523</v>
      </c>
      <c r="Q533" s="11">
        <f t="shared" si="387"/>
        <v>0</v>
      </c>
      <c r="R533" s="30">
        <f t="shared" si="381"/>
        <v>0</v>
      </c>
      <c r="S533" s="8">
        <f t="shared" si="373"/>
        <v>0</v>
      </c>
      <c r="T533" s="113">
        <f t="shared" si="382"/>
        <v>0.16</v>
      </c>
      <c r="U533" s="111">
        <f t="shared" si="363"/>
        <v>5</v>
      </c>
      <c r="V533" s="111">
        <v>252</v>
      </c>
      <c r="W533" s="110">
        <f t="shared" si="374"/>
        <v>1.0029491820000001</v>
      </c>
      <c r="X533" s="103">
        <f t="shared" si="375"/>
        <v>2.30681856</v>
      </c>
      <c r="Y533" s="103">
        <f t="shared" si="376"/>
        <v>0</v>
      </c>
      <c r="Z533" s="114" t="str">
        <f t="shared" si="385"/>
        <v>A+J=</v>
      </c>
      <c r="AA533" s="108">
        <f t="shared" si="386"/>
        <v>44732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2.75" x14ac:dyDescent="0.2">
      <c r="A534" s="102">
        <f t="shared" si="377"/>
        <v>44709</v>
      </c>
      <c r="B534" s="103">
        <f t="shared" si="369"/>
        <v>785.50850995000008</v>
      </c>
      <c r="C534" s="103">
        <f t="shared" si="383"/>
        <v>615.42241469999999</v>
      </c>
      <c r="D534" s="104">
        <f t="shared" si="378"/>
        <v>1161.4179999999999</v>
      </c>
      <c r="E534" s="105">
        <f t="shared" si="364"/>
        <v>1177.809</v>
      </c>
      <c r="F534" s="106">
        <f t="shared" si="365"/>
        <v>44671</v>
      </c>
      <c r="G534" s="107">
        <f t="shared" si="370"/>
        <v>1.4112920585009014E-2</v>
      </c>
      <c r="H534" s="108">
        <f t="shared" si="384"/>
        <v>44732</v>
      </c>
      <c r="I534" s="108">
        <f t="shared" si="371"/>
        <v>44732</v>
      </c>
      <c r="J534" s="109">
        <f t="shared" si="379"/>
        <v>20</v>
      </c>
      <c r="K534" s="109">
        <f t="shared" si="368"/>
        <v>6</v>
      </c>
      <c r="L534" s="8">
        <f t="shared" si="380"/>
        <v>1.00421312</v>
      </c>
      <c r="M534" s="110">
        <f t="shared" si="367"/>
        <v>1.0174079700000001</v>
      </c>
      <c r="N534" s="110">
        <f t="shared" si="362"/>
        <v>1.2665343691752988</v>
      </c>
      <c r="O534" s="103">
        <f t="shared" si="366"/>
        <v>1.2718704300000001</v>
      </c>
      <c r="P534" s="103">
        <f t="shared" si="372"/>
        <v>782.73757121000006</v>
      </c>
      <c r="Q534" s="11">
        <f t="shared" si="387"/>
        <v>0</v>
      </c>
      <c r="R534" s="30">
        <f t="shared" si="381"/>
        <v>0</v>
      </c>
      <c r="S534" s="8">
        <f t="shared" si="373"/>
        <v>0</v>
      </c>
      <c r="T534" s="113">
        <f t="shared" si="382"/>
        <v>0.16</v>
      </c>
      <c r="U534" s="111">
        <f t="shared" si="363"/>
        <v>6</v>
      </c>
      <c r="V534" s="111">
        <v>252</v>
      </c>
      <c r="W534" s="110">
        <f t="shared" si="374"/>
        <v>1.003540061</v>
      </c>
      <c r="X534" s="103">
        <f t="shared" si="375"/>
        <v>2.7709387400000001</v>
      </c>
      <c r="Y534" s="103">
        <f t="shared" si="376"/>
        <v>0</v>
      </c>
      <c r="Z534" s="114" t="str">
        <f t="shared" si="385"/>
        <v>A+J=</v>
      </c>
      <c r="AA534" s="108">
        <f t="shared" si="386"/>
        <v>44732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2.75" x14ac:dyDescent="0.2">
      <c r="A535" s="102">
        <f t="shared" si="377"/>
        <v>44710</v>
      </c>
      <c r="B535" s="103">
        <f t="shared" si="369"/>
        <v>785.50850995000008</v>
      </c>
      <c r="C535" s="103">
        <f t="shared" si="383"/>
        <v>615.42241469999999</v>
      </c>
      <c r="D535" s="104">
        <f t="shared" si="378"/>
        <v>1161.4179999999999</v>
      </c>
      <c r="E535" s="105">
        <f t="shared" si="364"/>
        <v>1177.809</v>
      </c>
      <c r="F535" s="106">
        <f t="shared" si="365"/>
        <v>44671</v>
      </c>
      <c r="G535" s="107">
        <f t="shared" si="370"/>
        <v>1.4112920585009014E-2</v>
      </c>
      <c r="H535" s="108">
        <f t="shared" si="384"/>
        <v>44732</v>
      </c>
      <c r="I535" s="108">
        <f t="shared" si="371"/>
        <v>44732</v>
      </c>
      <c r="J535" s="109">
        <f t="shared" si="379"/>
        <v>20</v>
      </c>
      <c r="K535" s="109">
        <f t="shared" si="368"/>
        <v>6</v>
      </c>
      <c r="L535" s="8">
        <f t="shared" si="380"/>
        <v>1.00421312</v>
      </c>
      <c r="M535" s="110">
        <f t="shared" si="367"/>
        <v>1.0174079700000001</v>
      </c>
      <c r="N535" s="110">
        <f t="shared" si="362"/>
        <v>1.2665343691752988</v>
      </c>
      <c r="O535" s="103">
        <f t="shared" si="366"/>
        <v>1.2718704300000001</v>
      </c>
      <c r="P535" s="103">
        <f t="shared" si="372"/>
        <v>782.73757121000006</v>
      </c>
      <c r="Q535" s="11">
        <f t="shared" si="387"/>
        <v>0</v>
      </c>
      <c r="R535" s="30">
        <f t="shared" si="381"/>
        <v>0</v>
      </c>
      <c r="S535" s="8">
        <f t="shared" si="373"/>
        <v>0</v>
      </c>
      <c r="T535" s="113">
        <f t="shared" si="382"/>
        <v>0.16</v>
      </c>
      <c r="U535" s="111">
        <f t="shared" si="363"/>
        <v>6</v>
      </c>
      <c r="V535" s="111">
        <v>252</v>
      </c>
      <c r="W535" s="110">
        <f t="shared" si="374"/>
        <v>1.003540061</v>
      </c>
      <c r="X535" s="103">
        <f t="shared" si="375"/>
        <v>2.7709387400000001</v>
      </c>
      <c r="Y535" s="103">
        <f t="shared" si="376"/>
        <v>0</v>
      </c>
      <c r="Z535" s="114" t="str">
        <f t="shared" si="385"/>
        <v>A+J=</v>
      </c>
      <c r="AA535" s="108">
        <f t="shared" si="386"/>
        <v>44732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2.75" x14ac:dyDescent="0.2">
      <c r="A536" s="102">
        <f t="shared" si="377"/>
        <v>44711</v>
      </c>
      <c r="B536" s="103">
        <f t="shared" si="369"/>
        <v>785.50850995000008</v>
      </c>
      <c r="C536" s="103">
        <f t="shared" si="383"/>
        <v>615.42241469999999</v>
      </c>
      <c r="D536" s="104">
        <f t="shared" si="378"/>
        <v>1161.4179999999999</v>
      </c>
      <c r="E536" s="105">
        <f t="shared" si="364"/>
        <v>1177.809</v>
      </c>
      <c r="F536" s="106">
        <f t="shared" si="365"/>
        <v>44671</v>
      </c>
      <c r="G536" s="107">
        <f t="shared" si="370"/>
        <v>1.4112920585009014E-2</v>
      </c>
      <c r="H536" s="108">
        <f t="shared" si="384"/>
        <v>44732</v>
      </c>
      <c r="I536" s="108">
        <f t="shared" si="371"/>
        <v>44732</v>
      </c>
      <c r="J536" s="109">
        <f t="shared" si="379"/>
        <v>20</v>
      </c>
      <c r="K536" s="109">
        <f t="shared" si="368"/>
        <v>6</v>
      </c>
      <c r="L536" s="8">
        <f t="shared" si="380"/>
        <v>1.00421312</v>
      </c>
      <c r="M536" s="110">
        <f t="shared" si="367"/>
        <v>1.0174079700000001</v>
      </c>
      <c r="N536" s="110">
        <f t="shared" si="362"/>
        <v>1.2665343691752988</v>
      </c>
      <c r="O536" s="103">
        <f t="shared" si="366"/>
        <v>1.2718704300000001</v>
      </c>
      <c r="P536" s="103">
        <f t="shared" si="372"/>
        <v>782.73757121000006</v>
      </c>
      <c r="Q536" s="11">
        <f t="shared" si="387"/>
        <v>0</v>
      </c>
      <c r="R536" s="30">
        <f t="shared" si="381"/>
        <v>0</v>
      </c>
      <c r="S536" s="8">
        <f t="shared" si="373"/>
        <v>0</v>
      </c>
      <c r="T536" s="113">
        <f t="shared" si="382"/>
        <v>0.16</v>
      </c>
      <c r="U536" s="111">
        <f t="shared" si="363"/>
        <v>6</v>
      </c>
      <c r="V536" s="111">
        <v>252</v>
      </c>
      <c r="W536" s="110">
        <f t="shared" si="374"/>
        <v>1.003540061</v>
      </c>
      <c r="X536" s="103">
        <f t="shared" si="375"/>
        <v>2.7709387400000001</v>
      </c>
      <c r="Y536" s="103">
        <f t="shared" si="376"/>
        <v>0</v>
      </c>
      <c r="Z536" s="114" t="str">
        <f t="shared" si="385"/>
        <v>A+J=</v>
      </c>
      <c r="AA536" s="108">
        <f t="shared" si="386"/>
        <v>44732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2.75" x14ac:dyDescent="0.2">
      <c r="A537" s="102">
        <f t="shared" si="377"/>
        <v>44712</v>
      </c>
      <c r="B537" s="103">
        <f t="shared" si="369"/>
        <v>786.52221978999989</v>
      </c>
      <c r="C537" s="103">
        <f t="shared" si="383"/>
        <v>615.42241469999999</v>
      </c>
      <c r="D537" s="104">
        <f t="shared" si="378"/>
        <v>1161.4179999999999</v>
      </c>
      <c r="E537" s="105">
        <f t="shared" si="364"/>
        <v>1177.809</v>
      </c>
      <c r="F537" s="106">
        <f t="shared" si="365"/>
        <v>44671</v>
      </c>
      <c r="G537" s="107">
        <f t="shared" si="370"/>
        <v>1.4112920585009014E-2</v>
      </c>
      <c r="H537" s="108">
        <f t="shared" si="384"/>
        <v>44732</v>
      </c>
      <c r="I537" s="108">
        <f t="shared" si="371"/>
        <v>44732</v>
      </c>
      <c r="J537" s="109">
        <f t="shared" si="379"/>
        <v>20</v>
      </c>
      <c r="K537" s="109">
        <f t="shared" si="368"/>
        <v>7</v>
      </c>
      <c r="L537" s="8">
        <f t="shared" si="380"/>
        <v>1.00491704</v>
      </c>
      <c r="M537" s="110">
        <f t="shared" si="367"/>
        <v>1.0174079700000001</v>
      </c>
      <c r="N537" s="110">
        <f t="shared" si="362"/>
        <v>1.2665343691752988</v>
      </c>
      <c r="O537" s="103">
        <f t="shared" si="366"/>
        <v>1.27276196</v>
      </c>
      <c r="P537" s="103">
        <f t="shared" si="372"/>
        <v>783.28623875999995</v>
      </c>
      <c r="Q537" s="11">
        <f t="shared" si="387"/>
        <v>0</v>
      </c>
      <c r="R537" s="30">
        <f t="shared" si="381"/>
        <v>0</v>
      </c>
      <c r="S537" s="8">
        <f t="shared" si="373"/>
        <v>0</v>
      </c>
      <c r="T537" s="113">
        <f t="shared" si="382"/>
        <v>0.16</v>
      </c>
      <c r="U537" s="111">
        <f t="shared" si="363"/>
        <v>7</v>
      </c>
      <c r="V537" s="111">
        <v>252</v>
      </c>
      <c r="W537" s="110">
        <f t="shared" si="374"/>
        <v>1.004131288</v>
      </c>
      <c r="X537" s="103">
        <f t="shared" si="375"/>
        <v>3.23598103</v>
      </c>
      <c r="Y537" s="103">
        <f t="shared" si="376"/>
        <v>0</v>
      </c>
      <c r="Z537" s="114" t="str">
        <f t="shared" si="385"/>
        <v>A+J=</v>
      </c>
      <c r="AA537" s="108">
        <f t="shared" si="386"/>
        <v>44732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2.75" x14ac:dyDescent="0.2">
      <c r="A538" s="102">
        <f t="shared" si="377"/>
        <v>44713</v>
      </c>
      <c r="B538" s="103">
        <f t="shared" si="369"/>
        <v>787.53723532000004</v>
      </c>
      <c r="C538" s="103">
        <f t="shared" si="383"/>
        <v>615.42241469999999</v>
      </c>
      <c r="D538" s="104">
        <f t="shared" si="378"/>
        <v>1161.4179999999999</v>
      </c>
      <c r="E538" s="105">
        <f t="shared" si="364"/>
        <v>1177.809</v>
      </c>
      <c r="F538" s="106">
        <f t="shared" si="365"/>
        <v>44671</v>
      </c>
      <c r="G538" s="107">
        <f t="shared" si="370"/>
        <v>1.4112920585009014E-2</v>
      </c>
      <c r="H538" s="108">
        <f t="shared" si="384"/>
        <v>44732</v>
      </c>
      <c r="I538" s="108">
        <f t="shared" si="371"/>
        <v>44732</v>
      </c>
      <c r="J538" s="109">
        <f t="shared" si="379"/>
        <v>20</v>
      </c>
      <c r="K538" s="109">
        <f t="shared" si="368"/>
        <v>8</v>
      </c>
      <c r="L538" s="8">
        <f t="shared" si="380"/>
        <v>1.0056214400000001</v>
      </c>
      <c r="M538" s="110">
        <f t="shared" si="367"/>
        <v>1.0174079700000001</v>
      </c>
      <c r="N538" s="110">
        <f t="shared" si="362"/>
        <v>1.2665343691752988</v>
      </c>
      <c r="O538" s="103">
        <f t="shared" si="366"/>
        <v>1.2736541100000001</v>
      </c>
      <c r="P538" s="103">
        <f t="shared" si="372"/>
        <v>783.83528785999999</v>
      </c>
      <c r="Q538" s="11">
        <f t="shared" si="387"/>
        <v>0</v>
      </c>
      <c r="R538" s="30">
        <f t="shared" si="381"/>
        <v>0</v>
      </c>
      <c r="S538" s="8">
        <f t="shared" si="373"/>
        <v>0</v>
      </c>
      <c r="T538" s="113">
        <f t="shared" si="382"/>
        <v>0.16</v>
      </c>
      <c r="U538" s="111">
        <f t="shared" si="363"/>
        <v>8</v>
      </c>
      <c r="V538" s="111">
        <v>252</v>
      </c>
      <c r="W538" s="110">
        <f t="shared" si="374"/>
        <v>1.0047228640000001</v>
      </c>
      <c r="X538" s="103">
        <f t="shared" si="375"/>
        <v>3.70194746</v>
      </c>
      <c r="Y538" s="103">
        <f t="shared" si="376"/>
        <v>0</v>
      </c>
      <c r="Z538" s="114" t="str">
        <f t="shared" si="385"/>
        <v>A+J=</v>
      </c>
      <c r="AA538" s="108">
        <f t="shared" si="386"/>
        <v>44732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2.75" x14ac:dyDescent="0.2">
      <c r="A539" s="102">
        <f t="shared" si="377"/>
        <v>44714</v>
      </c>
      <c r="B539" s="103">
        <f t="shared" si="369"/>
        <v>788.55356320999999</v>
      </c>
      <c r="C539" s="103">
        <f t="shared" si="383"/>
        <v>615.42241469999999</v>
      </c>
      <c r="D539" s="104">
        <f t="shared" si="378"/>
        <v>1161.4179999999999</v>
      </c>
      <c r="E539" s="105">
        <f t="shared" si="364"/>
        <v>1177.809</v>
      </c>
      <c r="F539" s="106">
        <f t="shared" si="365"/>
        <v>44671</v>
      </c>
      <c r="G539" s="107">
        <f t="shared" si="370"/>
        <v>1.4112920585009014E-2</v>
      </c>
      <c r="H539" s="108">
        <f t="shared" si="384"/>
        <v>44732</v>
      </c>
      <c r="I539" s="108">
        <f t="shared" si="371"/>
        <v>44732</v>
      </c>
      <c r="J539" s="109">
        <f t="shared" si="379"/>
        <v>20</v>
      </c>
      <c r="K539" s="109">
        <f t="shared" si="368"/>
        <v>9</v>
      </c>
      <c r="L539" s="8">
        <f t="shared" si="380"/>
        <v>1.00632634</v>
      </c>
      <c r="M539" s="110">
        <f t="shared" si="367"/>
        <v>1.0174079700000001</v>
      </c>
      <c r="N539" s="110">
        <f t="shared" si="362"/>
        <v>1.2665343691752988</v>
      </c>
      <c r="O539" s="103">
        <f t="shared" si="366"/>
        <v>1.2745468900000001</v>
      </c>
      <c r="P539" s="103">
        <f t="shared" si="372"/>
        <v>784.38472468999998</v>
      </c>
      <c r="Q539" s="11">
        <f t="shared" si="387"/>
        <v>0</v>
      </c>
      <c r="R539" s="30">
        <f t="shared" si="381"/>
        <v>0</v>
      </c>
      <c r="S539" s="8">
        <f t="shared" si="373"/>
        <v>0</v>
      </c>
      <c r="T539" s="113">
        <f t="shared" si="382"/>
        <v>0.16</v>
      </c>
      <c r="U539" s="111">
        <f t="shared" si="363"/>
        <v>9</v>
      </c>
      <c r="V539" s="111">
        <v>252</v>
      </c>
      <c r="W539" s="110">
        <f t="shared" si="374"/>
        <v>1.005314788</v>
      </c>
      <c r="X539" s="103">
        <f t="shared" si="375"/>
        <v>4.1688385200000004</v>
      </c>
      <c r="Y539" s="103">
        <f t="shared" si="376"/>
        <v>0</v>
      </c>
      <c r="Z539" s="114" t="str">
        <f t="shared" si="385"/>
        <v>A+J=</v>
      </c>
      <c r="AA539" s="108">
        <f t="shared" si="386"/>
        <v>44732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2.75" x14ac:dyDescent="0.2">
      <c r="A540" s="102">
        <f t="shared" si="377"/>
        <v>44715</v>
      </c>
      <c r="B540" s="103">
        <f t="shared" si="369"/>
        <v>789.57119928999998</v>
      </c>
      <c r="C540" s="103">
        <f t="shared" si="383"/>
        <v>615.42241469999999</v>
      </c>
      <c r="D540" s="104">
        <f t="shared" si="378"/>
        <v>1161.4179999999999</v>
      </c>
      <c r="E540" s="105">
        <f t="shared" si="364"/>
        <v>1177.809</v>
      </c>
      <c r="F540" s="106">
        <f t="shared" si="365"/>
        <v>44671</v>
      </c>
      <c r="G540" s="107">
        <f t="shared" si="370"/>
        <v>1.4112920585009014E-2</v>
      </c>
      <c r="H540" s="108">
        <f t="shared" si="384"/>
        <v>44732</v>
      </c>
      <c r="I540" s="108">
        <f t="shared" si="371"/>
        <v>44732</v>
      </c>
      <c r="J540" s="109">
        <f t="shared" si="379"/>
        <v>20</v>
      </c>
      <c r="K540" s="109">
        <f t="shared" si="368"/>
        <v>10</v>
      </c>
      <c r="L540" s="8">
        <f t="shared" si="380"/>
        <v>1.00703173</v>
      </c>
      <c r="M540" s="110">
        <f t="shared" si="367"/>
        <v>1.0174079700000001</v>
      </c>
      <c r="N540" s="110">
        <f t="shared" si="362"/>
        <v>1.2665343691752988</v>
      </c>
      <c r="O540" s="103">
        <f t="shared" si="366"/>
        <v>1.2754402899999999</v>
      </c>
      <c r="P540" s="103">
        <f t="shared" si="372"/>
        <v>784.93454307000002</v>
      </c>
      <c r="Q540" s="11">
        <f t="shared" si="387"/>
        <v>0</v>
      </c>
      <c r="R540" s="30">
        <f t="shared" si="381"/>
        <v>0</v>
      </c>
      <c r="S540" s="8">
        <f t="shared" si="373"/>
        <v>0</v>
      </c>
      <c r="T540" s="113">
        <f t="shared" si="382"/>
        <v>0.16</v>
      </c>
      <c r="U540" s="111">
        <f t="shared" si="363"/>
        <v>10</v>
      </c>
      <c r="V540" s="111">
        <v>252</v>
      </c>
      <c r="W540" s="110">
        <f t="shared" si="374"/>
        <v>1.005907061</v>
      </c>
      <c r="X540" s="103">
        <f t="shared" si="375"/>
        <v>4.6366562199999999</v>
      </c>
      <c r="Y540" s="103">
        <f t="shared" si="376"/>
        <v>0</v>
      </c>
      <c r="Z540" s="114" t="str">
        <f t="shared" si="385"/>
        <v>A+J=</v>
      </c>
      <c r="AA540" s="108">
        <f t="shared" si="386"/>
        <v>44732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2.75" x14ac:dyDescent="0.2">
      <c r="A541" s="102">
        <f t="shared" si="377"/>
        <v>44716</v>
      </c>
      <c r="B541" s="103">
        <f t="shared" si="369"/>
        <v>790.59015723999994</v>
      </c>
      <c r="C541" s="103">
        <f t="shared" si="383"/>
        <v>615.42241469999999</v>
      </c>
      <c r="D541" s="104">
        <f t="shared" si="378"/>
        <v>1161.4179999999999</v>
      </c>
      <c r="E541" s="105">
        <f t="shared" si="364"/>
        <v>1177.809</v>
      </c>
      <c r="F541" s="106">
        <f t="shared" si="365"/>
        <v>44671</v>
      </c>
      <c r="G541" s="107">
        <f t="shared" si="370"/>
        <v>1.4112920585009014E-2</v>
      </c>
      <c r="H541" s="108">
        <f t="shared" si="384"/>
        <v>44732</v>
      </c>
      <c r="I541" s="108">
        <f t="shared" si="371"/>
        <v>44732</v>
      </c>
      <c r="J541" s="109">
        <f t="shared" si="379"/>
        <v>20</v>
      </c>
      <c r="K541" s="109">
        <f t="shared" si="368"/>
        <v>11</v>
      </c>
      <c r="L541" s="8">
        <f t="shared" si="380"/>
        <v>1.0077376199999999</v>
      </c>
      <c r="M541" s="110">
        <f t="shared" si="367"/>
        <v>1.0174079700000001</v>
      </c>
      <c r="N541" s="110">
        <f t="shared" si="362"/>
        <v>1.2665343691752988</v>
      </c>
      <c r="O541" s="103">
        <f t="shared" si="366"/>
        <v>1.2763343300000001</v>
      </c>
      <c r="P541" s="103">
        <f t="shared" si="372"/>
        <v>785.48475532999998</v>
      </c>
      <c r="Q541" s="11">
        <f t="shared" si="387"/>
        <v>0</v>
      </c>
      <c r="R541" s="30">
        <f t="shared" si="381"/>
        <v>0</v>
      </c>
      <c r="S541" s="8">
        <f t="shared" si="373"/>
        <v>0</v>
      </c>
      <c r="T541" s="113">
        <f t="shared" si="382"/>
        <v>0.16</v>
      </c>
      <c r="U541" s="111">
        <f t="shared" si="363"/>
        <v>11</v>
      </c>
      <c r="V541" s="111">
        <v>252</v>
      </c>
      <c r="W541" s="110">
        <f t="shared" si="374"/>
        <v>1.0064996829999999</v>
      </c>
      <c r="X541" s="103">
        <f t="shared" si="375"/>
        <v>5.1054019100000003</v>
      </c>
      <c r="Y541" s="103">
        <f t="shared" si="376"/>
        <v>0</v>
      </c>
      <c r="Z541" s="114" t="str">
        <f t="shared" si="385"/>
        <v>A+J=</v>
      </c>
      <c r="AA541" s="108">
        <f t="shared" si="386"/>
        <v>44732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2.75" x14ac:dyDescent="0.2">
      <c r="A542" s="102">
        <f t="shared" si="377"/>
        <v>44717</v>
      </c>
      <c r="B542" s="103">
        <f t="shared" si="369"/>
        <v>790.59015723999994</v>
      </c>
      <c r="C542" s="103">
        <f t="shared" si="383"/>
        <v>615.42241469999999</v>
      </c>
      <c r="D542" s="104">
        <f t="shared" si="378"/>
        <v>1161.4179999999999</v>
      </c>
      <c r="E542" s="105">
        <f t="shared" si="364"/>
        <v>1177.809</v>
      </c>
      <c r="F542" s="106">
        <f t="shared" si="365"/>
        <v>44671</v>
      </c>
      <c r="G542" s="107">
        <f t="shared" si="370"/>
        <v>1.4112920585009014E-2</v>
      </c>
      <c r="H542" s="108">
        <f t="shared" si="384"/>
        <v>44732</v>
      </c>
      <c r="I542" s="108">
        <f t="shared" si="371"/>
        <v>44732</v>
      </c>
      <c r="J542" s="109">
        <f t="shared" si="379"/>
        <v>20</v>
      </c>
      <c r="K542" s="109">
        <f t="shared" si="368"/>
        <v>11</v>
      </c>
      <c r="L542" s="8">
        <f t="shared" si="380"/>
        <v>1.0077376199999999</v>
      </c>
      <c r="M542" s="110">
        <f t="shared" si="367"/>
        <v>1.0174079700000001</v>
      </c>
      <c r="N542" s="110">
        <f t="shared" si="362"/>
        <v>1.2665343691752988</v>
      </c>
      <c r="O542" s="103">
        <f t="shared" si="366"/>
        <v>1.2763343300000001</v>
      </c>
      <c r="P542" s="103">
        <f t="shared" si="372"/>
        <v>785.48475532999998</v>
      </c>
      <c r="Q542" s="11">
        <f t="shared" si="387"/>
        <v>0</v>
      </c>
      <c r="R542" s="30">
        <f t="shared" si="381"/>
        <v>0</v>
      </c>
      <c r="S542" s="8">
        <f t="shared" si="373"/>
        <v>0</v>
      </c>
      <c r="T542" s="113">
        <f t="shared" si="382"/>
        <v>0.16</v>
      </c>
      <c r="U542" s="111">
        <f t="shared" si="363"/>
        <v>11</v>
      </c>
      <c r="V542" s="111">
        <v>252</v>
      </c>
      <c r="W542" s="110">
        <f t="shared" si="374"/>
        <v>1.0064996829999999</v>
      </c>
      <c r="X542" s="103">
        <f t="shared" si="375"/>
        <v>5.1054019100000003</v>
      </c>
      <c r="Y542" s="103">
        <f t="shared" si="376"/>
        <v>0</v>
      </c>
      <c r="Z542" s="114" t="str">
        <f t="shared" si="385"/>
        <v>A+J=</v>
      </c>
      <c r="AA542" s="108">
        <f t="shared" si="386"/>
        <v>44732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2.75" x14ac:dyDescent="0.2">
      <c r="A543" s="102">
        <f t="shared" si="377"/>
        <v>44718</v>
      </c>
      <c r="B543" s="103">
        <f t="shared" si="369"/>
        <v>790.59015723999994</v>
      </c>
      <c r="C543" s="103">
        <f t="shared" si="383"/>
        <v>615.42241469999999</v>
      </c>
      <c r="D543" s="104">
        <f t="shared" si="378"/>
        <v>1161.4179999999999</v>
      </c>
      <c r="E543" s="105">
        <f t="shared" si="364"/>
        <v>1177.809</v>
      </c>
      <c r="F543" s="106">
        <f t="shared" si="365"/>
        <v>44671</v>
      </c>
      <c r="G543" s="107">
        <f t="shared" si="370"/>
        <v>1.4112920585009014E-2</v>
      </c>
      <c r="H543" s="108">
        <f t="shared" si="384"/>
        <v>44732</v>
      </c>
      <c r="I543" s="108">
        <f t="shared" si="371"/>
        <v>44732</v>
      </c>
      <c r="J543" s="109">
        <f t="shared" si="379"/>
        <v>20</v>
      </c>
      <c r="K543" s="109">
        <f t="shared" si="368"/>
        <v>11</v>
      </c>
      <c r="L543" s="8">
        <f t="shared" si="380"/>
        <v>1.0077376199999999</v>
      </c>
      <c r="M543" s="110">
        <f t="shared" si="367"/>
        <v>1.0174079700000001</v>
      </c>
      <c r="N543" s="110">
        <f t="shared" ref="N543:N606" si="388">IF(I543&gt;I542,N542*M543,N542)</f>
        <v>1.2665343691752988</v>
      </c>
      <c r="O543" s="103">
        <f t="shared" si="366"/>
        <v>1.2763343300000001</v>
      </c>
      <c r="P543" s="103">
        <f t="shared" si="372"/>
        <v>785.48475532999998</v>
      </c>
      <c r="Q543" s="11">
        <f t="shared" si="387"/>
        <v>0</v>
      </c>
      <c r="R543" s="30">
        <f t="shared" si="381"/>
        <v>0</v>
      </c>
      <c r="S543" s="8">
        <f t="shared" si="373"/>
        <v>0</v>
      </c>
      <c r="T543" s="113">
        <f t="shared" si="382"/>
        <v>0.16</v>
      </c>
      <c r="U543" s="111">
        <f t="shared" si="363"/>
        <v>11</v>
      </c>
      <c r="V543" s="111">
        <v>252</v>
      </c>
      <c r="W543" s="110">
        <f t="shared" si="374"/>
        <v>1.0064996829999999</v>
      </c>
      <c r="X543" s="103">
        <f t="shared" si="375"/>
        <v>5.1054019100000003</v>
      </c>
      <c r="Y543" s="103">
        <f t="shared" si="376"/>
        <v>0</v>
      </c>
      <c r="Z543" s="114" t="str">
        <f t="shared" si="385"/>
        <v>A+J=</v>
      </c>
      <c r="AA543" s="108">
        <f t="shared" si="386"/>
        <v>44732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2.75" x14ac:dyDescent="0.2">
      <c r="A544" s="102">
        <f t="shared" si="377"/>
        <v>44719</v>
      </c>
      <c r="B544" s="103">
        <f t="shared" si="369"/>
        <v>791.61041969999997</v>
      </c>
      <c r="C544" s="103">
        <f t="shared" si="383"/>
        <v>615.42241469999999</v>
      </c>
      <c r="D544" s="104">
        <f t="shared" si="378"/>
        <v>1161.4179999999999</v>
      </c>
      <c r="E544" s="105">
        <f t="shared" si="364"/>
        <v>1177.809</v>
      </c>
      <c r="F544" s="106">
        <f t="shared" si="365"/>
        <v>44671</v>
      </c>
      <c r="G544" s="107">
        <f t="shared" si="370"/>
        <v>1.4112920585009014E-2</v>
      </c>
      <c r="H544" s="108">
        <f t="shared" si="384"/>
        <v>44732</v>
      </c>
      <c r="I544" s="108">
        <f t="shared" si="371"/>
        <v>44732</v>
      </c>
      <c r="J544" s="109">
        <f t="shared" si="379"/>
        <v>20</v>
      </c>
      <c r="K544" s="109">
        <f t="shared" si="368"/>
        <v>12</v>
      </c>
      <c r="L544" s="8">
        <f t="shared" si="380"/>
        <v>1.0084439999999999</v>
      </c>
      <c r="M544" s="110">
        <f t="shared" si="367"/>
        <v>1.0174079700000001</v>
      </c>
      <c r="N544" s="110">
        <f t="shared" si="388"/>
        <v>1.2665343691752988</v>
      </c>
      <c r="O544" s="103">
        <f t="shared" si="366"/>
        <v>1.2772289800000001</v>
      </c>
      <c r="P544" s="103">
        <f t="shared" si="372"/>
        <v>786.03534299</v>
      </c>
      <c r="Q544" s="11">
        <f t="shared" si="387"/>
        <v>0</v>
      </c>
      <c r="R544" s="30">
        <f t="shared" si="381"/>
        <v>0</v>
      </c>
      <c r="S544" s="8">
        <f t="shared" si="373"/>
        <v>0</v>
      </c>
      <c r="T544" s="113">
        <f t="shared" si="382"/>
        <v>0.16</v>
      </c>
      <c r="U544" s="111">
        <f t="shared" si="363"/>
        <v>12</v>
      </c>
      <c r="V544" s="111">
        <v>252</v>
      </c>
      <c r="W544" s="110">
        <f t="shared" si="374"/>
        <v>1.007092654</v>
      </c>
      <c r="X544" s="103">
        <f t="shared" si="375"/>
        <v>5.5750767100000003</v>
      </c>
      <c r="Y544" s="103">
        <f t="shared" si="376"/>
        <v>0</v>
      </c>
      <c r="Z544" s="114" t="str">
        <f t="shared" si="385"/>
        <v>A+J=</v>
      </c>
      <c r="AA544" s="108">
        <f t="shared" si="386"/>
        <v>44732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2.75" x14ac:dyDescent="0.2">
      <c r="A545" s="102">
        <f t="shared" si="377"/>
        <v>44720</v>
      </c>
      <c r="B545" s="103">
        <f t="shared" si="369"/>
        <v>792.63200655999992</v>
      </c>
      <c r="C545" s="103">
        <f t="shared" si="383"/>
        <v>615.42241469999999</v>
      </c>
      <c r="D545" s="104">
        <f t="shared" si="378"/>
        <v>1161.4179999999999</v>
      </c>
      <c r="E545" s="105">
        <f t="shared" si="364"/>
        <v>1177.809</v>
      </c>
      <c r="F545" s="106">
        <f t="shared" si="365"/>
        <v>44671</v>
      </c>
      <c r="G545" s="107">
        <f t="shared" si="370"/>
        <v>1.4112920585009014E-2</v>
      </c>
      <c r="H545" s="108">
        <f t="shared" si="384"/>
        <v>44732</v>
      </c>
      <c r="I545" s="108">
        <f t="shared" si="371"/>
        <v>44732</v>
      </c>
      <c r="J545" s="109">
        <f t="shared" si="379"/>
        <v>20</v>
      </c>
      <c r="K545" s="109">
        <f t="shared" si="368"/>
        <v>13</v>
      </c>
      <c r="L545" s="8">
        <f t="shared" si="380"/>
        <v>1.00915088</v>
      </c>
      <c r="M545" s="110">
        <f t="shared" si="367"/>
        <v>1.0174079700000001</v>
      </c>
      <c r="N545" s="110">
        <f t="shared" si="388"/>
        <v>1.2665343691752988</v>
      </c>
      <c r="O545" s="103">
        <f t="shared" si="366"/>
        <v>1.27812427</v>
      </c>
      <c r="P545" s="103">
        <f t="shared" si="372"/>
        <v>786.58632452999996</v>
      </c>
      <c r="Q545" s="11">
        <f t="shared" si="387"/>
        <v>0</v>
      </c>
      <c r="R545" s="30">
        <f t="shared" si="381"/>
        <v>0</v>
      </c>
      <c r="S545" s="8">
        <f t="shared" si="373"/>
        <v>0</v>
      </c>
      <c r="T545" s="113">
        <f t="shared" si="382"/>
        <v>0.16</v>
      </c>
      <c r="U545" s="111">
        <f t="shared" si="363"/>
        <v>13</v>
      </c>
      <c r="V545" s="111">
        <v>252</v>
      </c>
      <c r="W545" s="110">
        <f t="shared" si="374"/>
        <v>1.0076859739999999</v>
      </c>
      <c r="X545" s="103">
        <f t="shared" si="375"/>
        <v>6.04568203</v>
      </c>
      <c r="Y545" s="103">
        <f t="shared" si="376"/>
        <v>0</v>
      </c>
      <c r="Z545" s="114" t="str">
        <f t="shared" si="385"/>
        <v>A+J=</v>
      </c>
      <c r="AA545" s="108">
        <f t="shared" si="386"/>
        <v>44732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2.75" x14ac:dyDescent="0.2">
      <c r="A546" s="102">
        <f t="shared" si="377"/>
        <v>44721</v>
      </c>
      <c r="B546" s="103">
        <f t="shared" si="369"/>
        <v>793.65490745</v>
      </c>
      <c r="C546" s="103">
        <f t="shared" si="383"/>
        <v>615.42241469999999</v>
      </c>
      <c r="D546" s="104">
        <f t="shared" si="378"/>
        <v>1161.4179999999999</v>
      </c>
      <c r="E546" s="105">
        <f t="shared" si="364"/>
        <v>1177.809</v>
      </c>
      <c r="F546" s="106">
        <f t="shared" si="365"/>
        <v>44671</v>
      </c>
      <c r="G546" s="107">
        <f t="shared" si="370"/>
        <v>1.4112920585009014E-2</v>
      </c>
      <c r="H546" s="108">
        <f t="shared" si="384"/>
        <v>44732</v>
      </c>
      <c r="I546" s="108">
        <f t="shared" si="371"/>
        <v>44732</v>
      </c>
      <c r="J546" s="109">
        <f t="shared" si="379"/>
        <v>20</v>
      </c>
      <c r="K546" s="109">
        <f t="shared" si="368"/>
        <v>14</v>
      </c>
      <c r="L546" s="8">
        <f t="shared" si="380"/>
        <v>1.00985825</v>
      </c>
      <c r="M546" s="110">
        <f t="shared" si="367"/>
        <v>1.0174079700000001</v>
      </c>
      <c r="N546" s="110">
        <f t="shared" si="388"/>
        <v>1.2665343691752988</v>
      </c>
      <c r="O546" s="103">
        <f t="shared" si="366"/>
        <v>1.2790201800000001</v>
      </c>
      <c r="P546" s="103">
        <f t="shared" si="372"/>
        <v>787.13768761999995</v>
      </c>
      <c r="Q546" s="11">
        <f t="shared" si="387"/>
        <v>0</v>
      </c>
      <c r="R546" s="30">
        <f t="shared" si="381"/>
        <v>0</v>
      </c>
      <c r="S546" s="8">
        <f t="shared" si="373"/>
        <v>0</v>
      </c>
      <c r="T546" s="113">
        <f t="shared" si="382"/>
        <v>0.16</v>
      </c>
      <c r="U546" s="111">
        <f t="shared" si="363"/>
        <v>14</v>
      </c>
      <c r="V546" s="111">
        <v>252</v>
      </c>
      <c r="W546" s="110">
        <f t="shared" si="374"/>
        <v>1.0082796439999999</v>
      </c>
      <c r="X546" s="103">
        <f t="shared" si="375"/>
        <v>6.5172198300000002</v>
      </c>
      <c r="Y546" s="103">
        <f t="shared" si="376"/>
        <v>0</v>
      </c>
      <c r="Z546" s="114" t="str">
        <f t="shared" si="385"/>
        <v>A+J=</v>
      </c>
      <c r="AA546" s="108">
        <f t="shared" si="386"/>
        <v>44732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2.75" x14ac:dyDescent="0.2">
      <c r="A547" s="102">
        <f t="shared" si="377"/>
        <v>44722</v>
      </c>
      <c r="B547" s="103">
        <f t="shared" si="369"/>
        <v>794.67912983999997</v>
      </c>
      <c r="C547" s="103">
        <f t="shared" si="383"/>
        <v>615.42241469999999</v>
      </c>
      <c r="D547" s="104">
        <f t="shared" si="378"/>
        <v>1161.4179999999999</v>
      </c>
      <c r="E547" s="105">
        <f t="shared" si="364"/>
        <v>1177.809</v>
      </c>
      <c r="F547" s="106">
        <f t="shared" si="365"/>
        <v>44671</v>
      </c>
      <c r="G547" s="107">
        <f t="shared" si="370"/>
        <v>1.4112920585009014E-2</v>
      </c>
      <c r="H547" s="108">
        <f t="shared" si="384"/>
        <v>44732</v>
      </c>
      <c r="I547" s="108">
        <f t="shared" si="371"/>
        <v>44732</v>
      </c>
      <c r="J547" s="109">
        <f t="shared" si="379"/>
        <v>20</v>
      </c>
      <c r="K547" s="109">
        <f t="shared" si="368"/>
        <v>15</v>
      </c>
      <c r="L547" s="8">
        <f t="shared" si="380"/>
        <v>1.01056612</v>
      </c>
      <c r="M547" s="110">
        <f t="shared" si="367"/>
        <v>1.0174079700000001</v>
      </c>
      <c r="N547" s="110">
        <f t="shared" si="388"/>
        <v>1.2665343691752988</v>
      </c>
      <c r="O547" s="103">
        <f t="shared" si="366"/>
        <v>1.2799167199999999</v>
      </c>
      <c r="P547" s="103">
        <f t="shared" si="372"/>
        <v>787.68943843</v>
      </c>
      <c r="Q547" s="11">
        <f t="shared" si="387"/>
        <v>0</v>
      </c>
      <c r="R547" s="30">
        <f t="shared" si="381"/>
        <v>0</v>
      </c>
      <c r="S547" s="8">
        <f t="shared" si="373"/>
        <v>0</v>
      </c>
      <c r="T547" s="113">
        <f t="shared" si="382"/>
        <v>0.16</v>
      </c>
      <c r="U547" s="111">
        <f t="shared" si="363"/>
        <v>15</v>
      </c>
      <c r="V547" s="111">
        <v>252</v>
      </c>
      <c r="W547" s="110">
        <f t="shared" si="374"/>
        <v>1.008873664</v>
      </c>
      <c r="X547" s="103">
        <f t="shared" si="375"/>
        <v>6.9896914099999998</v>
      </c>
      <c r="Y547" s="103">
        <f t="shared" si="376"/>
        <v>0</v>
      </c>
      <c r="Z547" s="114" t="str">
        <f t="shared" si="385"/>
        <v>A+J=</v>
      </c>
      <c r="AA547" s="108">
        <f t="shared" si="386"/>
        <v>44732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2.75" x14ac:dyDescent="0.2">
      <c r="A548" s="102">
        <f t="shared" si="377"/>
        <v>44723</v>
      </c>
      <c r="B548" s="103">
        <f t="shared" si="369"/>
        <v>795.70467422000002</v>
      </c>
      <c r="C548" s="103">
        <f t="shared" si="383"/>
        <v>615.42241469999999</v>
      </c>
      <c r="D548" s="104">
        <f t="shared" si="378"/>
        <v>1161.4179999999999</v>
      </c>
      <c r="E548" s="105">
        <f t="shared" si="364"/>
        <v>1177.809</v>
      </c>
      <c r="F548" s="106">
        <f t="shared" si="365"/>
        <v>44671</v>
      </c>
      <c r="G548" s="107">
        <f t="shared" si="370"/>
        <v>1.4112920585009014E-2</v>
      </c>
      <c r="H548" s="108">
        <f t="shared" si="384"/>
        <v>44732</v>
      </c>
      <c r="I548" s="108">
        <f t="shared" si="371"/>
        <v>44732</v>
      </c>
      <c r="J548" s="109">
        <f t="shared" si="379"/>
        <v>20</v>
      </c>
      <c r="K548" s="109">
        <f t="shared" si="368"/>
        <v>16</v>
      </c>
      <c r="L548" s="8">
        <f t="shared" si="380"/>
        <v>1.0112744899999999</v>
      </c>
      <c r="M548" s="110">
        <f t="shared" si="367"/>
        <v>1.0174079700000001</v>
      </c>
      <c r="N548" s="110">
        <f t="shared" si="388"/>
        <v>1.2665343691752988</v>
      </c>
      <c r="O548" s="103">
        <f t="shared" si="366"/>
        <v>1.2808138899999999</v>
      </c>
      <c r="P548" s="103">
        <f t="shared" si="372"/>
        <v>788.24157695999997</v>
      </c>
      <c r="Q548" s="11">
        <f t="shared" si="387"/>
        <v>0</v>
      </c>
      <c r="R548" s="30">
        <f t="shared" si="381"/>
        <v>0</v>
      </c>
      <c r="S548" s="8">
        <f t="shared" si="373"/>
        <v>0</v>
      </c>
      <c r="T548" s="113">
        <f t="shared" si="382"/>
        <v>0.16</v>
      </c>
      <c r="U548" s="111">
        <f t="shared" si="363"/>
        <v>16</v>
      </c>
      <c r="V548" s="111">
        <v>252</v>
      </c>
      <c r="W548" s="110">
        <f t="shared" si="374"/>
        <v>1.0094680330000001</v>
      </c>
      <c r="X548" s="103">
        <f t="shared" si="375"/>
        <v>7.4630972599999996</v>
      </c>
      <c r="Y548" s="103">
        <f t="shared" si="376"/>
        <v>0</v>
      </c>
      <c r="Z548" s="114" t="str">
        <f t="shared" si="385"/>
        <v>A+J=</v>
      </c>
      <c r="AA548" s="108">
        <f t="shared" si="386"/>
        <v>44732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2.75" x14ac:dyDescent="0.2">
      <c r="A549" s="102">
        <f t="shared" si="377"/>
        <v>44724</v>
      </c>
      <c r="B549" s="103">
        <f t="shared" si="369"/>
        <v>795.70467422000002</v>
      </c>
      <c r="C549" s="103">
        <f t="shared" si="383"/>
        <v>615.42241469999999</v>
      </c>
      <c r="D549" s="104">
        <f t="shared" si="378"/>
        <v>1161.4179999999999</v>
      </c>
      <c r="E549" s="105">
        <f t="shared" si="364"/>
        <v>1177.809</v>
      </c>
      <c r="F549" s="106">
        <f t="shared" si="365"/>
        <v>44671</v>
      </c>
      <c r="G549" s="107">
        <f t="shared" si="370"/>
        <v>1.4112920585009014E-2</v>
      </c>
      <c r="H549" s="108">
        <f t="shared" si="384"/>
        <v>44732</v>
      </c>
      <c r="I549" s="108">
        <f t="shared" si="371"/>
        <v>44732</v>
      </c>
      <c r="J549" s="109">
        <f t="shared" si="379"/>
        <v>20</v>
      </c>
      <c r="K549" s="109">
        <f t="shared" si="368"/>
        <v>16</v>
      </c>
      <c r="L549" s="8">
        <f t="shared" si="380"/>
        <v>1.0112744899999999</v>
      </c>
      <c r="M549" s="110">
        <f t="shared" si="367"/>
        <v>1.0174079700000001</v>
      </c>
      <c r="N549" s="110">
        <f t="shared" si="388"/>
        <v>1.2665343691752988</v>
      </c>
      <c r="O549" s="103">
        <f t="shared" si="366"/>
        <v>1.2808138899999999</v>
      </c>
      <c r="P549" s="103">
        <f t="shared" si="372"/>
        <v>788.24157695999997</v>
      </c>
      <c r="Q549" s="11">
        <f t="shared" si="387"/>
        <v>0</v>
      </c>
      <c r="R549" s="30">
        <f t="shared" si="381"/>
        <v>0</v>
      </c>
      <c r="S549" s="8">
        <f t="shared" si="373"/>
        <v>0</v>
      </c>
      <c r="T549" s="113">
        <f t="shared" si="382"/>
        <v>0.16</v>
      </c>
      <c r="U549" s="111">
        <f t="shared" ref="U549:U612" si="389">IF(Q548&gt;0,1,IF(K549=K548,U548,U548+1))</f>
        <v>16</v>
      </c>
      <c r="V549" s="111">
        <v>252</v>
      </c>
      <c r="W549" s="110">
        <f t="shared" si="374"/>
        <v>1.0094680330000001</v>
      </c>
      <c r="X549" s="103">
        <f t="shared" si="375"/>
        <v>7.4630972599999996</v>
      </c>
      <c r="Y549" s="103">
        <f t="shared" si="376"/>
        <v>0</v>
      </c>
      <c r="Z549" s="114" t="str">
        <f t="shared" si="385"/>
        <v>A+J=</v>
      </c>
      <c r="AA549" s="108">
        <f t="shared" si="386"/>
        <v>44732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2.75" x14ac:dyDescent="0.2">
      <c r="A550" s="102">
        <f t="shared" si="377"/>
        <v>44725</v>
      </c>
      <c r="B550" s="103">
        <f t="shared" si="369"/>
        <v>795.70467422000002</v>
      </c>
      <c r="C550" s="103">
        <f t="shared" si="383"/>
        <v>615.42241469999999</v>
      </c>
      <c r="D550" s="104">
        <f t="shared" si="378"/>
        <v>1161.4179999999999</v>
      </c>
      <c r="E550" s="105">
        <f t="shared" si="364"/>
        <v>1177.809</v>
      </c>
      <c r="F550" s="106">
        <f t="shared" si="365"/>
        <v>44671</v>
      </c>
      <c r="G550" s="107">
        <f t="shared" si="370"/>
        <v>1.4112920585009014E-2</v>
      </c>
      <c r="H550" s="108">
        <f t="shared" si="384"/>
        <v>44732</v>
      </c>
      <c r="I550" s="108">
        <f t="shared" si="371"/>
        <v>44732</v>
      </c>
      <c r="J550" s="109">
        <f t="shared" si="379"/>
        <v>20</v>
      </c>
      <c r="K550" s="109">
        <f t="shared" si="368"/>
        <v>16</v>
      </c>
      <c r="L550" s="8">
        <f t="shared" si="380"/>
        <v>1.0112744899999999</v>
      </c>
      <c r="M550" s="110">
        <f t="shared" si="367"/>
        <v>1.0174079700000001</v>
      </c>
      <c r="N550" s="110">
        <f t="shared" si="388"/>
        <v>1.2665343691752988</v>
      </c>
      <c r="O550" s="103">
        <f t="shared" si="366"/>
        <v>1.2808138899999999</v>
      </c>
      <c r="P550" s="103">
        <f t="shared" si="372"/>
        <v>788.24157695999997</v>
      </c>
      <c r="Q550" s="11">
        <f t="shared" si="387"/>
        <v>0</v>
      </c>
      <c r="R550" s="30">
        <f t="shared" si="381"/>
        <v>0</v>
      </c>
      <c r="S550" s="8">
        <f t="shared" si="373"/>
        <v>0</v>
      </c>
      <c r="T550" s="113">
        <f t="shared" si="382"/>
        <v>0.16</v>
      </c>
      <c r="U550" s="111">
        <f t="shared" si="389"/>
        <v>16</v>
      </c>
      <c r="V550" s="111">
        <v>252</v>
      </c>
      <c r="W550" s="110">
        <f t="shared" si="374"/>
        <v>1.0094680330000001</v>
      </c>
      <c r="X550" s="103">
        <f t="shared" si="375"/>
        <v>7.4630972599999996</v>
      </c>
      <c r="Y550" s="103">
        <f t="shared" si="376"/>
        <v>0</v>
      </c>
      <c r="Z550" s="114" t="str">
        <f t="shared" si="385"/>
        <v>A+J=</v>
      </c>
      <c r="AA550" s="108">
        <f t="shared" si="386"/>
        <v>44732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2.75" x14ac:dyDescent="0.2">
      <c r="A551" s="102">
        <f t="shared" si="377"/>
        <v>44726</v>
      </c>
      <c r="B551" s="103">
        <f t="shared" si="369"/>
        <v>796.73154341999998</v>
      </c>
      <c r="C551" s="103">
        <f t="shared" si="383"/>
        <v>615.42241469999999</v>
      </c>
      <c r="D551" s="104">
        <f t="shared" si="378"/>
        <v>1161.4179999999999</v>
      </c>
      <c r="E551" s="105">
        <f t="shared" si="364"/>
        <v>1177.809</v>
      </c>
      <c r="F551" s="106">
        <f t="shared" si="365"/>
        <v>44671</v>
      </c>
      <c r="G551" s="107">
        <f t="shared" si="370"/>
        <v>1.4112920585009014E-2</v>
      </c>
      <c r="H551" s="108">
        <f t="shared" si="384"/>
        <v>44732</v>
      </c>
      <c r="I551" s="108">
        <f t="shared" si="371"/>
        <v>44732</v>
      </c>
      <c r="J551" s="109">
        <f t="shared" si="379"/>
        <v>20</v>
      </c>
      <c r="K551" s="109">
        <f t="shared" si="368"/>
        <v>17</v>
      </c>
      <c r="L551" s="8">
        <f t="shared" si="380"/>
        <v>1.0119833499999999</v>
      </c>
      <c r="M551" s="110">
        <f t="shared" si="367"/>
        <v>1.0174079700000001</v>
      </c>
      <c r="N551" s="110">
        <f t="shared" si="388"/>
        <v>1.2665343691752988</v>
      </c>
      <c r="O551" s="103">
        <f t="shared" si="366"/>
        <v>1.2817116900000001</v>
      </c>
      <c r="P551" s="103">
        <f t="shared" si="372"/>
        <v>788.7941032</v>
      </c>
      <c r="Q551" s="11">
        <f t="shared" si="387"/>
        <v>0</v>
      </c>
      <c r="R551" s="30">
        <f t="shared" si="381"/>
        <v>0</v>
      </c>
      <c r="S551" s="8">
        <f t="shared" si="373"/>
        <v>0</v>
      </c>
      <c r="T551" s="113">
        <f t="shared" si="382"/>
        <v>0.16</v>
      </c>
      <c r="U551" s="111">
        <f t="shared" si="389"/>
        <v>17</v>
      </c>
      <c r="V551" s="111">
        <v>252</v>
      </c>
      <c r="W551" s="110">
        <f t="shared" si="374"/>
        <v>1.0100627529999999</v>
      </c>
      <c r="X551" s="103">
        <f t="shared" si="375"/>
        <v>7.93744022</v>
      </c>
      <c r="Y551" s="103">
        <f t="shared" si="376"/>
        <v>0</v>
      </c>
      <c r="Z551" s="114" t="str">
        <f t="shared" si="385"/>
        <v>A+J=</v>
      </c>
      <c r="AA551" s="108">
        <f t="shared" si="386"/>
        <v>44732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2.75" x14ac:dyDescent="0.2">
      <c r="A552" s="102">
        <f t="shared" si="377"/>
        <v>44727</v>
      </c>
      <c r="B552" s="103">
        <f t="shared" si="369"/>
        <v>797.75973794999993</v>
      </c>
      <c r="C552" s="103">
        <f t="shared" si="383"/>
        <v>615.42241469999999</v>
      </c>
      <c r="D552" s="104">
        <f t="shared" si="378"/>
        <v>1161.4179999999999</v>
      </c>
      <c r="E552" s="105">
        <f t="shared" ref="E552:E615" si="390">IF($K552=1,VLOOKUP($A551,$AO$10:$AS$165,4),E551)</f>
        <v>1177.809</v>
      </c>
      <c r="F552" s="106">
        <f t="shared" ref="F552:F615" si="391">IF($K552=1,VLOOKUP($A551,$AO$10:$AS$165,5),F551)</f>
        <v>44671</v>
      </c>
      <c r="G552" s="107">
        <f t="shared" si="370"/>
        <v>1.4112920585009014E-2</v>
      </c>
      <c r="H552" s="108">
        <f t="shared" si="384"/>
        <v>44732</v>
      </c>
      <c r="I552" s="108">
        <f t="shared" si="371"/>
        <v>44732</v>
      </c>
      <c r="J552" s="109">
        <f t="shared" si="379"/>
        <v>20</v>
      </c>
      <c r="K552" s="109">
        <f t="shared" si="368"/>
        <v>18</v>
      </c>
      <c r="L552" s="8">
        <f t="shared" si="380"/>
        <v>1.0126927100000001</v>
      </c>
      <c r="M552" s="110">
        <f t="shared" si="367"/>
        <v>1.0174079700000001</v>
      </c>
      <c r="N552" s="110">
        <f t="shared" si="388"/>
        <v>1.2665343691752988</v>
      </c>
      <c r="O552" s="103">
        <f t="shared" si="366"/>
        <v>1.28261012</v>
      </c>
      <c r="P552" s="103">
        <f t="shared" si="372"/>
        <v>789.34701715999995</v>
      </c>
      <c r="Q552" s="11">
        <f t="shared" si="387"/>
        <v>0</v>
      </c>
      <c r="R552" s="30">
        <f t="shared" si="381"/>
        <v>0</v>
      </c>
      <c r="S552" s="8">
        <f t="shared" si="373"/>
        <v>0</v>
      </c>
      <c r="T552" s="113">
        <f t="shared" si="382"/>
        <v>0.16</v>
      </c>
      <c r="U552" s="111">
        <f t="shared" si="389"/>
        <v>18</v>
      </c>
      <c r="V552" s="111">
        <v>252</v>
      </c>
      <c r="W552" s="110">
        <f t="shared" si="374"/>
        <v>1.0106578230000001</v>
      </c>
      <c r="X552" s="103">
        <f t="shared" si="375"/>
        <v>8.4127207899999998</v>
      </c>
      <c r="Y552" s="103">
        <f t="shared" si="376"/>
        <v>0</v>
      </c>
      <c r="Z552" s="114" t="str">
        <f t="shared" si="385"/>
        <v>A+J=</v>
      </c>
      <c r="AA552" s="108">
        <f t="shared" si="386"/>
        <v>44732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2.75" x14ac:dyDescent="0.2">
      <c r="A553" s="102">
        <f t="shared" si="377"/>
        <v>44728</v>
      </c>
      <c r="B553" s="103">
        <f t="shared" si="369"/>
        <v>798.78925363999997</v>
      </c>
      <c r="C553" s="103">
        <f t="shared" si="383"/>
        <v>615.42241469999999</v>
      </c>
      <c r="D553" s="104">
        <f t="shared" si="378"/>
        <v>1161.4179999999999</v>
      </c>
      <c r="E553" s="105">
        <f t="shared" si="390"/>
        <v>1177.809</v>
      </c>
      <c r="F553" s="106">
        <f t="shared" si="391"/>
        <v>44671</v>
      </c>
      <c r="G553" s="107">
        <f t="shared" si="370"/>
        <v>1.4112920585009014E-2</v>
      </c>
      <c r="H553" s="108">
        <f t="shared" si="384"/>
        <v>44732</v>
      </c>
      <c r="I553" s="108">
        <f t="shared" si="371"/>
        <v>44732</v>
      </c>
      <c r="J553" s="109">
        <f t="shared" si="379"/>
        <v>20</v>
      </c>
      <c r="K553" s="109">
        <f t="shared" si="368"/>
        <v>19</v>
      </c>
      <c r="L553" s="8">
        <f t="shared" si="380"/>
        <v>1.0134025600000001</v>
      </c>
      <c r="M553" s="110">
        <f t="shared" si="367"/>
        <v>1.0174079700000001</v>
      </c>
      <c r="N553" s="110">
        <f t="shared" si="388"/>
        <v>1.2665343691752988</v>
      </c>
      <c r="O553" s="103">
        <f t="shared" ref="O553:O616" si="392">TRUNC(TRUNC((L553*N553),15),8)</f>
        <v>1.2835091700000001</v>
      </c>
      <c r="P553" s="103">
        <f t="shared" si="372"/>
        <v>789.90031268999996</v>
      </c>
      <c r="Q553" s="11">
        <f t="shared" si="387"/>
        <v>0</v>
      </c>
      <c r="R553" s="30">
        <f t="shared" si="381"/>
        <v>0</v>
      </c>
      <c r="S553" s="8">
        <f t="shared" si="373"/>
        <v>0</v>
      </c>
      <c r="T553" s="113">
        <f t="shared" si="382"/>
        <v>0.16</v>
      </c>
      <c r="U553" s="111">
        <f t="shared" si="389"/>
        <v>19</v>
      </c>
      <c r="V553" s="111">
        <v>252</v>
      </c>
      <c r="W553" s="110">
        <f t="shared" si="374"/>
        <v>1.0112532439999999</v>
      </c>
      <c r="X553" s="103">
        <f t="shared" si="375"/>
        <v>8.8889409500000003</v>
      </c>
      <c r="Y553" s="103">
        <f t="shared" si="376"/>
        <v>0</v>
      </c>
      <c r="Z553" s="114" t="str">
        <f t="shared" si="385"/>
        <v>A+J=</v>
      </c>
      <c r="AA553" s="108">
        <f t="shared" si="386"/>
        <v>44732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2.75" x14ac:dyDescent="0.2">
      <c r="A554" s="102">
        <f t="shared" si="377"/>
        <v>44729</v>
      </c>
      <c r="B554" s="103">
        <f t="shared" si="369"/>
        <v>798.78925363999997</v>
      </c>
      <c r="C554" s="103">
        <f t="shared" si="383"/>
        <v>615.42241469999999</v>
      </c>
      <c r="D554" s="104">
        <f t="shared" si="378"/>
        <v>1161.4179999999999</v>
      </c>
      <c r="E554" s="105">
        <f t="shared" si="390"/>
        <v>1177.809</v>
      </c>
      <c r="F554" s="106">
        <f t="shared" si="391"/>
        <v>44671</v>
      </c>
      <c r="G554" s="107">
        <f t="shared" si="370"/>
        <v>1.4112920585009014E-2</v>
      </c>
      <c r="H554" s="108">
        <f t="shared" si="384"/>
        <v>44732</v>
      </c>
      <c r="I554" s="108">
        <f t="shared" si="371"/>
        <v>44732</v>
      </c>
      <c r="J554" s="109">
        <f t="shared" si="379"/>
        <v>20</v>
      </c>
      <c r="K554" s="109">
        <f t="shared" si="368"/>
        <v>19</v>
      </c>
      <c r="L554" s="8">
        <f t="shared" si="380"/>
        <v>1.0134025600000001</v>
      </c>
      <c r="M554" s="110">
        <f t="shared" ref="M554:M617" si="393">IF(I554&gt;I553,L553,M553)</f>
        <v>1.0174079700000001</v>
      </c>
      <c r="N554" s="110">
        <f t="shared" si="388"/>
        <v>1.2665343691752988</v>
      </c>
      <c r="O554" s="103">
        <f t="shared" si="392"/>
        <v>1.2835091700000001</v>
      </c>
      <c r="P554" s="103">
        <f t="shared" si="372"/>
        <v>789.90031268999996</v>
      </c>
      <c r="Q554" s="11">
        <f t="shared" si="387"/>
        <v>0</v>
      </c>
      <c r="R554" s="30">
        <f t="shared" si="381"/>
        <v>0</v>
      </c>
      <c r="S554" s="8">
        <f t="shared" si="373"/>
        <v>0</v>
      </c>
      <c r="T554" s="113">
        <f t="shared" si="382"/>
        <v>0.16</v>
      </c>
      <c r="U554" s="111">
        <f t="shared" si="389"/>
        <v>19</v>
      </c>
      <c r="V554" s="111">
        <v>252</v>
      </c>
      <c r="W554" s="110">
        <f t="shared" si="374"/>
        <v>1.0112532439999999</v>
      </c>
      <c r="X554" s="103">
        <f t="shared" si="375"/>
        <v>8.8889409500000003</v>
      </c>
      <c r="Y554" s="103">
        <f t="shared" si="376"/>
        <v>0</v>
      </c>
      <c r="Z554" s="114" t="str">
        <f t="shared" si="385"/>
        <v>A+J=</v>
      </c>
      <c r="AA554" s="108">
        <f t="shared" si="386"/>
        <v>44732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2.75" x14ac:dyDescent="0.2">
      <c r="A555" s="102">
        <f t="shared" si="377"/>
        <v>44730</v>
      </c>
      <c r="B555" s="103">
        <f t="shared" si="369"/>
        <v>799.82010339999999</v>
      </c>
      <c r="C555" s="103">
        <f t="shared" si="383"/>
        <v>615.42241469999999</v>
      </c>
      <c r="D555" s="104">
        <f t="shared" si="378"/>
        <v>1161.4179999999999</v>
      </c>
      <c r="E555" s="105">
        <f t="shared" si="390"/>
        <v>1177.809</v>
      </c>
      <c r="F555" s="106">
        <f t="shared" si="391"/>
        <v>44671</v>
      </c>
      <c r="G555" s="107">
        <f t="shared" si="370"/>
        <v>1.4112920585009014E-2</v>
      </c>
      <c r="H555" s="108">
        <f t="shared" si="384"/>
        <v>44732</v>
      </c>
      <c r="I555" s="108">
        <f t="shared" si="371"/>
        <v>44732</v>
      </c>
      <c r="J555" s="109">
        <f t="shared" si="379"/>
        <v>20</v>
      </c>
      <c r="K555" s="109">
        <f t="shared" si="368"/>
        <v>20</v>
      </c>
      <c r="L555" s="8">
        <f t="shared" si="380"/>
        <v>1.0141129200000001</v>
      </c>
      <c r="M555" s="110">
        <f t="shared" si="393"/>
        <v>1.0174079700000001</v>
      </c>
      <c r="N555" s="110">
        <f t="shared" si="388"/>
        <v>1.2665343691752988</v>
      </c>
      <c r="O555" s="103">
        <f t="shared" si="392"/>
        <v>1.2844088600000001</v>
      </c>
      <c r="P555" s="103">
        <f t="shared" si="372"/>
        <v>790.45400208000001</v>
      </c>
      <c r="Q555" s="11">
        <f t="shared" si="387"/>
        <v>0</v>
      </c>
      <c r="R555" s="30">
        <f t="shared" si="381"/>
        <v>0</v>
      </c>
      <c r="S555" s="8">
        <f t="shared" si="373"/>
        <v>0</v>
      </c>
      <c r="T555" s="113">
        <f t="shared" si="382"/>
        <v>0.16</v>
      </c>
      <c r="U555" s="111">
        <f t="shared" si="389"/>
        <v>20</v>
      </c>
      <c r="V555" s="111">
        <v>252</v>
      </c>
      <c r="W555" s="110">
        <f t="shared" si="374"/>
        <v>1.0118490149999999</v>
      </c>
      <c r="X555" s="103">
        <f t="shared" si="375"/>
        <v>9.3661013200000003</v>
      </c>
      <c r="Y555" s="103">
        <f t="shared" si="376"/>
        <v>0</v>
      </c>
      <c r="Z555" s="114" t="str">
        <f t="shared" si="385"/>
        <v>A+J=</v>
      </c>
      <c r="AA555" s="108">
        <f t="shared" si="386"/>
        <v>44732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2.75" x14ac:dyDescent="0.2">
      <c r="A556" s="102">
        <f t="shared" si="377"/>
        <v>44731</v>
      </c>
      <c r="B556" s="103">
        <f t="shared" si="369"/>
        <v>799.82010339999999</v>
      </c>
      <c r="C556" s="103">
        <f t="shared" si="383"/>
        <v>615.42241469999999</v>
      </c>
      <c r="D556" s="104">
        <f t="shared" si="378"/>
        <v>1161.4179999999999</v>
      </c>
      <c r="E556" s="105">
        <f t="shared" si="390"/>
        <v>1177.809</v>
      </c>
      <c r="F556" s="106">
        <f t="shared" si="391"/>
        <v>44671</v>
      </c>
      <c r="G556" s="107">
        <f t="shared" si="370"/>
        <v>1.4112920585009014E-2</v>
      </c>
      <c r="H556" s="108">
        <f t="shared" si="384"/>
        <v>44732</v>
      </c>
      <c r="I556" s="108">
        <f t="shared" si="371"/>
        <v>44732</v>
      </c>
      <c r="J556" s="109">
        <f t="shared" si="379"/>
        <v>20</v>
      </c>
      <c r="K556" s="109">
        <f t="shared" ref="K556:K619" si="394">(J556-(NETWORKDAYS(A556,I556,AD$171:AD$502)-1))</f>
        <v>20</v>
      </c>
      <c r="L556" s="8">
        <f t="shared" si="380"/>
        <v>1.0141129200000001</v>
      </c>
      <c r="M556" s="110">
        <f t="shared" si="393"/>
        <v>1.0174079700000001</v>
      </c>
      <c r="N556" s="110">
        <f t="shared" si="388"/>
        <v>1.2665343691752988</v>
      </c>
      <c r="O556" s="103">
        <f t="shared" si="392"/>
        <v>1.2844088600000001</v>
      </c>
      <c r="P556" s="103">
        <f t="shared" si="372"/>
        <v>790.45400208000001</v>
      </c>
      <c r="Q556" s="11">
        <f t="shared" si="387"/>
        <v>0</v>
      </c>
      <c r="R556" s="30">
        <f t="shared" si="381"/>
        <v>0</v>
      </c>
      <c r="S556" s="8">
        <f t="shared" si="373"/>
        <v>0</v>
      </c>
      <c r="T556" s="113">
        <f t="shared" si="382"/>
        <v>0.16</v>
      </c>
      <c r="U556" s="111">
        <f t="shared" si="389"/>
        <v>20</v>
      </c>
      <c r="V556" s="111">
        <v>252</v>
      </c>
      <c r="W556" s="110">
        <f t="shared" si="374"/>
        <v>1.0118490149999999</v>
      </c>
      <c r="X556" s="103">
        <f t="shared" si="375"/>
        <v>9.3661013200000003</v>
      </c>
      <c r="Y556" s="103">
        <f t="shared" si="376"/>
        <v>0</v>
      </c>
      <c r="Z556" s="114" t="str">
        <f t="shared" si="385"/>
        <v>A+J=</v>
      </c>
      <c r="AA556" s="108">
        <f t="shared" si="386"/>
        <v>44732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2.75" x14ac:dyDescent="0.2">
      <c r="A557" s="102">
        <f t="shared" si="377"/>
        <v>44732</v>
      </c>
      <c r="B557" s="103">
        <f t="shared" si="369"/>
        <v>799.82010339999999</v>
      </c>
      <c r="C557" s="103">
        <f t="shared" si="383"/>
        <v>615.42241469999999</v>
      </c>
      <c r="D557" s="104">
        <f t="shared" si="378"/>
        <v>1161.4179999999999</v>
      </c>
      <c r="E557" s="105">
        <f t="shared" si="390"/>
        <v>1177.809</v>
      </c>
      <c r="F557" s="106">
        <f t="shared" si="391"/>
        <v>44671</v>
      </c>
      <c r="G557" s="107">
        <f t="shared" si="370"/>
        <v>1.4112920585009014E-2</v>
      </c>
      <c r="H557" s="108">
        <f t="shared" si="384"/>
        <v>44762</v>
      </c>
      <c r="I557" s="108">
        <f t="shared" si="371"/>
        <v>44732</v>
      </c>
      <c r="J557" s="109">
        <f t="shared" si="379"/>
        <v>20</v>
      </c>
      <c r="K557" s="109">
        <f t="shared" si="394"/>
        <v>20</v>
      </c>
      <c r="L557" s="8">
        <f t="shared" si="380"/>
        <v>1.0141129200000001</v>
      </c>
      <c r="M557" s="110">
        <f t="shared" si="393"/>
        <v>1.0174079700000001</v>
      </c>
      <c r="N557" s="110">
        <f t="shared" si="388"/>
        <v>1.2665343691752988</v>
      </c>
      <c r="O557" s="103">
        <f t="shared" si="392"/>
        <v>1.2844088600000001</v>
      </c>
      <c r="P557" s="103">
        <f t="shared" si="372"/>
        <v>790.45400208000001</v>
      </c>
      <c r="Q557" s="11">
        <f t="shared" si="387"/>
        <v>18</v>
      </c>
      <c r="R557" s="30">
        <f t="shared" si="381"/>
        <v>3.6649039265751075E-2</v>
      </c>
      <c r="S557" s="8">
        <f t="shared" si="373"/>
        <v>28.969379759999999</v>
      </c>
      <c r="T557" s="113">
        <f t="shared" si="382"/>
        <v>0.16</v>
      </c>
      <c r="U557" s="111">
        <f t="shared" si="389"/>
        <v>20</v>
      </c>
      <c r="V557" s="111">
        <v>252</v>
      </c>
      <c r="W557" s="110">
        <f t="shared" si="374"/>
        <v>1.0118490149999999</v>
      </c>
      <c r="X557" s="103">
        <f t="shared" si="375"/>
        <v>9.3661013200000003</v>
      </c>
      <c r="Y557" s="103">
        <f t="shared" si="376"/>
        <v>38.335481080000001</v>
      </c>
      <c r="Z557" s="114" t="str">
        <f t="shared" si="385"/>
        <v>A+J=</v>
      </c>
      <c r="AA557" s="108">
        <f t="shared" si="386"/>
        <v>44732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2.75" x14ac:dyDescent="0.2">
      <c r="A558" s="102">
        <f t="shared" si="377"/>
        <v>44733</v>
      </c>
      <c r="B558" s="103">
        <f t="shared" si="369"/>
        <v>762.11345830000005</v>
      </c>
      <c r="C558" s="103">
        <f t="shared" si="383"/>
        <v>592.86777445999996</v>
      </c>
      <c r="D558" s="104">
        <f t="shared" si="378"/>
        <v>1177.809</v>
      </c>
      <c r="E558" s="105">
        <f t="shared" si="390"/>
        <v>1183.953</v>
      </c>
      <c r="F558" s="106">
        <f t="shared" si="391"/>
        <v>44701</v>
      </c>
      <c r="G558" s="107">
        <f t="shared" si="370"/>
        <v>5.2164654880375583E-3</v>
      </c>
      <c r="H558" s="108">
        <f t="shared" si="384"/>
        <v>44762</v>
      </c>
      <c r="I558" s="108">
        <f t="shared" si="371"/>
        <v>44762</v>
      </c>
      <c r="J558" s="109">
        <f t="shared" si="379"/>
        <v>22</v>
      </c>
      <c r="K558" s="109">
        <f t="shared" si="394"/>
        <v>1</v>
      </c>
      <c r="L558" s="8">
        <f t="shared" si="380"/>
        <v>1.0002365200000001</v>
      </c>
      <c r="M558" s="110">
        <f t="shared" si="393"/>
        <v>1.0141129200000001</v>
      </c>
      <c r="N558" s="110">
        <f t="shared" si="388"/>
        <v>1.2844088674047205</v>
      </c>
      <c r="O558" s="103">
        <f t="shared" si="392"/>
        <v>1.2847126499999999</v>
      </c>
      <c r="P558" s="103">
        <f t="shared" si="372"/>
        <v>761.66472962</v>
      </c>
      <c r="Q558" s="11">
        <f t="shared" si="387"/>
        <v>0</v>
      </c>
      <c r="R558" s="30">
        <f t="shared" si="381"/>
        <v>0</v>
      </c>
      <c r="S558" s="8">
        <f t="shared" si="373"/>
        <v>0</v>
      </c>
      <c r="T558" s="113">
        <f t="shared" si="382"/>
        <v>0.16</v>
      </c>
      <c r="U558" s="111">
        <f t="shared" si="389"/>
        <v>1</v>
      </c>
      <c r="V558" s="111">
        <v>252</v>
      </c>
      <c r="W558" s="110">
        <f t="shared" si="374"/>
        <v>1.0005891419999999</v>
      </c>
      <c r="X558" s="103">
        <f t="shared" si="375"/>
        <v>0.44872867999999999</v>
      </c>
      <c r="Y558" s="103">
        <f t="shared" si="376"/>
        <v>0</v>
      </c>
      <c r="Z558" s="114" t="str">
        <f t="shared" si="385"/>
        <v>A+J=</v>
      </c>
      <c r="AA558" s="108">
        <f t="shared" si="386"/>
        <v>44762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2.75" x14ac:dyDescent="0.2">
      <c r="A559" s="102">
        <f t="shared" si="377"/>
        <v>44734</v>
      </c>
      <c r="B559" s="103">
        <f t="shared" si="369"/>
        <v>762.74281758000006</v>
      </c>
      <c r="C559" s="103">
        <f t="shared" si="383"/>
        <v>592.86777445999996</v>
      </c>
      <c r="D559" s="104">
        <f t="shared" si="378"/>
        <v>1177.809</v>
      </c>
      <c r="E559" s="105">
        <f t="shared" si="390"/>
        <v>1183.953</v>
      </c>
      <c r="F559" s="106">
        <f t="shared" si="391"/>
        <v>44701</v>
      </c>
      <c r="G559" s="107">
        <f t="shared" si="370"/>
        <v>5.2164654880375583E-3</v>
      </c>
      <c r="H559" s="108">
        <f t="shared" si="384"/>
        <v>44762</v>
      </c>
      <c r="I559" s="108">
        <f t="shared" si="371"/>
        <v>44762</v>
      </c>
      <c r="J559" s="109">
        <f t="shared" si="379"/>
        <v>22</v>
      </c>
      <c r="K559" s="109">
        <f t="shared" si="394"/>
        <v>2</v>
      </c>
      <c r="L559" s="8">
        <f t="shared" si="380"/>
        <v>1.0004731</v>
      </c>
      <c r="M559" s="110">
        <f t="shared" si="393"/>
        <v>1.0141129200000001</v>
      </c>
      <c r="N559" s="110">
        <f t="shared" si="388"/>
        <v>1.2844088674047205</v>
      </c>
      <c r="O559" s="103">
        <f t="shared" si="392"/>
        <v>1.2850165200000001</v>
      </c>
      <c r="P559" s="103">
        <f t="shared" si="372"/>
        <v>761.84488435000003</v>
      </c>
      <c r="Q559" s="11">
        <f t="shared" si="387"/>
        <v>0</v>
      </c>
      <c r="R559" s="30">
        <f t="shared" si="381"/>
        <v>0</v>
      </c>
      <c r="S559" s="8">
        <f t="shared" si="373"/>
        <v>0</v>
      </c>
      <c r="T559" s="113">
        <f t="shared" si="382"/>
        <v>0.16</v>
      </c>
      <c r="U559" s="111">
        <f t="shared" si="389"/>
        <v>2</v>
      </c>
      <c r="V559" s="111">
        <v>252</v>
      </c>
      <c r="W559" s="110">
        <f t="shared" si="374"/>
        <v>1.0011786300000001</v>
      </c>
      <c r="X559" s="103">
        <f t="shared" si="375"/>
        <v>0.89793323000000003</v>
      </c>
      <c r="Y559" s="103">
        <f t="shared" si="376"/>
        <v>0</v>
      </c>
      <c r="Z559" s="114" t="str">
        <f t="shared" si="385"/>
        <v>A+J=</v>
      </c>
      <c r="AA559" s="108">
        <f t="shared" si="386"/>
        <v>44762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102">
        <f t="shared" si="377"/>
        <v>44735</v>
      </c>
      <c r="B560" s="103">
        <f t="shared" si="369"/>
        <v>763.37269084000002</v>
      </c>
      <c r="C560" s="103">
        <f t="shared" si="383"/>
        <v>592.86777445999996</v>
      </c>
      <c r="D560" s="104">
        <f t="shared" si="378"/>
        <v>1177.809</v>
      </c>
      <c r="E560" s="105">
        <f t="shared" si="390"/>
        <v>1183.953</v>
      </c>
      <c r="F560" s="106">
        <f t="shared" si="391"/>
        <v>44701</v>
      </c>
      <c r="G560" s="107">
        <f t="shared" si="370"/>
        <v>5.2164654880375583E-3</v>
      </c>
      <c r="H560" s="108">
        <f t="shared" si="384"/>
        <v>44762</v>
      </c>
      <c r="I560" s="108">
        <f t="shared" si="371"/>
        <v>44762</v>
      </c>
      <c r="J560" s="109">
        <f t="shared" si="379"/>
        <v>22</v>
      </c>
      <c r="K560" s="109">
        <f t="shared" si="394"/>
        <v>3</v>
      </c>
      <c r="L560" s="8">
        <f t="shared" si="380"/>
        <v>1.0007097300000001</v>
      </c>
      <c r="M560" s="110">
        <f t="shared" si="393"/>
        <v>1.0141129200000001</v>
      </c>
      <c r="N560" s="110">
        <f t="shared" si="388"/>
        <v>1.2844088674047205</v>
      </c>
      <c r="O560" s="103">
        <f t="shared" si="392"/>
        <v>1.2853204499999999</v>
      </c>
      <c r="P560" s="103">
        <f t="shared" si="372"/>
        <v>762.02507464999997</v>
      </c>
      <c r="Q560" s="11">
        <f t="shared" si="387"/>
        <v>0</v>
      </c>
      <c r="R560" s="30">
        <f t="shared" si="381"/>
        <v>0</v>
      </c>
      <c r="S560" s="8">
        <f t="shared" si="373"/>
        <v>0</v>
      </c>
      <c r="T560" s="113">
        <f t="shared" si="382"/>
        <v>0.16</v>
      </c>
      <c r="U560" s="111">
        <f t="shared" si="389"/>
        <v>3</v>
      </c>
      <c r="V560" s="111">
        <v>252</v>
      </c>
      <c r="W560" s="110">
        <f t="shared" si="374"/>
        <v>1.001768467</v>
      </c>
      <c r="X560" s="103">
        <f t="shared" si="375"/>
        <v>1.3476161900000001</v>
      </c>
      <c r="Y560" s="103">
        <f t="shared" si="376"/>
        <v>0</v>
      </c>
      <c r="Z560" s="114" t="str">
        <f t="shared" si="385"/>
        <v>A+J=</v>
      </c>
      <c r="AA560" s="108">
        <f t="shared" si="386"/>
        <v>44762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102">
        <f t="shared" si="377"/>
        <v>44736</v>
      </c>
      <c r="B561" s="103">
        <f t="shared" si="369"/>
        <v>764.00309388999995</v>
      </c>
      <c r="C561" s="103">
        <f t="shared" si="383"/>
        <v>592.86777445999996</v>
      </c>
      <c r="D561" s="104">
        <f t="shared" si="378"/>
        <v>1177.809</v>
      </c>
      <c r="E561" s="105">
        <f t="shared" si="390"/>
        <v>1183.953</v>
      </c>
      <c r="F561" s="106">
        <f t="shared" si="391"/>
        <v>44701</v>
      </c>
      <c r="G561" s="107">
        <f t="shared" si="370"/>
        <v>5.2164654880375583E-3</v>
      </c>
      <c r="H561" s="108">
        <f t="shared" si="384"/>
        <v>44762</v>
      </c>
      <c r="I561" s="108">
        <f t="shared" si="371"/>
        <v>44762</v>
      </c>
      <c r="J561" s="109">
        <f t="shared" si="379"/>
        <v>22</v>
      </c>
      <c r="K561" s="109">
        <f t="shared" si="394"/>
        <v>4</v>
      </c>
      <c r="L561" s="8">
        <f t="shared" si="380"/>
        <v>1.0009464299999999</v>
      </c>
      <c r="M561" s="110">
        <f t="shared" si="393"/>
        <v>1.0141129200000001</v>
      </c>
      <c r="N561" s="110">
        <f t="shared" si="388"/>
        <v>1.2844088674047205</v>
      </c>
      <c r="O561" s="103">
        <f t="shared" si="392"/>
        <v>1.2856244699999999</v>
      </c>
      <c r="P561" s="103">
        <f t="shared" si="372"/>
        <v>762.20531831999995</v>
      </c>
      <c r="Q561" s="11">
        <f t="shared" si="387"/>
        <v>0</v>
      </c>
      <c r="R561" s="30">
        <f t="shared" si="381"/>
        <v>0</v>
      </c>
      <c r="S561" s="8">
        <f t="shared" si="373"/>
        <v>0</v>
      </c>
      <c r="T561" s="113">
        <f t="shared" si="382"/>
        <v>0.16</v>
      </c>
      <c r="U561" s="111">
        <f t="shared" si="389"/>
        <v>4</v>
      </c>
      <c r="V561" s="111">
        <v>252</v>
      </c>
      <c r="W561" s="110">
        <f t="shared" si="374"/>
        <v>1.0023586499999999</v>
      </c>
      <c r="X561" s="103">
        <f t="shared" si="375"/>
        <v>1.79777557</v>
      </c>
      <c r="Y561" s="103">
        <f t="shared" si="376"/>
        <v>0</v>
      </c>
      <c r="Z561" s="114" t="str">
        <f t="shared" si="385"/>
        <v>A+J=</v>
      </c>
      <c r="AA561" s="108">
        <f t="shared" si="386"/>
        <v>44762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2">
        <f t="shared" si="377"/>
        <v>44737</v>
      </c>
      <c r="B562" s="103">
        <f t="shared" si="369"/>
        <v>764.63400548000004</v>
      </c>
      <c r="C562" s="103">
        <f t="shared" si="383"/>
        <v>592.86777445999996</v>
      </c>
      <c r="D562" s="104">
        <f t="shared" si="378"/>
        <v>1177.809</v>
      </c>
      <c r="E562" s="105">
        <f t="shared" si="390"/>
        <v>1183.953</v>
      </c>
      <c r="F562" s="106">
        <f t="shared" si="391"/>
        <v>44701</v>
      </c>
      <c r="G562" s="107">
        <f t="shared" si="370"/>
        <v>5.2164654880375583E-3</v>
      </c>
      <c r="H562" s="108">
        <f t="shared" si="384"/>
        <v>44762</v>
      </c>
      <c r="I562" s="108">
        <f t="shared" si="371"/>
        <v>44762</v>
      </c>
      <c r="J562" s="109">
        <f t="shared" si="379"/>
        <v>22</v>
      </c>
      <c r="K562" s="109">
        <f t="shared" si="394"/>
        <v>5</v>
      </c>
      <c r="L562" s="8">
        <f t="shared" si="380"/>
        <v>1.00118317</v>
      </c>
      <c r="M562" s="110">
        <f t="shared" si="393"/>
        <v>1.0141129200000001</v>
      </c>
      <c r="N562" s="110">
        <f t="shared" si="388"/>
        <v>1.2844088674047205</v>
      </c>
      <c r="O562" s="103">
        <f t="shared" si="392"/>
        <v>1.28592854</v>
      </c>
      <c r="P562" s="103">
        <f t="shared" si="372"/>
        <v>762.38559162000001</v>
      </c>
      <c r="Q562" s="11">
        <f t="shared" si="387"/>
        <v>0</v>
      </c>
      <c r="R562" s="30">
        <f t="shared" si="381"/>
        <v>0</v>
      </c>
      <c r="S562" s="8">
        <f t="shared" si="373"/>
        <v>0</v>
      </c>
      <c r="T562" s="113">
        <f t="shared" si="382"/>
        <v>0.16</v>
      </c>
      <c r="U562" s="111">
        <f t="shared" si="389"/>
        <v>5</v>
      </c>
      <c r="V562" s="111">
        <v>252</v>
      </c>
      <c r="W562" s="110">
        <f t="shared" si="374"/>
        <v>1.0029491820000001</v>
      </c>
      <c r="X562" s="103">
        <f t="shared" si="375"/>
        <v>2.2484138599999999</v>
      </c>
      <c r="Y562" s="103">
        <f t="shared" si="376"/>
        <v>0</v>
      </c>
      <c r="Z562" s="114" t="str">
        <f t="shared" si="385"/>
        <v>A+J=</v>
      </c>
      <c r="AA562" s="108">
        <f t="shared" si="386"/>
        <v>44762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102">
        <f t="shared" si="377"/>
        <v>44738</v>
      </c>
      <c r="B563" s="103">
        <f t="shared" si="369"/>
        <v>764.63400548000004</v>
      </c>
      <c r="C563" s="103">
        <f t="shared" si="383"/>
        <v>592.86777445999996</v>
      </c>
      <c r="D563" s="104">
        <f t="shared" si="378"/>
        <v>1177.809</v>
      </c>
      <c r="E563" s="105">
        <f t="shared" si="390"/>
        <v>1183.953</v>
      </c>
      <c r="F563" s="106">
        <f t="shared" si="391"/>
        <v>44701</v>
      </c>
      <c r="G563" s="107">
        <f t="shared" si="370"/>
        <v>5.2164654880375583E-3</v>
      </c>
      <c r="H563" s="108">
        <f t="shared" si="384"/>
        <v>44762</v>
      </c>
      <c r="I563" s="108">
        <f t="shared" si="371"/>
        <v>44762</v>
      </c>
      <c r="J563" s="109">
        <f t="shared" si="379"/>
        <v>22</v>
      </c>
      <c r="K563" s="109">
        <f t="shared" si="394"/>
        <v>5</v>
      </c>
      <c r="L563" s="8">
        <f t="shared" si="380"/>
        <v>1.00118317</v>
      </c>
      <c r="M563" s="110">
        <f t="shared" si="393"/>
        <v>1.0141129200000001</v>
      </c>
      <c r="N563" s="110">
        <f t="shared" si="388"/>
        <v>1.2844088674047205</v>
      </c>
      <c r="O563" s="103">
        <f t="shared" si="392"/>
        <v>1.28592854</v>
      </c>
      <c r="P563" s="103">
        <f t="shared" si="372"/>
        <v>762.38559162000001</v>
      </c>
      <c r="Q563" s="11">
        <f t="shared" si="387"/>
        <v>0</v>
      </c>
      <c r="R563" s="30">
        <f t="shared" si="381"/>
        <v>0</v>
      </c>
      <c r="S563" s="8">
        <f t="shared" si="373"/>
        <v>0</v>
      </c>
      <c r="T563" s="113">
        <f t="shared" si="382"/>
        <v>0.16</v>
      </c>
      <c r="U563" s="111">
        <f t="shared" si="389"/>
        <v>5</v>
      </c>
      <c r="V563" s="111">
        <v>252</v>
      </c>
      <c r="W563" s="110">
        <f t="shared" si="374"/>
        <v>1.0029491820000001</v>
      </c>
      <c r="X563" s="103">
        <f t="shared" si="375"/>
        <v>2.2484138599999999</v>
      </c>
      <c r="Y563" s="103">
        <f t="shared" si="376"/>
        <v>0</v>
      </c>
      <c r="Z563" s="114" t="str">
        <f t="shared" si="385"/>
        <v>A+J=</v>
      </c>
      <c r="AA563" s="108">
        <f t="shared" si="386"/>
        <v>44762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102">
        <f t="shared" si="377"/>
        <v>44739</v>
      </c>
      <c r="B564" s="103">
        <f t="shared" si="369"/>
        <v>764.63400548000004</v>
      </c>
      <c r="C564" s="103">
        <f t="shared" si="383"/>
        <v>592.86777445999996</v>
      </c>
      <c r="D564" s="104">
        <f t="shared" si="378"/>
        <v>1177.809</v>
      </c>
      <c r="E564" s="105">
        <f t="shared" si="390"/>
        <v>1183.953</v>
      </c>
      <c r="F564" s="106">
        <f t="shared" si="391"/>
        <v>44701</v>
      </c>
      <c r="G564" s="107">
        <f t="shared" si="370"/>
        <v>5.2164654880375583E-3</v>
      </c>
      <c r="H564" s="108">
        <f t="shared" si="384"/>
        <v>44762</v>
      </c>
      <c r="I564" s="108">
        <f t="shared" si="371"/>
        <v>44762</v>
      </c>
      <c r="J564" s="109">
        <f t="shared" si="379"/>
        <v>22</v>
      </c>
      <c r="K564" s="109">
        <f t="shared" si="394"/>
        <v>5</v>
      </c>
      <c r="L564" s="8">
        <f t="shared" si="380"/>
        <v>1.00118317</v>
      </c>
      <c r="M564" s="110">
        <f t="shared" si="393"/>
        <v>1.0141129200000001</v>
      </c>
      <c r="N564" s="110">
        <f t="shared" si="388"/>
        <v>1.2844088674047205</v>
      </c>
      <c r="O564" s="103">
        <f t="shared" si="392"/>
        <v>1.28592854</v>
      </c>
      <c r="P564" s="103">
        <f t="shared" si="372"/>
        <v>762.38559162000001</v>
      </c>
      <c r="Q564" s="11">
        <f t="shared" si="387"/>
        <v>0</v>
      </c>
      <c r="R564" s="30">
        <f t="shared" si="381"/>
        <v>0</v>
      </c>
      <c r="S564" s="8">
        <f t="shared" si="373"/>
        <v>0</v>
      </c>
      <c r="T564" s="113">
        <f t="shared" si="382"/>
        <v>0.16</v>
      </c>
      <c r="U564" s="111">
        <f t="shared" si="389"/>
        <v>5</v>
      </c>
      <c r="V564" s="111">
        <v>252</v>
      </c>
      <c r="W564" s="110">
        <f t="shared" si="374"/>
        <v>1.0029491820000001</v>
      </c>
      <c r="X564" s="103">
        <f t="shared" si="375"/>
        <v>2.2484138599999999</v>
      </c>
      <c r="Y564" s="103">
        <f t="shared" si="376"/>
        <v>0</v>
      </c>
      <c r="Z564" s="114" t="str">
        <f t="shared" si="385"/>
        <v>A+J=</v>
      </c>
      <c r="AA564" s="108">
        <f t="shared" si="386"/>
        <v>44762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102">
        <f t="shared" si="377"/>
        <v>44740</v>
      </c>
      <c r="B565" s="103">
        <f t="shared" si="369"/>
        <v>765.26544813999999</v>
      </c>
      <c r="C565" s="103">
        <f t="shared" si="383"/>
        <v>592.86777445999996</v>
      </c>
      <c r="D565" s="104">
        <f t="shared" si="378"/>
        <v>1177.809</v>
      </c>
      <c r="E565" s="105">
        <f t="shared" si="390"/>
        <v>1183.953</v>
      </c>
      <c r="F565" s="106">
        <f t="shared" si="391"/>
        <v>44701</v>
      </c>
      <c r="G565" s="107">
        <f t="shared" si="370"/>
        <v>5.2164654880375583E-3</v>
      </c>
      <c r="H565" s="108">
        <f t="shared" si="384"/>
        <v>44762</v>
      </c>
      <c r="I565" s="108">
        <f t="shared" si="371"/>
        <v>44762</v>
      </c>
      <c r="J565" s="109">
        <f t="shared" si="379"/>
        <v>22</v>
      </c>
      <c r="K565" s="109">
        <f t="shared" si="394"/>
        <v>6</v>
      </c>
      <c r="L565" s="8">
        <f t="shared" si="380"/>
        <v>1.0014199800000001</v>
      </c>
      <c r="M565" s="110">
        <f t="shared" si="393"/>
        <v>1.0141129200000001</v>
      </c>
      <c r="N565" s="110">
        <f t="shared" si="388"/>
        <v>1.2844088674047205</v>
      </c>
      <c r="O565" s="103">
        <f t="shared" si="392"/>
        <v>1.2862327</v>
      </c>
      <c r="P565" s="103">
        <f t="shared" si="372"/>
        <v>762.56591828000001</v>
      </c>
      <c r="Q565" s="11">
        <f t="shared" si="387"/>
        <v>0</v>
      </c>
      <c r="R565" s="30">
        <f t="shared" si="381"/>
        <v>0</v>
      </c>
      <c r="S565" s="8">
        <f t="shared" si="373"/>
        <v>0</v>
      </c>
      <c r="T565" s="113">
        <f t="shared" si="382"/>
        <v>0.16</v>
      </c>
      <c r="U565" s="111">
        <f t="shared" si="389"/>
        <v>6</v>
      </c>
      <c r="V565" s="111">
        <v>252</v>
      </c>
      <c r="W565" s="110">
        <f t="shared" si="374"/>
        <v>1.003540061</v>
      </c>
      <c r="X565" s="103">
        <f t="shared" si="375"/>
        <v>2.6995298600000002</v>
      </c>
      <c r="Y565" s="103">
        <f t="shared" si="376"/>
        <v>0</v>
      </c>
      <c r="Z565" s="114" t="str">
        <f t="shared" si="385"/>
        <v>A+J=</v>
      </c>
      <c r="AA565" s="108">
        <f t="shared" si="386"/>
        <v>44762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102">
        <f t="shared" si="377"/>
        <v>44741</v>
      </c>
      <c r="B566" s="103">
        <f t="shared" si="369"/>
        <v>765.89740506999999</v>
      </c>
      <c r="C566" s="103">
        <f t="shared" si="383"/>
        <v>592.86777445999996</v>
      </c>
      <c r="D566" s="104">
        <f t="shared" si="378"/>
        <v>1177.809</v>
      </c>
      <c r="E566" s="105">
        <f t="shared" si="390"/>
        <v>1183.953</v>
      </c>
      <c r="F566" s="106">
        <f t="shared" si="391"/>
        <v>44701</v>
      </c>
      <c r="G566" s="107">
        <f t="shared" si="370"/>
        <v>5.2164654880375583E-3</v>
      </c>
      <c r="H566" s="108">
        <f t="shared" si="384"/>
        <v>44762</v>
      </c>
      <c r="I566" s="108">
        <f t="shared" si="371"/>
        <v>44762</v>
      </c>
      <c r="J566" s="109">
        <f t="shared" si="379"/>
        <v>22</v>
      </c>
      <c r="K566" s="109">
        <f t="shared" si="394"/>
        <v>7</v>
      </c>
      <c r="L566" s="8">
        <f t="shared" si="380"/>
        <v>1.0016568400000001</v>
      </c>
      <c r="M566" s="110">
        <f t="shared" si="393"/>
        <v>1.0141129200000001</v>
      </c>
      <c r="N566" s="110">
        <f t="shared" si="388"/>
        <v>1.2844088674047205</v>
      </c>
      <c r="O566" s="103">
        <f t="shared" si="392"/>
        <v>1.2865369200000001</v>
      </c>
      <c r="P566" s="103">
        <f t="shared" si="372"/>
        <v>762.74628052000003</v>
      </c>
      <c r="Q566" s="11">
        <f t="shared" si="387"/>
        <v>0</v>
      </c>
      <c r="R566" s="30">
        <f t="shared" si="381"/>
        <v>0</v>
      </c>
      <c r="S566" s="8">
        <f t="shared" si="373"/>
        <v>0</v>
      </c>
      <c r="T566" s="113">
        <f t="shared" si="382"/>
        <v>0.16</v>
      </c>
      <c r="U566" s="111">
        <f t="shared" si="389"/>
        <v>7</v>
      </c>
      <c r="V566" s="111">
        <v>252</v>
      </c>
      <c r="W566" s="110">
        <f t="shared" si="374"/>
        <v>1.004131288</v>
      </c>
      <c r="X566" s="103">
        <f t="shared" si="375"/>
        <v>3.15112455</v>
      </c>
      <c r="Y566" s="103">
        <f t="shared" si="376"/>
        <v>0</v>
      </c>
      <c r="Z566" s="114" t="str">
        <f t="shared" si="385"/>
        <v>A+J=</v>
      </c>
      <c r="AA566" s="108">
        <f t="shared" si="386"/>
        <v>44762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102">
        <f t="shared" si="377"/>
        <v>44742</v>
      </c>
      <c r="B567" s="103">
        <f t="shared" si="369"/>
        <v>766.52988321999999</v>
      </c>
      <c r="C567" s="103">
        <f t="shared" si="383"/>
        <v>592.86777445999996</v>
      </c>
      <c r="D567" s="104">
        <f t="shared" si="378"/>
        <v>1177.809</v>
      </c>
      <c r="E567" s="105">
        <f t="shared" si="390"/>
        <v>1183.953</v>
      </c>
      <c r="F567" s="106">
        <f t="shared" si="391"/>
        <v>44701</v>
      </c>
      <c r="G567" s="107">
        <f t="shared" si="370"/>
        <v>5.2164654880375583E-3</v>
      </c>
      <c r="H567" s="108">
        <f t="shared" si="384"/>
        <v>44762</v>
      </c>
      <c r="I567" s="108">
        <f t="shared" si="371"/>
        <v>44762</v>
      </c>
      <c r="J567" s="109">
        <f t="shared" si="379"/>
        <v>22</v>
      </c>
      <c r="K567" s="109">
        <f t="shared" si="394"/>
        <v>8</v>
      </c>
      <c r="L567" s="8">
        <f t="shared" si="380"/>
        <v>1.00189375</v>
      </c>
      <c r="M567" s="110">
        <f t="shared" si="393"/>
        <v>1.0141129200000001</v>
      </c>
      <c r="N567" s="110">
        <f t="shared" si="388"/>
        <v>1.2844088674047205</v>
      </c>
      <c r="O567" s="103">
        <f t="shared" si="392"/>
        <v>1.28684121</v>
      </c>
      <c r="P567" s="103">
        <f t="shared" si="372"/>
        <v>762.92668424999999</v>
      </c>
      <c r="Q567" s="11">
        <f t="shared" si="387"/>
        <v>0</v>
      </c>
      <c r="R567" s="30">
        <f t="shared" si="381"/>
        <v>0</v>
      </c>
      <c r="S567" s="8">
        <f t="shared" si="373"/>
        <v>0</v>
      </c>
      <c r="T567" s="113">
        <f t="shared" si="382"/>
        <v>0.16</v>
      </c>
      <c r="U567" s="111">
        <f t="shared" si="389"/>
        <v>8</v>
      </c>
      <c r="V567" s="111">
        <v>252</v>
      </c>
      <c r="W567" s="110">
        <f t="shared" si="374"/>
        <v>1.0047228640000001</v>
      </c>
      <c r="X567" s="103">
        <f t="shared" si="375"/>
        <v>3.6031989699999998</v>
      </c>
      <c r="Y567" s="103">
        <f t="shared" si="376"/>
        <v>0</v>
      </c>
      <c r="Z567" s="114" t="str">
        <f t="shared" si="385"/>
        <v>A+J=</v>
      </c>
      <c r="AA567" s="108">
        <f t="shared" si="386"/>
        <v>44762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2">
        <f t="shared" si="377"/>
        <v>44743</v>
      </c>
      <c r="B568" s="103">
        <f t="shared" si="369"/>
        <v>767.16288806</v>
      </c>
      <c r="C568" s="103">
        <f t="shared" si="383"/>
        <v>592.86777445999996</v>
      </c>
      <c r="D568" s="104">
        <f t="shared" si="378"/>
        <v>1177.809</v>
      </c>
      <c r="E568" s="105">
        <f t="shared" si="390"/>
        <v>1183.953</v>
      </c>
      <c r="F568" s="106">
        <f t="shared" si="391"/>
        <v>44701</v>
      </c>
      <c r="G568" s="107">
        <f t="shared" si="370"/>
        <v>5.2164654880375583E-3</v>
      </c>
      <c r="H568" s="108">
        <f t="shared" si="384"/>
        <v>44762</v>
      </c>
      <c r="I568" s="108">
        <f t="shared" si="371"/>
        <v>44762</v>
      </c>
      <c r="J568" s="109">
        <f t="shared" si="379"/>
        <v>22</v>
      </c>
      <c r="K568" s="109">
        <f t="shared" si="394"/>
        <v>9</v>
      </c>
      <c r="L568" s="8">
        <f t="shared" si="380"/>
        <v>1.00213072</v>
      </c>
      <c r="M568" s="110">
        <f t="shared" si="393"/>
        <v>1.0141129200000001</v>
      </c>
      <c r="N568" s="110">
        <f t="shared" si="388"/>
        <v>1.2844088674047205</v>
      </c>
      <c r="O568" s="103">
        <f t="shared" si="392"/>
        <v>1.28714558</v>
      </c>
      <c r="P568" s="103">
        <f t="shared" si="372"/>
        <v>763.10713541999996</v>
      </c>
      <c r="Q568" s="11">
        <f t="shared" si="387"/>
        <v>0</v>
      </c>
      <c r="R568" s="30">
        <f t="shared" si="381"/>
        <v>0</v>
      </c>
      <c r="S568" s="8">
        <f t="shared" si="373"/>
        <v>0</v>
      </c>
      <c r="T568" s="113">
        <f t="shared" si="382"/>
        <v>0.16</v>
      </c>
      <c r="U568" s="111">
        <f t="shared" si="389"/>
        <v>9</v>
      </c>
      <c r="V568" s="111">
        <v>252</v>
      </c>
      <c r="W568" s="110">
        <f t="shared" si="374"/>
        <v>1.005314788</v>
      </c>
      <c r="X568" s="103">
        <f t="shared" si="375"/>
        <v>4.0557526399999997</v>
      </c>
      <c r="Y568" s="103">
        <f t="shared" si="376"/>
        <v>0</v>
      </c>
      <c r="Z568" s="114" t="str">
        <f t="shared" si="385"/>
        <v>A+J=</v>
      </c>
      <c r="AA568" s="108">
        <f t="shared" si="386"/>
        <v>44762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2">
        <f t="shared" si="377"/>
        <v>44744</v>
      </c>
      <c r="B569" s="103">
        <f t="shared" si="369"/>
        <v>767.79641464999997</v>
      </c>
      <c r="C569" s="103">
        <f t="shared" si="383"/>
        <v>592.86777445999996</v>
      </c>
      <c r="D569" s="104">
        <f t="shared" si="378"/>
        <v>1177.809</v>
      </c>
      <c r="E569" s="105">
        <f t="shared" si="390"/>
        <v>1183.953</v>
      </c>
      <c r="F569" s="106">
        <f t="shared" si="391"/>
        <v>44701</v>
      </c>
      <c r="G569" s="107">
        <f t="shared" si="370"/>
        <v>5.2164654880375583E-3</v>
      </c>
      <c r="H569" s="108">
        <f t="shared" si="384"/>
        <v>44762</v>
      </c>
      <c r="I569" s="108">
        <f t="shared" si="371"/>
        <v>44762</v>
      </c>
      <c r="J569" s="109">
        <f t="shared" si="379"/>
        <v>22</v>
      </c>
      <c r="K569" s="109">
        <f t="shared" si="394"/>
        <v>10</v>
      </c>
      <c r="L569" s="8">
        <f t="shared" si="380"/>
        <v>1.0023677499999999</v>
      </c>
      <c r="M569" s="110">
        <f t="shared" si="393"/>
        <v>1.0141129200000001</v>
      </c>
      <c r="N569" s="110">
        <f t="shared" si="388"/>
        <v>1.2844088674047205</v>
      </c>
      <c r="O569" s="103">
        <f t="shared" si="392"/>
        <v>1.2874500200000001</v>
      </c>
      <c r="P569" s="103">
        <f t="shared" si="372"/>
        <v>763.28762807999999</v>
      </c>
      <c r="Q569" s="11">
        <f t="shared" si="387"/>
        <v>0</v>
      </c>
      <c r="R569" s="30">
        <f t="shared" si="381"/>
        <v>0</v>
      </c>
      <c r="S569" s="8">
        <f t="shared" si="373"/>
        <v>0</v>
      </c>
      <c r="T569" s="113">
        <f t="shared" si="382"/>
        <v>0.16</v>
      </c>
      <c r="U569" s="111">
        <f t="shared" si="389"/>
        <v>10</v>
      </c>
      <c r="V569" s="111">
        <v>252</v>
      </c>
      <c r="W569" s="110">
        <f t="shared" si="374"/>
        <v>1.005907061</v>
      </c>
      <c r="X569" s="103">
        <f t="shared" si="375"/>
        <v>4.5087865699999998</v>
      </c>
      <c r="Y569" s="103">
        <f t="shared" si="376"/>
        <v>0</v>
      </c>
      <c r="Z569" s="114" t="str">
        <f t="shared" si="385"/>
        <v>A+J=</v>
      </c>
      <c r="AA569" s="108">
        <f t="shared" si="386"/>
        <v>44762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2">
        <f t="shared" si="377"/>
        <v>44745</v>
      </c>
      <c r="B570" s="103">
        <f t="shared" si="369"/>
        <v>767.79641464999997</v>
      </c>
      <c r="C570" s="103">
        <f t="shared" si="383"/>
        <v>592.86777445999996</v>
      </c>
      <c r="D570" s="104">
        <f t="shared" si="378"/>
        <v>1177.809</v>
      </c>
      <c r="E570" s="105">
        <f t="shared" si="390"/>
        <v>1183.953</v>
      </c>
      <c r="F570" s="106">
        <f t="shared" si="391"/>
        <v>44701</v>
      </c>
      <c r="G570" s="107">
        <f t="shared" si="370"/>
        <v>5.2164654880375583E-3</v>
      </c>
      <c r="H570" s="108">
        <f t="shared" si="384"/>
        <v>44762</v>
      </c>
      <c r="I570" s="108">
        <f t="shared" si="371"/>
        <v>44762</v>
      </c>
      <c r="J570" s="109">
        <f t="shared" si="379"/>
        <v>22</v>
      </c>
      <c r="K570" s="109">
        <f t="shared" si="394"/>
        <v>10</v>
      </c>
      <c r="L570" s="8">
        <f t="shared" si="380"/>
        <v>1.0023677499999999</v>
      </c>
      <c r="M570" s="110">
        <f t="shared" si="393"/>
        <v>1.0141129200000001</v>
      </c>
      <c r="N570" s="110">
        <f t="shared" si="388"/>
        <v>1.2844088674047205</v>
      </c>
      <c r="O570" s="103">
        <f t="shared" si="392"/>
        <v>1.2874500200000001</v>
      </c>
      <c r="P570" s="103">
        <f t="shared" si="372"/>
        <v>763.28762807999999</v>
      </c>
      <c r="Q570" s="11">
        <f t="shared" si="387"/>
        <v>0</v>
      </c>
      <c r="R570" s="30">
        <f t="shared" si="381"/>
        <v>0</v>
      </c>
      <c r="S570" s="8">
        <f t="shared" si="373"/>
        <v>0</v>
      </c>
      <c r="T570" s="113">
        <f t="shared" si="382"/>
        <v>0.16</v>
      </c>
      <c r="U570" s="111">
        <f t="shared" si="389"/>
        <v>10</v>
      </c>
      <c r="V570" s="111">
        <v>252</v>
      </c>
      <c r="W570" s="110">
        <f t="shared" si="374"/>
        <v>1.005907061</v>
      </c>
      <c r="X570" s="103">
        <f t="shared" si="375"/>
        <v>4.5087865699999998</v>
      </c>
      <c r="Y570" s="103">
        <f t="shared" si="376"/>
        <v>0</v>
      </c>
      <c r="Z570" s="114" t="str">
        <f t="shared" si="385"/>
        <v>A+J=</v>
      </c>
      <c r="AA570" s="108">
        <f t="shared" si="386"/>
        <v>44762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2">
        <f t="shared" si="377"/>
        <v>44746</v>
      </c>
      <c r="B571" s="103">
        <f t="shared" si="369"/>
        <v>767.79641464999997</v>
      </c>
      <c r="C571" s="103">
        <f t="shared" si="383"/>
        <v>592.86777445999996</v>
      </c>
      <c r="D571" s="104">
        <f t="shared" si="378"/>
        <v>1177.809</v>
      </c>
      <c r="E571" s="105">
        <f t="shared" si="390"/>
        <v>1183.953</v>
      </c>
      <c r="F571" s="106">
        <f t="shared" si="391"/>
        <v>44701</v>
      </c>
      <c r="G571" s="107">
        <f t="shared" si="370"/>
        <v>5.2164654880375583E-3</v>
      </c>
      <c r="H571" s="108">
        <f t="shared" si="384"/>
        <v>44762</v>
      </c>
      <c r="I571" s="108">
        <f t="shared" si="371"/>
        <v>44762</v>
      </c>
      <c r="J571" s="109">
        <f t="shared" si="379"/>
        <v>22</v>
      </c>
      <c r="K571" s="109">
        <f t="shared" si="394"/>
        <v>10</v>
      </c>
      <c r="L571" s="8">
        <f t="shared" si="380"/>
        <v>1.0023677499999999</v>
      </c>
      <c r="M571" s="110">
        <f t="shared" si="393"/>
        <v>1.0141129200000001</v>
      </c>
      <c r="N571" s="110">
        <f t="shared" si="388"/>
        <v>1.2844088674047205</v>
      </c>
      <c r="O571" s="103">
        <f t="shared" si="392"/>
        <v>1.2874500200000001</v>
      </c>
      <c r="P571" s="103">
        <f t="shared" si="372"/>
        <v>763.28762807999999</v>
      </c>
      <c r="Q571" s="11">
        <f t="shared" si="387"/>
        <v>0</v>
      </c>
      <c r="R571" s="30">
        <f t="shared" si="381"/>
        <v>0</v>
      </c>
      <c r="S571" s="8">
        <f t="shared" si="373"/>
        <v>0</v>
      </c>
      <c r="T571" s="113">
        <f t="shared" si="382"/>
        <v>0.16</v>
      </c>
      <c r="U571" s="111">
        <f t="shared" si="389"/>
        <v>10</v>
      </c>
      <c r="V571" s="111">
        <v>252</v>
      </c>
      <c r="W571" s="110">
        <f t="shared" si="374"/>
        <v>1.005907061</v>
      </c>
      <c r="X571" s="103">
        <f t="shared" si="375"/>
        <v>4.5087865699999998</v>
      </c>
      <c r="Y571" s="103">
        <f t="shared" si="376"/>
        <v>0</v>
      </c>
      <c r="Z571" s="114" t="str">
        <f t="shared" si="385"/>
        <v>A+J=</v>
      </c>
      <c r="AA571" s="108">
        <f t="shared" si="386"/>
        <v>44762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2">
        <f t="shared" si="377"/>
        <v>44747</v>
      </c>
      <c r="B572" s="103">
        <f t="shared" si="369"/>
        <v>768.43046924999999</v>
      </c>
      <c r="C572" s="103">
        <f t="shared" si="383"/>
        <v>592.86777445999996</v>
      </c>
      <c r="D572" s="104">
        <f t="shared" si="378"/>
        <v>1177.809</v>
      </c>
      <c r="E572" s="105">
        <f t="shared" si="390"/>
        <v>1183.953</v>
      </c>
      <c r="F572" s="106">
        <f t="shared" si="391"/>
        <v>44701</v>
      </c>
      <c r="G572" s="107">
        <f t="shared" si="370"/>
        <v>5.2164654880375583E-3</v>
      </c>
      <c r="H572" s="108">
        <f t="shared" si="384"/>
        <v>44762</v>
      </c>
      <c r="I572" s="108">
        <f t="shared" si="371"/>
        <v>44762</v>
      </c>
      <c r="J572" s="109">
        <f t="shared" si="379"/>
        <v>22</v>
      </c>
      <c r="K572" s="109">
        <f t="shared" si="394"/>
        <v>11</v>
      </c>
      <c r="L572" s="8">
        <f t="shared" si="380"/>
        <v>1.0026048400000001</v>
      </c>
      <c r="M572" s="110">
        <f t="shared" si="393"/>
        <v>1.0141129200000001</v>
      </c>
      <c r="N572" s="110">
        <f t="shared" si="388"/>
        <v>1.2844088674047205</v>
      </c>
      <c r="O572" s="103">
        <f t="shared" si="392"/>
        <v>1.2877545399999999</v>
      </c>
      <c r="P572" s="103">
        <f t="shared" si="372"/>
        <v>763.46816818000002</v>
      </c>
      <c r="Q572" s="11">
        <f t="shared" si="387"/>
        <v>0</v>
      </c>
      <c r="R572" s="30">
        <f t="shared" si="381"/>
        <v>0</v>
      </c>
      <c r="S572" s="8">
        <f t="shared" si="373"/>
        <v>0</v>
      </c>
      <c r="T572" s="113">
        <f t="shared" si="382"/>
        <v>0.16</v>
      </c>
      <c r="U572" s="111">
        <f t="shared" si="389"/>
        <v>11</v>
      </c>
      <c r="V572" s="111">
        <v>252</v>
      </c>
      <c r="W572" s="110">
        <f t="shared" si="374"/>
        <v>1.0064996829999999</v>
      </c>
      <c r="X572" s="103">
        <f t="shared" si="375"/>
        <v>4.9623010699999996</v>
      </c>
      <c r="Y572" s="103">
        <f t="shared" si="376"/>
        <v>0</v>
      </c>
      <c r="Z572" s="114" t="str">
        <f t="shared" si="385"/>
        <v>A+J=</v>
      </c>
      <c r="AA572" s="108">
        <f t="shared" si="386"/>
        <v>44762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2">
        <f t="shared" si="377"/>
        <v>44748</v>
      </c>
      <c r="B573" s="103">
        <f t="shared" si="369"/>
        <v>769.06503418</v>
      </c>
      <c r="C573" s="103">
        <f t="shared" si="383"/>
        <v>592.86777445999996</v>
      </c>
      <c r="D573" s="104">
        <f t="shared" si="378"/>
        <v>1177.809</v>
      </c>
      <c r="E573" s="105">
        <f t="shared" si="390"/>
        <v>1183.953</v>
      </c>
      <c r="F573" s="106">
        <f t="shared" si="391"/>
        <v>44701</v>
      </c>
      <c r="G573" s="107">
        <f t="shared" si="370"/>
        <v>5.2164654880375583E-3</v>
      </c>
      <c r="H573" s="108">
        <f t="shared" si="384"/>
        <v>44762</v>
      </c>
      <c r="I573" s="108">
        <f t="shared" si="371"/>
        <v>44762</v>
      </c>
      <c r="J573" s="109">
        <f t="shared" si="379"/>
        <v>22</v>
      </c>
      <c r="K573" s="109">
        <f t="shared" si="394"/>
        <v>12</v>
      </c>
      <c r="L573" s="8">
        <f t="shared" si="380"/>
        <v>1.00284197</v>
      </c>
      <c r="M573" s="110">
        <f t="shared" si="393"/>
        <v>1.0141129200000001</v>
      </c>
      <c r="N573" s="110">
        <f t="shared" si="388"/>
        <v>1.2844088674047205</v>
      </c>
      <c r="O573" s="103">
        <f t="shared" si="392"/>
        <v>1.2880591100000001</v>
      </c>
      <c r="P573" s="103">
        <f t="shared" si="372"/>
        <v>763.64873791000002</v>
      </c>
      <c r="Q573" s="11">
        <f t="shared" si="387"/>
        <v>0</v>
      </c>
      <c r="R573" s="30">
        <f t="shared" si="381"/>
        <v>0</v>
      </c>
      <c r="S573" s="8">
        <f t="shared" si="373"/>
        <v>0</v>
      </c>
      <c r="T573" s="113">
        <f t="shared" si="382"/>
        <v>0.16</v>
      </c>
      <c r="U573" s="111">
        <f t="shared" si="389"/>
        <v>12</v>
      </c>
      <c r="V573" s="111">
        <v>252</v>
      </c>
      <c r="W573" s="110">
        <f t="shared" si="374"/>
        <v>1.007092654</v>
      </c>
      <c r="X573" s="103">
        <f t="shared" si="375"/>
        <v>5.4162962700000001</v>
      </c>
      <c r="Y573" s="103">
        <f t="shared" si="376"/>
        <v>0</v>
      </c>
      <c r="Z573" s="114" t="str">
        <f t="shared" si="385"/>
        <v>A+J=</v>
      </c>
      <c r="AA573" s="108">
        <f t="shared" si="386"/>
        <v>44762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2">
        <f t="shared" si="377"/>
        <v>44749</v>
      </c>
      <c r="B574" s="103">
        <f t="shared" si="369"/>
        <v>769.70013959000005</v>
      </c>
      <c r="C574" s="103">
        <f t="shared" si="383"/>
        <v>592.86777445999996</v>
      </c>
      <c r="D574" s="104">
        <f t="shared" si="378"/>
        <v>1177.809</v>
      </c>
      <c r="E574" s="105">
        <f t="shared" si="390"/>
        <v>1183.953</v>
      </c>
      <c r="F574" s="106">
        <f t="shared" si="391"/>
        <v>44701</v>
      </c>
      <c r="G574" s="107">
        <f t="shared" si="370"/>
        <v>5.2164654880375583E-3</v>
      </c>
      <c r="H574" s="108">
        <f t="shared" si="384"/>
        <v>44762</v>
      </c>
      <c r="I574" s="108">
        <f t="shared" si="371"/>
        <v>44762</v>
      </c>
      <c r="J574" s="109">
        <f t="shared" si="379"/>
        <v>22</v>
      </c>
      <c r="K574" s="109">
        <f t="shared" si="394"/>
        <v>13</v>
      </c>
      <c r="L574" s="8">
        <f t="shared" si="380"/>
        <v>1.0030791699999999</v>
      </c>
      <c r="M574" s="110">
        <f t="shared" si="393"/>
        <v>1.0141129200000001</v>
      </c>
      <c r="N574" s="110">
        <f t="shared" si="388"/>
        <v>1.2844088674047205</v>
      </c>
      <c r="O574" s="103">
        <f t="shared" si="392"/>
        <v>1.2883637800000001</v>
      </c>
      <c r="P574" s="103">
        <f t="shared" si="372"/>
        <v>763.82936694</v>
      </c>
      <c r="Q574" s="11">
        <f t="shared" si="387"/>
        <v>0</v>
      </c>
      <c r="R574" s="30">
        <f t="shared" si="381"/>
        <v>0</v>
      </c>
      <c r="S574" s="8">
        <f t="shared" si="373"/>
        <v>0</v>
      </c>
      <c r="T574" s="113">
        <f t="shared" si="382"/>
        <v>0.16</v>
      </c>
      <c r="U574" s="111">
        <f t="shared" si="389"/>
        <v>13</v>
      </c>
      <c r="V574" s="111">
        <v>252</v>
      </c>
      <c r="W574" s="110">
        <f t="shared" si="374"/>
        <v>1.0076859739999999</v>
      </c>
      <c r="X574" s="103">
        <f t="shared" si="375"/>
        <v>5.8707726500000001</v>
      </c>
      <c r="Y574" s="103">
        <f t="shared" si="376"/>
        <v>0</v>
      </c>
      <c r="Z574" s="114" t="str">
        <f t="shared" si="385"/>
        <v>A+J=</v>
      </c>
      <c r="AA574" s="108">
        <f t="shared" si="386"/>
        <v>44762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2">
        <f t="shared" si="377"/>
        <v>44750</v>
      </c>
      <c r="B575" s="103">
        <f t="shared" si="369"/>
        <v>770.33575662999999</v>
      </c>
      <c r="C575" s="103">
        <f t="shared" si="383"/>
        <v>592.86777445999996</v>
      </c>
      <c r="D575" s="104">
        <f t="shared" si="378"/>
        <v>1177.809</v>
      </c>
      <c r="E575" s="105">
        <f t="shared" si="390"/>
        <v>1183.953</v>
      </c>
      <c r="F575" s="106">
        <f t="shared" si="391"/>
        <v>44701</v>
      </c>
      <c r="G575" s="107">
        <f t="shared" si="370"/>
        <v>5.2164654880375583E-3</v>
      </c>
      <c r="H575" s="108">
        <f t="shared" si="384"/>
        <v>44762</v>
      </c>
      <c r="I575" s="108">
        <f t="shared" si="371"/>
        <v>44762</v>
      </c>
      <c r="J575" s="109">
        <f t="shared" si="379"/>
        <v>22</v>
      </c>
      <c r="K575" s="109">
        <f t="shared" si="394"/>
        <v>14</v>
      </c>
      <c r="L575" s="8">
        <f t="shared" si="380"/>
        <v>1.00331642</v>
      </c>
      <c r="M575" s="110">
        <f t="shared" si="393"/>
        <v>1.0141129200000001</v>
      </c>
      <c r="N575" s="110">
        <f t="shared" si="388"/>
        <v>1.2844088674047205</v>
      </c>
      <c r="O575" s="103">
        <f t="shared" si="392"/>
        <v>1.2886685</v>
      </c>
      <c r="P575" s="103">
        <f t="shared" si="372"/>
        <v>764.01002560999996</v>
      </c>
      <c r="Q575" s="11">
        <f t="shared" si="387"/>
        <v>0</v>
      </c>
      <c r="R575" s="30">
        <f t="shared" si="381"/>
        <v>0</v>
      </c>
      <c r="S575" s="8">
        <f t="shared" si="373"/>
        <v>0</v>
      </c>
      <c r="T575" s="113">
        <f t="shared" si="382"/>
        <v>0.16</v>
      </c>
      <c r="U575" s="111">
        <f t="shared" si="389"/>
        <v>14</v>
      </c>
      <c r="V575" s="111">
        <v>252</v>
      </c>
      <c r="W575" s="110">
        <f t="shared" si="374"/>
        <v>1.0082796439999999</v>
      </c>
      <c r="X575" s="103">
        <f t="shared" si="375"/>
        <v>6.3257310200000001</v>
      </c>
      <c r="Y575" s="103">
        <f t="shared" si="376"/>
        <v>0</v>
      </c>
      <c r="Z575" s="114" t="str">
        <f t="shared" si="385"/>
        <v>A+J=</v>
      </c>
      <c r="AA575" s="108">
        <f t="shared" si="386"/>
        <v>44762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2">
        <f t="shared" si="377"/>
        <v>44751</v>
      </c>
      <c r="B576" s="103">
        <f t="shared" si="369"/>
        <v>770.97190348000004</v>
      </c>
      <c r="C576" s="103">
        <f t="shared" si="383"/>
        <v>592.86777445999996</v>
      </c>
      <c r="D576" s="104">
        <f t="shared" si="378"/>
        <v>1177.809</v>
      </c>
      <c r="E576" s="105">
        <f t="shared" si="390"/>
        <v>1183.953</v>
      </c>
      <c r="F576" s="106">
        <f t="shared" si="391"/>
        <v>44701</v>
      </c>
      <c r="G576" s="107">
        <f t="shared" si="370"/>
        <v>5.2164654880375583E-3</v>
      </c>
      <c r="H576" s="108">
        <f t="shared" si="384"/>
        <v>44762</v>
      </c>
      <c r="I576" s="108">
        <f t="shared" si="371"/>
        <v>44762</v>
      </c>
      <c r="J576" s="109">
        <f t="shared" si="379"/>
        <v>22</v>
      </c>
      <c r="K576" s="109">
        <f t="shared" si="394"/>
        <v>15</v>
      </c>
      <c r="L576" s="8">
        <f t="shared" si="380"/>
        <v>1.0035537299999999</v>
      </c>
      <c r="M576" s="110">
        <f t="shared" si="393"/>
        <v>1.0141129200000001</v>
      </c>
      <c r="N576" s="110">
        <f t="shared" si="388"/>
        <v>1.2844088674047205</v>
      </c>
      <c r="O576" s="103">
        <f t="shared" si="392"/>
        <v>1.2889733000000001</v>
      </c>
      <c r="P576" s="103">
        <f t="shared" si="372"/>
        <v>764.19073170000001</v>
      </c>
      <c r="Q576" s="11">
        <f t="shared" si="387"/>
        <v>0</v>
      </c>
      <c r="R576" s="30">
        <f t="shared" si="381"/>
        <v>0</v>
      </c>
      <c r="S576" s="8">
        <f t="shared" si="373"/>
        <v>0</v>
      </c>
      <c r="T576" s="113">
        <f t="shared" si="382"/>
        <v>0.16</v>
      </c>
      <c r="U576" s="111">
        <f t="shared" si="389"/>
        <v>15</v>
      </c>
      <c r="V576" s="111">
        <v>252</v>
      </c>
      <c r="W576" s="110">
        <f t="shared" si="374"/>
        <v>1.008873664</v>
      </c>
      <c r="X576" s="103">
        <f t="shared" si="375"/>
        <v>6.7811717800000002</v>
      </c>
      <c r="Y576" s="103">
        <f t="shared" si="376"/>
        <v>0</v>
      </c>
      <c r="Z576" s="114" t="str">
        <f t="shared" si="385"/>
        <v>A+J=</v>
      </c>
      <c r="AA576" s="108">
        <f t="shared" si="386"/>
        <v>44762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2">
        <f t="shared" si="377"/>
        <v>44752</v>
      </c>
      <c r="B577" s="103">
        <f t="shared" si="369"/>
        <v>770.97190348000004</v>
      </c>
      <c r="C577" s="103">
        <f t="shared" si="383"/>
        <v>592.86777445999996</v>
      </c>
      <c r="D577" s="104">
        <f t="shared" si="378"/>
        <v>1177.809</v>
      </c>
      <c r="E577" s="105">
        <f t="shared" si="390"/>
        <v>1183.953</v>
      </c>
      <c r="F577" s="106">
        <f t="shared" si="391"/>
        <v>44701</v>
      </c>
      <c r="G577" s="107">
        <f t="shared" si="370"/>
        <v>5.2164654880375583E-3</v>
      </c>
      <c r="H577" s="108">
        <f t="shared" si="384"/>
        <v>44762</v>
      </c>
      <c r="I577" s="108">
        <f t="shared" si="371"/>
        <v>44762</v>
      </c>
      <c r="J577" s="109">
        <f t="shared" si="379"/>
        <v>22</v>
      </c>
      <c r="K577" s="109">
        <f t="shared" si="394"/>
        <v>15</v>
      </c>
      <c r="L577" s="8">
        <f t="shared" si="380"/>
        <v>1.0035537299999999</v>
      </c>
      <c r="M577" s="110">
        <f t="shared" si="393"/>
        <v>1.0141129200000001</v>
      </c>
      <c r="N577" s="110">
        <f t="shared" si="388"/>
        <v>1.2844088674047205</v>
      </c>
      <c r="O577" s="103">
        <f t="shared" si="392"/>
        <v>1.2889733000000001</v>
      </c>
      <c r="P577" s="103">
        <f t="shared" si="372"/>
        <v>764.19073170000001</v>
      </c>
      <c r="Q577" s="11">
        <f t="shared" si="387"/>
        <v>0</v>
      </c>
      <c r="R577" s="30">
        <f t="shared" si="381"/>
        <v>0</v>
      </c>
      <c r="S577" s="8">
        <f t="shared" si="373"/>
        <v>0</v>
      </c>
      <c r="T577" s="113">
        <f t="shared" si="382"/>
        <v>0.16</v>
      </c>
      <c r="U577" s="111">
        <f t="shared" si="389"/>
        <v>15</v>
      </c>
      <c r="V577" s="111">
        <v>252</v>
      </c>
      <c r="W577" s="110">
        <f t="shared" si="374"/>
        <v>1.008873664</v>
      </c>
      <c r="X577" s="103">
        <f t="shared" si="375"/>
        <v>6.7811717800000002</v>
      </c>
      <c r="Y577" s="103">
        <f t="shared" si="376"/>
        <v>0</v>
      </c>
      <c r="Z577" s="114" t="str">
        <f t="shared" si="385"/>
        <v>A+J=</v>
      </c>
      <c r="AA577" s="108">
        <f t="shared" si="386"/>
        <v>44762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2">
        <f t="shared" si="377"/>
        <v>44753</v>
      </c>
      <c r="B578" s="103">
        <f t="shared" si="369"/>
        <v>770.97190348000004</v>
      </c>
      <c r="C578" s="103">
        <f t="shared" si="383"/>
        <v>592.86777445999996</v>
      </c>
      <c r="D578" s="104">
        <f t="shared" si="378"/>
        <v>1177.809</v>
      </c>
      <c r="E578" s="105">
        <f t="shared" si="390"/>
        <v>1183.953</v>
      </c>
      <c r="F578" s="106">
        <f t="shared" si="391"/>
        <v>44701</v>
      </c>
      <c r="G578" s="107">
        <f t="shared" si="370"/>
        <v>5.2164654880375583E-3</v>
      </c>
      <c r="H578" s="108">
        <f t="shared" si="384"/>
        <v>44762</v>
      </c>
      <c r="I578" s="108">
        <f t="shared" si="371"/>
        <v>44762</v>
      </c>
      <c r="J578" s="109">
        <f t="shared" si="379"/>
        <v>22</v>
      </c>
      <c r="K578" s="109">
        <f t="shared" si="394"/>
        <v>15</v>
      </c>
      <c r="L578" s="8">
        <f t="shared" si="380"/>
        <v>1.0035537299999999</v>
      </c>
      <c r="M578" s="110">
        <f t="shared" si="393"/>
        <v>1.0141129200000001</v>
      </c>
      <c r="N578" s="110">
        <f t="shared" si="388"/>
        <v>1.2844088674047205</v>
      </c>
      <c r="O578" s="103">
        <f t="shared" si="392"/>
        <v>1.2889733000000001</v>
      </c>
      <c r="P578" s="103">
        <f t="shared" si="372"/>
        <v>764.19073170000001</v>
      </c>
      <c r="Q578" s="11">
        <f t="shared" si="387"/>
        <v>0</v>
      </c>
      <c r="R578" s="30">
        <f t="shared" si="381"/>
        <v>0</v>
      </c>
      <c r="S578" s="8">
        <f t="shared" si="373"/>
        <v>0</v>
      </c>
      <c r="T578" s="113">
        <f t="shared" si="382"/>
        <v>0.16</v>
      </c>
      <c r="U578" s="111">
        <f t="shared" si="389"/>
        <v>15</v>
      </c>
      <c r="V578" s="111">
        <v>252</v>
      </c>
      <c r="W578" s="110">
        <f t="shared" si="374"/>
        <v>1.008873664</v>
      </c>
      <c r="X578" s="103">
        <f t="shared" si="375"/>
        <v>6.7811717800000002</v>
      </c>
      <c r="Y578" s="103">
        <f t="shared" si="376"/>
        <v>0</v>
      </c>
      <c r="Z578" s="114" t="str">
        <f t="shared" si="385"/>
        <v>A+J=</v>
      </c>
      <c r="AA578" s="108">
        <f t="shared" si="386"/>
        <v>44762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2">
        <f t="shared" si="377"/>
        <v>44754</v>
      </c>
      <c r="B579" s="103">
        <f t="shared" si="369"/>
        <v>771.60857966999993</v>
      </c>
      <c r="C579" s="103">
        <f t="shared" si="383"/>
        <v>592.86777445999996</v>
      </c>
      <c r="D579" s="104">
        <f t="shared" si="378"/>
        <v>1177.809</v>
      </c>
      <c r="E579" s="105">
        <f t="shared" si="390"/>
        <v>1183.953</v>
      </c>
      <c r="F579" s="106">
        <f t="shared" si="391"/>
        <v>44701</v>
      </c>
      <c r="G579" s="107">
        <f t="shared" si="370"/>
        <v>5.2164654880375583E-3</v>
      </c>
      <c r="H579" s="108">
        <f t="shared" si="384"/>
        <v>44762</v>
      </c>
      <c r="I579" s="108">
        <f t="shared" si="371"/>
        <v>44762</v>
      </c>
      <c r="J579" s="109">
        <f t="shared" si="379"/>
        <v>22</v>
      </c>
      <c r="K579" s="109">
        <f t="shared" si="394"/>
        <v>16</v>
      </c>
      <c r="L579" s="8">
        <f t="shared" si="380"/>
        <v>1.0037910999999999</v>
      </c>
      <c r="M579" s="110">
        <f t="shared" si="393"/>
        <v>1.0141129200000001</v>
      </c>
      <c r="N579" s="110">
        <f t="shared" si="388"/>
        <v>1.2844088674047205</v>
      </c>
      <c r="O579" s="103">
        <f t="shared" si="392"/>
        <v>1.2892781799999999</v>
      </c>
      <c r="P579" s="103">
        <f t="shared" si="372"/>
        <v>764.37148522999996</v>
      </c>
      <c r="Q579" s="11">
        <f t="shared" si="387"/>
        <v>0</v>
      </c>
      <c r="R579" s="30">
        <f t="shared" si="381"/>
        <v>0</v>
      </c>
      <c r="S579" s="8">
        <f t="shared" si="373"/>
        <v>0</v>
      </c>
      <c r="T579" s="113">
        <f t="shared" si="382"/>
        <v>0.16</v>
      </c>
      <c r="U579" s="111">
        <f t="shared" si="389"/>
        <v>16</v>
      </c>
      <c r="V579" s="111">
        <v>252</v>
      </c>
      <c r="W579" s="110">
        <f t="shared" si="374"/>
        <v>1.0094680330000001</v>
      </c>
      <c r="X579" s="103">
        <f t="shared" si="375"/>
        <v>7.2370944399999999</v>
      </c>
      <c r="Y579" s="103">
        <f t="shared" si="376"/>
        <v>0</v>
      </c>
      <c r="Z579" s="114" t="str">
        <f t="shared" si="385"/>
        <v>A+J=</v>
      </c>
      <c r="AA579" s="108">
        <f t="shared" si="386"/>
        <v>44762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2">
        <f t="shared" si="377"/>
        <v>44755</v>
      </c>
      <c r="B580" s="103">
        <f t="shared" si="369"/>
        <v>772.24578100999997</v>
      </c>
      <c r="C580" s="103">
        <f t="shared" si="383"/>
        <v>592.86777445999996</v>
      </c>
      <c r="D580" s="104">
        <f t="shared" si="378"/>
        <v>1177.809</v>
      </c>
      <c r="E580" s="105">
        <f t="shared" si="390"/>
        <v>1183.953</v>
      </c>
      <c r="F580" s="106">
        <f t="shared" si="391"/>
        <v>44701</v>
      </c>
      <c r="G580" s="107">
        <f t="shared" si="370"/>
        <v>5.2164654880375583E-3</v>
      </c>
      <c r="H580" s="108">
        <f t="shared" si="384"/>
        <v>44762</v>
      </c>
      <c r="I580" s="108">
        <f t="shared" si="371"/>
        <v>44762</v>
      </c>
      <c r="J580" s="109">
        <f t="shared" si="379"/>
        <v>22</v>
      </c>
      <c r="K580" s="109">
        <f t="shared" si="394"/>
        <v>17</v>
      </c>
      <c r="L580" s="8">
        <f t="shared" si="380"/>
        <v>1.0040285200000001</v>
      </c>
      <c r="M580" s="110">
        <f t="shared" si="393"/>
        <v>1.0141129200000001</v>
      </c>
      <c r="N580" s="110">
        <f t="shared" si="388"/>
        <v>1.2844088674047205</v>
      </c>
      <c r="O580" s="103">
        <f t="shared" si="392"/>
        <v>1.28958313</v>
      </c>
      <c r="P580" s="103">
        <f t="shared" si="372"/>
        <v>764.55228025999997</v>
      </c>
      <c r="Q580" s="11">
        <f t="shared" si="387"/>
        <v>0</v>
      </c>
      <c r="R580" s="30">
        <f t="shared" si="381"/>
        <v>0</v>
      </c>
      <c r="S580" s="8">
        <f t="shared" si="373"/>
        <v>0</v>
      </c>
      <c r="T580" s="113">
        <f t="shared" si="382"/>
        <v>0.16</v>
      </c>
      <c r="U580" s="111">
        <f t="shared" si="389"/>
        <v>17</v>
      </c>
      <c r="V580" s="111">
        <v>252</v>
      </c>
      <c r="W580" s="110">
        <f t="shared" si="374"/>
        <v>1.0100627529999999</v>
      </c>
      <c r="X580" s="103">
        <f t="shared" si="375"/>
        <v>7.6935007500000001</v>
      </c>
      <c r="Y580" s="103">
        <f t="shared" si="376"/>
        <v>0</v>
      </c>
      <c r="Z580" s="114" t="str">
        <f t="shared" si="385"/>
        <v>A+J=</v>
      </c>
      <c r="AA580" s="108">
        <f t="shared" si="386"/>
        <v>44762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2">
        <f t="shared" si="377"/>
        <v>44756</v>
      </c>
      <c r="B581" s="103">
        <f t="shared" si="369"/>
        <v>772.88350099000002</v>
      </c>
      <c r="C581" s="103">
        <f t="shared" si="383"/>
        <v>592.86777445999996</v>
      </c>
      <c r="D581" s="104">
        <f t="shared" si="378"/>
        <v>1177.809</v>
      </c>
      <c r="E581" s="105">
        <f t="shared" si="390"/>
        <v>1183.953</v>
      </c>
      <c r="F581" s="106">
        <f t="shared" si="391"/>
        <v>44701</v>
      </c>
      <c r="G581" s="107">
        <f t="shared" si="370"/>
        <v>5.2164654880375583E-3</v>
      </c>
      <c r="H581" s="108">
        <f t="shared" si="384"/>
        <v>44762</v>
      </c>
      <c r="I581" s="108">
        <f t="shared" si="371"/>
        <v>44762</v>
      </c>
      <c r="J581" s="109">
        <f t="shared" si="379"/>
        <v>22</v>
      </c>
      <c r="K581" s="109">
        <f t="shared" si="394"/>
        <v>18</v>
      </c>
      <c r="L581" s="8">
        <f t="shared" si="380"/>
        <v>1.0042659899999999</v>
      </c>
      <c r="M581" s="110">
        <f t="shared" si="393"/>
        <v>1.0141129200000001</v>
      </c>
      <c r="N581" s="110">
        <f t="shared" si="388"/>
        <v>1.2844088674047205</v>
      </c>
      <c r="O581" s="103">
        <f t="shared" si="392"/>
        <v>1.28988814</v>
      </c>
      <c r="P581" s="103">
        <f t="shared" si="372"/>
        <v>764.73311086000001</v>
      </c>
      <c r="Q581" s="11">
        <f t="shared" si="387"/>
        <v>0</v>
      </c>
      <c r="R581" s="30">
        <f t="shared" si="381"/>
        <v>0</v>
      </c>
      <c r="S581" s="8">
        <f t="shared" si="373"/>
        <v>0</v>
      </c>
      <c r="T581" s="113">
        <f t="shared" si="382"/>
        <v>0.16</v>
      </c>
      <c r="U581" s="111">
        <f t="shared" si="389"/>
        <v>18</v>
      </c>
      <c r="V581" s="111">
        <v>252</v>
      </c>
      <c r="W581" s="110">
        <f t="shared" si="374"/>
        <v>1.0106578230000001</v>
      </c>
      <c r="X581" s="103">
        <f t="shared" si="375"/>
        <v>8.1503901299999999</v>
      </c>
      <c r="Y581" s="103">
        <f t="shared" si="376"/>
        <v>0</v>
      </c>
      <c r="Z581" s="114" t="str">
        <f t="shared" si="385"/>
        <v>A+J=</v>
      </c>
      <c r="AA581" s="108">
        <f t="shared" si="386"/>
        <v>44762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2">
        <f t="shared" si="377"/>
        <v>44757</v>
      </c>
      <c r="B582" s="103">
        <f t="shared" si="369"/>
        <v>773.52175863999992</v>
      </c>
      <c r="C582" s="103">
        <f t="shared" si="383"/>
        <v>592.86777445999996</v>
      </c>
      <c r="D582" s="104">
        <f t="shared" si="378"/>
        <v>1177.809</v>
      </c>
      <c r="E582" s="105">
        <f t="shared" si="390"/>
        <v>1183.953</v>
      </c>
      <c r="F582" s="106">
        <f t="shared" si="391"/>
        <v>44701</v>
      </c>
      <c r="G582" s="107">
        <f t="shared" si="370"/>
        <v>5.2164654880375583E-3</v>
      </c>
      <c r="H582" s="108">
        <f t="shared" si="384"/>
        <v>44762</v>
      </c>
      <c r="I582" s="108">
        <f t="shared" si="371"/>
        <v>44762</v>
      </c>
      <c r="J582" s="109">
        <f t="shared" si="379"/>
        <v>22</v>
      </c>
      <c r="K582" s="109">
        <f t="shared" si="394"/>
        <v>19</v>
      </c>
      <c r="L582" s="8">
        <f t="shared" si="380"/>
        <v>1.00450353</v>
      </c>
      <c r="M582" s="110">
        <f t="shared" si="393"/>
        <v>1.0141129200000001</v>
      </c>
      <c r="N582" s="110">
        <f t="shared" si="388"/>
        <v>1.2844088674047205</v>
      </c>
      <c r="O582" s="103">
        <f t="shared" si="392"/>
        <v>1.29019324</v>
      </c>
      <c r="P582" s="103">
        <f t="shared" si="372"/>
        <v>764.91399481999997</v>
      </c>
      <c r="Q582" s="11">
        <f t="shared" si="387"/>
        <v>0</v>
      </c>
      <c r="R582" s="30">
        <f t="shared" si="381"/>
        <v>0</v>
      </c>
      <c r="S582" s="8">
        <f t="shared" si="373"/>
        <v>0</v>
      </c>
      <c r="T582" s="113">
        <f t="shared" si="382"/>
        <v>0.16</v>
      </c>
      <c r="U582" s="111">
        <f t="shared" si="389"/>
        <v>19</v>
      </c>
      <c r="V582" s="111">
        <v>252</v>
      </c>
      <c r="W582" s="110">
        <f t="shared" si="374"/>
        <v>1.0112532439999999</v>
      </c>
      <c r="X582" s="103">
        <f t="shared" si="375"/>
        <v>8.6077638200000006</v>
      </c>
      <c r="Y582" s="103">
        <f t="shared" si="376"/>
        <v>0</v>
      </c>
      <c r="Z582" s="114" t="str">
        <f t="shared" si="385"/>
        <v>A+J=</v>
      </c>
      <c r="AA582" s="108">
        <f t="shared" si="386"/>
        <v>44762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2">
        <f t="shared" si="377"/>
        <v>44758</v>
      </c>
      <c r="B583" s="103">
        <f t="shared" si="369"/>
        <v>774.16052946000002</v>
      </c>
      <c r="C583" s="103">
        <f t="shared" si="383"/>
        <v>592.86777445999996</v>
      </c>
      <c r="D583" s="104">
        <f t="shared" si="378"/>
        <v>1177.809</v>
      </c>
      <c r="E583" s="105">
        <f t="shared" si="390"/>
        <v>1183.953</v>
      </c>
      <c r="F583" s="106">
        <f t="shared" si="391"/>
        <v>44701</v>
      </c>
      <c r="G583" s="107">
        <f t="shared" si="370"/>
        <v>5.2164654880375583E-3</v>
      </c>
      <c r="H583" s="108">
        <f t="shared" si="384"/>
        <v>44762</v>
      </c>
      <c r="I583" s="108">
        <f t="shared" si="371"/>
        <v>44762</v>
      </c>
      <c r="J583" s="109">
        <f t="shared" si="379"/>
        <v>22</v>
      </c>
      <c r="K583" s="109">
        <f t="shared" si="394"/>
        <v>20</v>
      </c>
      <c r="L583" s="8">
        <f t="shared" si="380"/>
        <v>1.0047411100000001</v>
      </c>
      <c r="M583" s="110">
        <f t="shared" si="393"/>
        <v>1.0141129200000001</v>
      </c>
      <c r="N583" s="110">
        <f t="shared" si="388"/>
        <v>1.2844088674047205</v>
      </c>
      <c r="O583" s="103">
        <f t="shared" si="392"/>
        <v>1.29049839</v>
      </c>
      <c r="P583" s="103">
        <f t="shared" si="372"/>
        <v>765.09490842000002</v>
      </c>
      <c r="Q583" s="11">
        <f t="shared" si="387"/>
        <v>0</v>
      </c>
      <c r="R583" s="30">
        <f t="shared" si="381"/>
        <v>0</v>
      </c>
      <c r="S583" s="8">
        <f t="shared" si="373"/>
        <v>0</v>
      </c>
      <c r="T583" s="113">
        <f t="shared" si="382"/>
        <v>0.16</v>
      </c>
      <c r="U583" s="111">
        <f t="shared" si="389"/>
        <v>20</v>
      </c>
      <c r="V583" s="111">
        <v>252</v>
      </c>
      <c r="W583" s="110">
        <f t="shared" si="374"/>
        <v>1.0118490149999999</v>
      </c>
      <c r="X583" s="103">
        <f t="shared" si="375"/>
        <v>9.0656210399999999</v>
      </c>
      <c r="Y583" s="103">
        <f t="shared" si="376"/>
        <v>0</v>
      </c>
      <c r="Z583" s="114" t="str">
        <f t="shared" si="385"/>
        <v>A+J=</v>
      </c>
      <c r="AA583" s="108">
        <f t="shared" si="386"/>
        <v>44762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2">
        <f t="shared" si="377"/>
        <v>44759</v>
      </c>
      <c r="B584" s="103">
        <f t="shared" si="369"/>
        <v>774.16052946000002</v>
      </c>
      <c r="C584" s="103">
        <f t="shared" si="383"/>
        <v>592.86777445999996</v>
      </c>
      <c r="D584" s="104">
        <f t="shared" si="378"/>
        <v>1177.809</v>
      </c>
      <c r="E584" s="105">
        <f t="shared" si="390"/>
        <v>1183.953</v>
      </c>
      <c r="F584" s="106">
        <f t="shared" si="391"/>
        <v>44701</v>
      </c>
      <c r="G584" s="107">
        <f t="shared" si="370"/>
        <v>5.2164654880375583E-3</v>
      </c>
      <c r="H584" s="108">
        <f t="shared" si="384"/>
        <v>44762</v>
      </c>
      <c r="I584" s="108">
        <f t="shared" si="371"/>
        <v>44762</v>
      </c>
      <c r="J584" s="109">
        <f t="shared" si="379"/>
        <v>22</v>
      </c>
      <c r="K584" s="109">
        <f t="shared" si="394"/>
        <v>20</v>
      </c>
      <c r="L584" s="8">
        <f t="shared" si="380"/>
        <v>1.0047411100000001</v>
      </c>
      <c r="M584" s="110">
        <f t="shared" si="393"/>
        <v>1.0141129200000001</v>
      </c>
      <c r="N584" s="110">
        <f t="shared" si="388"/>
        <v>1.2844088674047205</v>
      </c>
      <c r="O584" s="103">
        <f t="shared" si="392"/>
        <v>1.29049839</v>
      </c>
      <c r="P584" s="103">
        <f t="shared" si="372"/>
        <v>765.09490842000002</v>
      </c>
      <c r="Q584" s="11">
        <f t="shared" si="387"/>
        <v>0</v>
      </c>
      <c r="R584" s="30">
        <f t="shared" si="381"/>
        <v>0</v>
      </c>
      <c r="S584" s="8">
        <f t="shared" si="373"/>
        <v>0</v>
      </c>
      <c r="T584" s="113">
        <f t="shared" si="382"/>
        <v>0.16</v>
      </c>
      <c r="U584" s="111">
        <f t="shared" si="389"/>
        <v>20</v>
      </c>
      <c r="V584" s="111">
        <v>252</v>
      </c>
      <c r="W584" s="110">
        <f t="shared" si="374"/>
        <v>1.0118490149999999</v>
      </c>
      <c r="X584" s="103">
        <f t="shared" si="375"/>
        <v>9.0656210399999999</v>
      </c>
      <c r="Y584" s="103">
        <f t="shared" si="376"/>
        <v>0</v>
      </c>
      <c r="Z584" s="114" t="str">
        <f t="shared" si="385"/>
        <v>A+J=</v>
      </c>
      <c r="AA584" s="108">
        <f t="shared" si="386"/>
        <v>44762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2">
        <f t="shared" si="377"/>
        <v>44760</v>
      </c>
      <c r="B585" s="103">
        <f t="shared" si="369"/>
        <v>774.16052946000002</v>
      </c>
      <c r="C585" s="103">
        <f t="shared" si="383"/>
        <v>592.86777445999996</v>
      </c>
      <c r="D585" s="104">
        <f t="shared" si="378"/>
        <v>1177.809</v>
      </c>
      <c r="E585" s="105">
        <f t="shared" si="390"/>
        <v>1183.953</v>
      </c>
      <c r="F585" s="106">
        <f t="shared" si="391"/>
        <v>44701</v>
      </c>
      <c r="G585" s="107">
        <f t="shared" si="370"/>
        <v>5.2164654880375583E-3</v>
      </c>
      <c r="H585" s="108">
        <f t="shared" si="384"/>
        <v>44762</v>
      </c>
      <c r="I585" s="108">
        <f t="shared" si="371"/>
        <v>44762</v>
      </c>
      <c r="J585" s="109">
        <f t="shared" si="379"/>
        <v>22</v>
      </c>
      <c r="K585" s="109">
        <f t="shared" si="394"/>
        <v>20</v>
      </c>
      <c r="L585" s="8">
        <f t="shared" si="380"/>
        <v>1.0047411100000001</v>
      </c>
      <c r="M585" s="110">
        <f t="shared" si="393"/>
        <v>1.0141129200000001</v>
      </c>
      <c r="N585" s="110">
        <f t="shared" si="388"/>
        <v>1.2844088674047205</v>
      </c>
      <c r="O585" s="103">
        <f t="shared" si="392"/>
        <v>1.29049839</v>
      </c>
      <c r="P585" s="103">
        <f t="shared" si="372"/>
        <v>765.09490842000002</v>
      </c>
      <c r="Q585" s="11">
        <f t="shared" si="387"/>
        <v>0</v>
      </c>
      <c r="R585" s="30">
        <f t="shared" si="381"/>
        <v>0</v>
      </c>
      <c r="S585" s="8">
        <f t="shared" si="373"/>
        <v>0</v>
      </c>
      <c r="T585" s="113">
        <f t="shared" si="382"/>
        <v>0.16</v>
      </c>
      <c r="U585" s="111">
        <f t="shared" si="389"/>
        <v>20</v>
      </c>
      <c r="V585" s="111">
        <v>252</v>
      </c>
      <c r="W585" s="110">
        <f t="shared" si="374"/>
        <v>1.0118490149999999</v>
      </c>
      <c r="X585" s="103">
        <f t="shared" si="375"/>
        <v>9.0656210399999999</v>
      </c>
      <c r="Y585" s="103">
        <f t="shared" si="376"/>
        <v>0</v>
      </c>
      <c r="Z585" s="114" t="str">
        <f t="shared" si="385"/>
        <v>A+J=</v>
      </c>
      <c r="AA585" s="108">
        <f t="shared" si="386"/>
        <v>44762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2">
        <f t="shared" si="377"/>
        <v>44761</v>
      </c>
      <c r="B586" s="103">
        <f t="shared" ref="B586:B649" si="395">(P586+X586)</f>
        <v>774.79983924999999</v>
      </c>
      <c r="C586" s="103">
        <f t="shared" si="383"/>
        <v>592.86777445999996</v>
      </c>
      <c r="D586" s="104">
        <f t="shared" si="378"/>
        <v>1177.809</v>
      </c>
      <c r="E586" s="105">
        <f t="shared" si="390"/>
        <v>1183.953</v>
      </c>
      <c r="F586" s="106">
        <f t="shared" si="391"/>
        <v>44701</v>
      </c>
      <c r="G586" s="107">
        <f t="shared" ref="G586:G649" si="396">(E586/D586)-1</f>
        <v>5.2164654880375583E-3</v>
      </c>
      <c r="H586" s="108">
        <f t="shared" si="384"/>
        <v>44762</v>
      </c>
      <c r="I586" s="108">
        <f t="shared" ref="I586:I649" si="397">IF(A586&gt;I585,H586,I585)</f>
        <v>44762</v>
      </c>
      <c r="J586" s="109">
        <f t="shared" si="379"/>
        <v>22</v>
      </c>
      <c r="K586" s="109">
        <f t="shared" si="394"/>
        <v>21</v>
      </c>
      <c r="L586" s="8">
        <f t="shared" si="380"/>
        <v>1.00497876</v>
      </c>
      <c r="M586" s="110">
        <f t="shared" si="393"/>
        <v>1.0141129200000001</v>
      </c>
      <c r="N586" s="110">
        <f t="shared" si="388"/>
        <v>1.2844088674047205</v>
      </c>
      <c r="O586" s="103">
        <f t="shared" si="392"/>
        <v>1.2908036300000001</v>
      </c>
      <c r="P586" s="103">
        <f t="shared" ref="P586:P649" si="398">TRUNC(C586*O586,8)</f>
        <v>765.27587538</v>
      </c>
      <c r="Q586" s="11">
        <f t="shared" si="387"/>
        <v>0</v>
      </c>
      <c r="R586" s="30">
        <f t="shared" si="381"/>
        <v>0</v>
      </c>
      <c r="S586" s="8">
        <f t="shared" ref="S586:S649" si="399">IF(R586&gt;0,TRUNC(R586*P586,8),0)</f>
        <v>0</v>
      </c>
      <c r="T586" s="113">
        <f t="shared" si="382"/>
        <v>0.16</v>
      </c>
      <c r="U586" s="111">
        <f t="shared" si="389"/>
        <v>21</v>
      </c>
      <c r="V586" s="111">
        <v>252</v>
      </c>
      <c r="W586" s="110">
        <f t="shared" ref="W586:W649" si="400">ROUND((1+T586)^TRUNC((U586/V586),9),9)</f>
        <v>1.0124451379999999</v>
      </c>
      <c r="X586" s="103">
        <f t="shared" ref="X586:X649" si="401">TRUNC((P586*(W586-1)),8)</f>
        <v>9.5239638699999993</v>
      </c>
      <c r="Y586" s="103">
        <f t="shared" ref="Y586:Y649" si="402">IF(Q586&gt;0,S586+X586,0)</f>
        <v>0</v>
      </c>
      <c r="Z586" s="114" t="str">
        <f t="shared" si="385"/>
        <v>A+J=</v>
      </c>
      <c r="AA586" s="108">
        <f t="shared" si="386"/>
        <v>44762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2">
        <f t="shared" ref="A587:A650" si="403">(A586+1)</f>
        <v>44762</v>
      </c>
      <c r="B587" s="103">
        <f t="shared" si="395"/>
        <v>775.43966951000004</v>
      </c>
      <c r="C587" s="103">
        <f t="shared" si="383"/>
        <v>592.86777445999996</v>
      </c>
      <c r="D587" s="104">
        <f t="shared" ref="D587:D650" si="404">IF(E587=E586,D586,E586)</f>
        <v>1177.809</v>
      </c>
      <c r="E587" s="105">
        <f t="shared" si="390"/>
        <v>1183.953</v>
      </c>
      <c r="F587" s="106">
        <f t="shared" si="391"/>
        <v>44701</v>
      </c>
      <c r="G587" s="107">
        <f t="shared" si="396"/>
        <v>5.2164654880375583E-3</v>
      </c>
      <c r="H587" s="108">
        <f t="shared" si="384"/>
        <v>44795</v>
      </c>
      <c r="I587" s="108">
        <f t="shared" si="397"/>
        <v>44762</v>
      </c>
      <c r="J587" s="109">
        <f t="shared" ref="J587:J650" si="405">IF(I587=I586,J586,NETWORKDAYS(I586,I587,$AD$171:$AD$502)-1)</f>
        <v>22</v>
      </c>
      <c r="K587" s="109">
        <f t="shared" si="394"/>
        <v>22</v>
      </c>
      <c r="L587" s="8">
        <f t="shared" ref="L587:L650" si="406">IF(E587&lt;D587,1,TRUNC((E587/D587)^TRUNC((K587/J587),9),8))</f>
        <v>1.00521646</v>
      </c>
      <c r="M587" s="110">
        <f t="shared" si="393"/>
        <v>1.0141129200000001</v>
      </c>
      <c r="N587" s="110">
        <f t="shared" si="388"/>
        <v>1.2844088674047205</v>
      </c>
      <c r="O587" s="103">
        <f t="shared" si="392"/>
        <v>1.29110893</v>
      </c>
      <c r="P587" s="103">
        <f t="shared" si="398"/>
        <v>765.45687791</v>
      </c>
      <c r="Q587" s="11">
        <f t="shared" si="387"/>
        <v>19</v>
      </c>
      <c r="R587" s="30">
        <f t="shared" ref="R587:R650" si="407">IF(Q587&gt;0,VLOOKUP($A587,$AD$10:$AI$165,6),0)</f>
        <v>2.9874000208132766E-2</v>
      </c>
      <c r="S587" s="8">
        <f t="shared" si="399"/>
        <v>22.867258929999998</v>
      </c>
      <c r="T587" s="113">
        <f t="shared" ref="T587:T650" si="408">(T586)</f>
        <v>0.16</v>
      </c>
      <c r="U587" s="111">
        <f t="shared" si="389"/>
        <v>22</v>
      </c>
      <c r="V587" s="111">
        <v>252</v>
      </c>
      <c r="W587" s="110">
        <f t="shared" si="400"/>
        <v>1.0130416120000001</v>
      </c>
      <c r="X587" s="103">
        <f t="shared" si="401"/>
        <v>9.9827916000000005</v>
      </c>
      <c r="Y587" s="103">
        <f t="shared" si="402"/>
        <v>32.850050529999997</v>
      </c>
      <c r="Z587" s="114" t="str">
        <f t="shared" si="385"/>
        <v>A+J=</v>
      </c>
      <c r="AA587" s="108">
        <f t="shared" si="386"/>
        <v>44762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102">
        <f t="shared" si="403"/>
        <v>44763</v>
      </c>
      <c r="B588" s="103">
        <f t="shared" si="395"/>
        <v>743.21564773</v>
      </c>
      <c r="C588" s="103">
        <f t="shared" ref="C588:C651" si="409">TRUNC(IF(Q587&gt;0,VLOOKUP(A587,$AD$12:$AE$165,2),C587),8)</f>
        <v>575.15644244999999</v>
      </c>
      <c r="D588" s="104">
        <f t="shared" si="404"/>
        <v>1183.953</v>
      </c>
      <c r="E588" s="105">
        <f t="shared" si="390"/>
        <v>1190.8820000000001</v>
      </c>
      <c r="F588" s="106">
        <f t="shared" si="391"/>
        <v>44732</v>
      </c>
      <c r="G588" s="107">
        <f t="shared" si="396"/>
        <v>5.8524282636220892E-3</v>
      </c>
      <c r="H588" s="108">
        <f t="shared" ref="H588:H651" si="410">IF(DAY(A588)=H$9,VLOOKUP(A588,AH$118:AN$450,4),H587)</f>
        <v>44795</v>
      </c>
      <c r="I588" s="108">
        <f t="shared" si="397"/>
        <v>44795</v>
      </c>
      <c r="J588" s="109">
        <f t="shared" si="405"/>
        <v>23</v>
      </c>
      <c r="K588" s="109">
        <f t="shared" si="394"/>
        <v>1</v>
      </c>
      <c r="L588" s="8">
        <f t="shared" si="406"/>
        <v>1.00025374</v>
      </c>
      <c r="M588" s="110">
        <f t="shared" si="393"/>
        <v>1.00521646</v>
      </c>
      <c r="N588" s="110">
        <f t="shared" si="388"/>
        <v>1.2911089348851825</v>
      </c>
      <c r="O588" s="103">
        <f t="shared" si="392"/>
        <v>1.2914365400000001</v>
      </c>
      <c r="P588" s="103">
        <f t="shared" si="398"/>
        <v>742.77804599000001</v>
      </c>
      <c r="Q588" s="11">
        <f t="shared" si="387"/>
        <v>0</v>
      </c>
      <c r="R588" s="30">
        <f t="shared" si="407"/>
        <v>0</v>
      </c>
      <c r="S588" s="8">
        <f t="shared" si="399"/>
        <v>0</v>
      </c>
      <c r="T588" s="113">
        <f t="shared" si="408"/>
        <v>0.16</v>
      </c>
      <c r="U588" s="111">
        <f t="shared" si="389"/>
        <v>1</v>
      </c>
      <c r="V588" s="111">
        <v>252</v>
      </c>
      <c r="W588" s="110">
        <f t="shared" si="400"/>
        <v>1.0005891419999999</v>
      </c>
      <c r="X588" s="103">
        <f t="shared" si="401"/>
        <v>0.43760174000000002</v>
      </c>
      <c r="Y588" s="103">
        <f t="shared" si="402"/>
        <v>0</v>
      </c>
      <c r="Z588" s="114" t="str">
        <f t="shared" ref="Z588:Z651" si="411">IF($Q587&gt;0,VLOOKUP($A587,$AD$10:$AM$165,9),Z587)</f>
        <v>A+J=</v>
      </c>
      <c r="AA588" s="108">
        <f t="shared" ref="AA588:AA651" si="412">IF($Q587&gt;0,VLOOKUP($A587,$AD$10:$AM$165,10),AA587)</f>
        <v>44795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102">
        <f t="shared" si="403"/>
        <v>44764</v>
      </c>
      <c r="B589" s="103">
        <f t="shared" si="395"/>
        <v>743.84220162999998</v>
      </c>
      <c r="C589" s="103">
        <f t="shared" si="409"/>
        <v>575.15644244999999</v>
      </c>
      <c r="D589" s="104">
        <f t="shared" si="404"/>
        <v>1183.953</v>
      </c>
      <c r="E589" s="105">
        <f t="shared" si="390"/>
        <v>1190.8820000000001</v>
      </c>
      <c r="F589" s="106">
        <f t="shared" si="391"/>
        <v>44732</v>
      </c>
      <c r="G589" s="107">
        <f t="shared" si="396"/>
        <v>5.8524282636220892E-3</v>
      </c>
      <c r="H589" s="108">
        <f t="shared" si="410"/>
        <v>44795</v>
      </c>
      <c r="I589" s="108">
        <f t="shared" si="397"/>
        <v>44795</v>
      </c>
      <c r="J589" s="109">
        <f t="shared" si="405"/>
        <v>23</v>
      </c>
      <c r="K589" s="109">
        <f t="shared" si="394"/>
        <v>2</v>
      </c>
      <c r="L589" s="8">
        <f t="shared" si="406"/>
        <v>1.00050755</v>
      </c>
      <c r="M589" s="110">
        <f t="shared" si="393"/>
        <v>1.00521646</v>
      </c>
      <c r="N589" s="110">
        <f t="shared" si="388"/>
        <v>1.2911089348851825</v>
      </c>
      <c r="O589" s="103">
        <f t="shared" si="392"/>
        <v>1.2917642300000001</v>
      </c>
      <c r="P589" s="103">
        <f t="shared" si="398"/>
        <v>742.96651900999996</v>
      </c>
      <c r="Q589" s="11">
        <f t="shared" ref="Q589:Q651" si="413">IF(VLOOKUP(A589,AD$10:AK$165,8)=VLOOKUP(A588,AD$10:AK$165,8),0,VLOOKUP(A589,AD$10:AK$165,8))</f>
        <v>0</v>
      </c>
      <c r="R589" s="30">
        <f t="shared" si="407"/>
        <v>0</v>
      </c>
      <c r="S589" s="8">
        <f t="shared" si="399"/>
        <v>0</v>
      </c>
      <c r="T589" s="113">
        <f t="shared" si="408"/>
        <v>0.16</v>
      </c>
      <c r="U589" s="111">
        <f t="shared" si="389"/>
        <v>2</v>
      </c>
      <c r="V589" s="111">
        <v>252</v>
      </c>
      <c r="W589" s="110">
        <f t="shared" si="400"/>
        <v>1.0011786300000001</v>
      </c>
      <c r="X589" s="103">
        <f t="shared" si="401"/>
        <v>0.87568261999999997</v>
      </c>
      <c r="Y589" s="103">
        <f t="shared" si="402"/>
        <v>0</v>
      </c>
      <c r="Z589" s="114" t="str">
        <f t="shared" si="411"/>
        <v>A+J=</v>
      </c>
      <c r="AA589" s="108">
        <f t="shared" si="412"/>
        <v>44795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102">
        <f t="shared" si="403"/>
        <v>44765</v>
      </c>
      <c r="B590" s="103">
        <f t="shared" si="395"/>
        <v>744.46928895000008</v>
      </c>
      <c r="C590" s="103">
        <f t="shared" si="409"/>
        <v>575.15644244999999</v>
      </c>
      <c r="D590" s="104">
        <f t="shared" si="404"/>
        <v>1183.953</v>
      </c>
      <c r="E590" s="105">
        <f t="shared" si="390"/>
        <v>1190.8820000000001</v>
      </c>
      <c r="F590" s="106">
        <f t="shared" si="391"/>
        <v>44732</v>
      </c>
      <c r="G590" s="107">
        <f t="shared" si="396"/>
        <v>5.8524282636220892E-3</v>
      </c>
      <c r="H590" s="108">
        <f t="shared" si="410"/>
        <v>44795</v>
      </c>
      <c r="I590" s="108">
        <f t="shared" si="397"/>
        <v>44795</v>
      </c>
      <c r="J590" s="109">
        <f t="shared" si="405"/>
        <v>23</v>
      </c>
      <c r="K590" s="109">
        <f t="shared" si="394"/>
        <v>3</v>
      </c>
      <c r="L590" s="8">
        <f t="shared" si="406"/>
        <v>1.0007614199999999</v>
      </c>
      <c r="M590" s="110">
        <f t="shared" si="393"/>
        <v>1.00521646</v>
      </c>
      <c r="N590" s="110">
        <f t="shared" si="388"/>
        <v>1.2911089348851825</v>
      </c>
      <c r="O590" s="103">
        <f t="shared" si="392"/>
        <v>1.29209201</v>
      </c>
      <c r="P590" s="103">
        <f t="shared" si="398"/>
        <v>743.15504378000003</v>
      </c>
      <c r="Q590" s="11">
        <f t="shared" si="413"/>
        <v>0</v>
      </c>
      <c r="R590" s="30">
        <f t="shared" si="407"/>
        <v>0</v>
      </c>
      <c r="S590" s="8">
        <f t="shared" si="399"/>
        <v>0</v>
      </c>
      <c r="T590" s="113">
        <f t="shared" si="408"/>
        <v>0.16</v>
      </c>
      <c r="U590" s="111">
        <f t="shared" si="389"/>
        <v>3</v>
      </c>
      <c r="V590" s="111">
        <v>252</v>
      </c>
      <c r="W590" s="110">
        <f t="shared" si="400"/>
        <v>1.001768467</v>
      </c>
      <c r="X590" s="103">
        <f t="shared" si="401"/>
        <v>1.31424517</v>
      </c>
      <c r="Y590" s="103">
        <f t="shared" si="402"/>
        <v>0</v>
      </c>
      <c r="Z590" s="114" t="str">
        <f t="shared" si="411"/>
        <v>A+J=</v>
      </c>
      <c r="AA590" s="108">
        <f t="shared" si="412"/>
        <v>44795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102">
        <f t="shared" si="403"/>
        <v>44766</v>
      </c>
      <c r="B591" s="103">
        <f t="shared" si="395"/>
        <v>744.46928895000008</v>
      </c>
      <c r="C591" s="103">
        <f t="shared" si="409"/>
        <v>575.15644244999999</v>
      </c>
      <c r="D591" s="104">
        <f t="shared" si="404"/>
        <v>1183.953</v>
      </c>
      <c r="E591" s="105">
        <f t="shared" si="390"/>
        <v>1190.8820000000001</v>
      </c>
      <c r="F591" s="106">
        <f t="shared" si="391"/>
        <v>44732</v>
      </c>
      <c r="G591" s="107">
        <f t="shared" si="396"/>
        <v>5.8524282636220892E-3</v>
      </c>
      <c r="H591" s="108">
        <f t="shared" si="410"/>
        <v>44795</v>
      </c>
      <c r="I591" s="108">
        <f t="shared" si="397"/>
        <v>44795</v>
      </c>
      <c r="J591" s="109">
        <f t="shared" si="405"/>
        <v>23</v>
      </c>
      <c r="K591" s="109">
        <f t="shared" si="394"/>
        <v>3</v>
      </c>
      <c r="L591" s="8">
        <f t="shared" si="406"/>
        <v>1.0007614199999999</v>
      </c>
      <c r="M591" s="110">
        <f t="shared" si="393"/>
        <v>1.00521646</v>
      </c>
      <c r="N591" s="110">
        <f t="shared" si="388"/>
        <v>1.2911089348851825</v>
      </c>
      <c r="O591" s="103">
        <f t="shared" si="392"/>
        <v>1.29209201</v>
      </c>
      <c r="P591" s="103">
        <f t="shared" si="398"/>
        <v>743.15504378000003</v>
      </c>
      <c r="Q591" s="11">
        <f t="shared" si="413"/>
        <v>0</v>
      </c>
      <c r="R591" s="30">
        <f t="shared" si="407"/>
        <v>0</v>
      </c>
      <c r="S591" s="8">
        <f t="shared" si="399"/>
        <v>0</v>
      </c>
      <c r="T591" s="113">
        <f t="shared" si="408"/>
        <v>0.16</v>
      </c>
      <c r="U591" s="111">
        <f t="shared" si="389"/>
        <v>3</v>
      </c>
      <c r="V591" s="111">
        <v>252</v>
      </c>
      <c r="W591" s="110">
        <f t="shared" si="400"/>
        <v>1.001768467</v>
      </c>
      <c r="X591" s="103">
        <f t="shared" si="401"/>
        <v>1.31424517</v>
      </c>
      <c r="Y591" s="103">
        <f t="shared" si="402"/>
        <v>0</v>
      </c>
      <c r="Z591" s="114" t="str">
        <f t="shared" si="411"/>
        <v>A+J=</v>
      </c>
      <c r="AA591" s="108">
        <f t="shared" si="412"/>
        <v>44795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102">
        <f t="shared" si="403"/>
        <v>44767</v>
      </c>
      <c r="B592" s="103">
        <f t="shared" si="395"/>
        <v>744.46928895000008</v>
      </c>
      <c r="C592" s="103">
        <f t="shared" si="409"/>
        <v>575.15644244999999</v>
      </c>
      <c r="D592" s="104">
        <f t="shared" si="404"/>
        <v>1183.953</v>
      </c>
      <c r="E592" s="105">
        <f t="shared" si="390"/>
        <v>1190.8820000000001</v>
      </c>
      <c r="F592" s="106">
        <f t="shared" si="391"/>
        <v>44732</v>
      </c>
      <c r="G592" s="107">
        <f t="shared" si="396"/>
        <v>5.8524282636220892E-3</v>
      </c>
      <c r="H592" s="108">
        <f t="shared" si="410"/>
        <v>44795</v>
      </c>
      <c r="I592" s="108">
        <f t="shared" si="397"/>
        <v>44795</v>
      </c>
      <c r="J592" s="109">
        <f t="shared" si="405"/>
        <v>23</v>
      </c>
      <c r="K592" s="109">
        <f t="shared" si="394"/>
        <v>3</v>
      </c>
      <c r="L592" s="8">
        <f t="shared" si="406"/>
        <v>1.0007614199999999</v>
      </c>
      <c r="M592" s="110">
        <f t="shared" si="393"/>
        <v>1.00521646</v>
      </c>
      <c r="N592" s="110">
        <f t="shared" si="388"/>
        <v>1.2911089348851825</v>
      </c>
      <c r="O592" s="103">
        <f t="shared" si="392"/>
        <v>1.29209201</v>
      </c>
      <c r="P592" s="103">
        <f t="shared" si="398"/>
        <v>743.15504378000003</v>
      </c>
      <c r="Q592" s="11">
        <f t="shared" si="413"/>
        <v>0</v>
      </c>
      <c r="R592" s="30">
        <f t="shared" si="407"/>
        <v>0</v>
      </c>
      <c r="S592" s="8">
        <f t="shared" si="399"/>
        <v>0</v>
      </c>
      <c r="T592" s="113">
        <f t="shared" si="408"/>
        <v>0.16</v>
      </c>
      <c r="U592" s="111">
        <f t="shared" si="389"/>
        <v>3</v>
      </c>
      <c r="V592" s="111">
        <v>252</v>
      </c>
      <c r="W592" s="110">
        <f t="shared" si="400"/>
        <v>1.001768467</v>
      </c>
      <c r="X592" s="103">
        <f t="shared" si="401"/>
        <v>1.31424517</v>
      </c>
      <c r="Y592" s="103">
        <f t="shared" si="402"/>
        <v>0</v>
      </c>
      <c r="Z592" s="114" t="str">
        <f t="shared" si="411"/>
        <v>A+J=</v>
      </c>
      <c r="AA592" s="108">
        <f t="shared" si="412"/>
        <v>44795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102">
        <f t="shared" si="403"/>
        <v>44768</v>
      </c>
      <c r="B593" s="103">
        <f t="shared" si="395"/>
        <v>745.09690198999999</v>
      </c>
      <c r="C593" s="103">
        <f t="shared" si="409"/>
        <v>575.15644244999999</v>
      </c>
      <c r="D593" s="104">
        <f t="shared" si="404"/>
        <v>1183.953</v>
      </c>
      <c r="E593" s="105">
        <f t="shared" si="390"/>
        <v>1190.8820000000001</v>
      </c>
      <c r="F593" s="106">
        <f t="shared" si="391"/>
        <v>44732</v>
      </c>
      <c r="G593" s="107">
        <f t="shared" si="396"/>
        <v>5.8524282636220892E-3</v>
      </c>
      <c r="H593" s="108">
        <f t="shared" si="410"/>
        <v>44795</v>
      </c>
      <c r="I593" s="108">
        <f t="shared" si="397"/>
        <v>44795</v>
      </c>
      <c r="J593" s="109">
        <f t="shared" si="405"/>
        <v>23</v>
      </c>
      <c r="K593" s="109">
        <f t="shared" si="394"/>
        <v>4</v>
      </c>
      <c r="L593" s="8">
        <f t="shared" si="406"/>
        <v>1.00101536</v>
      </c>
      <c r="M593" s="110">
        <f t="shared" si="393"/>
        <v>1.00521646</v>
      </c>
      <c r="N593" s="110">
        <f t="shared" si="388"/>
        <v>1.2911089348851825</v>
      </c>
      <c r="O593" s="103">
        <f t="shared" si="392"/>
        <v>1.29241987</v>
      </c>
      <c r="P593" s="103">
        <f t="shared" si="398"/>
        <v>743.34361458000001</v>
      </c>
      <c r="Q593" s="11">
        <f t="shared" si="413"/>
        <v>0</v>
      </c>
      <c r="R593" s="30">
        <f t="shared" si="407"/>
        <v>0</v>
      </c>
      <c r="S593" s="8">
        <f t="shared" si="399"/>
        <v>0</v>
      </c>
      <c r="T593" s="113">
        <f t="shared" si="408"/>
        <v>0.16</v>
      </c>
      <c r="U593" s="111">
        <f t="shared" si="389"/>
        <v>4</v>
      </c>
      <c r="V593" s="111">
        <v>252</v>
      </c>
      <c r="W593" s="110">
        <f t="shared" si="400"/>
        <v>1.0023586499999999</v>
      </c>
      <c r="X593" s="103">
        <f t="shared" si="401"/>
        <v>1.75328741</v>
      </c>
      <c r="Y593" s="103">
        <f t="shared" si="402"/>
        <v>0</v>
      </c>
      <c r="Z593" s="114" t="str">
        <f t="shared" si="411"/>
        <v>A+J=</v>
      </c>
      <c r="AA593" s="108">
        <f t="shared" si="412"/>
        <v>44795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102">
        <f t="shared" si="403"/>
        <v>44769</v>
      </c>
      <c r="B594" s="103">
        <f t="shared" si="395"/>
        <v>745.72504325</v>
      </c>
      <c r="C594" s="103">
        <f t="shared" si="409"/>
        <v>575.15644244999999</v>
      </c>
      <c r="D594" s="104">
        <f t="shared" si="404"/>
        <v>1183.953</v>
      </c>
      <c r="E594" s="105">
        <f t="shared" si="390"/>
        <v>1190.8820000000001</v>
      </c>
      <c r="F594" s="106">
        <f t="shared" si="391"/>
        <v>44732</v>
      </c>
      <c r="G594" s="107">
        <f t="shared" si="396"/>
        <v>5.8524282636220892E-3</v>
      </c>
      <c r="H594" s="108">
        <f t="shared" si="410"/>
        <v>44795</v>
      </c>
      <c r="I594" s="108">
        <f t="shared" si="397"/>
        <v>44795</v>
      </c>
      <c r="J594" s="109">
        <f t="shared" si="405"/>
        <v>23</v>
      </c>
      <c r="K594" s="109">
        <f t="shared" si="394"/>
        <v>5</v>
      </c>
      <c r="L594" s="8">
        <f t="shared" si="406"/>
        <v>1.00126936</v>
      </c>
      <c r="M594" s="110">
        <f t="shared" si="393"/>
        <v>1.00521646</v>
      </c>
      <c r="N594" s="110">
        <f t="shared" si="388"/>
        <v>1.2911089348851825</v>
      </c>
      <c r="O594" s="103">
        <f t="shared" si="392"/>
        <v>1.2927478100000001</v>
      </c>
      <c r="P594" s="103">
        <f t="shared" si="398"/>
        <v>743.53223137999998</v>
      </c>
      <c r="Q594" s="11">
        <f t="shared" si="413"/>
        <v>0</v>
      </c>
      <c r="R594" s="30">
        <f t="shared" si="407"/>
        <v>0</v>
      </c>
      <c r="S594" s="8">
        <f t="shared" si="399"/>
        <v>0</v>
      </c>
      <c r="T594" s="113">
        <f t="shared" si="408"/>
        <v>0.16</v>
      </c>
      <c r="U594" s="111">
        <f t="shared" si="389"/>
        <v>5</v>
      </c>
      <c r="V594" s="111">
        <v>252</v>
      </c>
      <c r="W594" s="110">
        <f t="shared" si="400"/>
        <v>1.0029491820000001</v>
      </c>
      <c r="X594" s="103">
        <f t="shared" si="401"/>
        <v>2.1928118699999999</v>
      </c>
      <c r="Y594" s="103">
        <f t="shared" si="402"/>
        <v>0</v>
      </c>
      <c r="Z594" s="114" t="str">
        <f t="shared" si="411"/>
        <v>A+J=</v>
      </c>
      <c r="AA594" s="108">
        <f t="shared" si="412"/>
        <v>44795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5" x14ac:dyDescent="0.2">
      <c r="A595" s="102">
        <f t="shared" si="403"/>
        <v>44770</v>
      </c>
      <c r="B595" s="103">
        <f t="shared" si="395"/>
        <v>746.35371152999994</v>
      </c>
      <c r="C595" s="103">
        <f t="shared" si="409"/>
        <v>575.15644244999999</v>
      </c>
      <c r="D595" s="104">
        <f t="shared" si="404"/>
        <v>1183.953</v>
      </c>
      <c r="E595" s="105">
        <f t="shared" si="390"/>
        <v>1190.8820000000001</v>
      </c>
      <c r="F595" s="106">
        <f t="shared" si="391"/>
        <v>44732</v>
      </c>
      <c r="G595" s="107">
        <f t="shared" si="396"/>
        <v>5.8524282636220892E-3</v>
      </c>
      <c r="H595" s="108">
        <f t="shared" si="410"/>
        <v>44795</v>
      </c>
      <c r="I595" s="108">
        <f t="shared" si="397"/>
        <v>44795</v>
      </c>
      <c r="J595" s="109">
        <f t="shared" si="405"/>
        <v>23</v>
      </c>
      <c r="K595" s="109">
        <f t="shared" si="394"/>
        <v>6</v>
      </c>
      <c r="L595" s="8">
        <f t="shared" si="406"/>
        <v>1.0015234200000001</v>
      </c>
      <c r="M595" s="110">
        <f t="shared" si="393"/>
        <v>1.00521646</v>
      </c>
      <c r="N595" s="110">
        <f t="shared" si="388"/>
        <v>1.2911089348851825</v>
      </c>
      <c r="O595" s="103">
        <f t="shared" si="392"/>
        <v>1.29307583</v>
      </c>
      <c r="P595" s="103">
        <f t="shared" si="398"/>
        <v>743.72089419999998</v>
      </c>
      <c r="Q595" s="11">
        <f t="shared" si="413"/>
        <v>0</v>
      </c>
      <c r="R595" s="30">
        <f t="shared" si="407"/>
        <v>0</v>
      </c>
      <c r="S595" s="8">
        <f t="shared" si="399"/>
        <v>0</v>
      </c>
      <c r="T595" s="113">
        <f t="shared" si="408"/>
        <v>0.16</v>
      </c>
      <c r="U595" s="111">
        <f t="shared" si="389"/>
        <v>6</v>
      </c>
      <c r="V595" s="111">
        <v>252</v>
      </c>
      <c r="W595" s="110">
        <f t="shared" si="400"/>
        <v>1.003540061</v>
      </c>
      <c r="X595" s="103">
        <f t="shared" si="401"/>
        <v>2.63281733</v>
      </c>
      <c r="Y595" s="103">
        <f t="shared" si="402"/>
        <v>0</v>
      </c>
      <c r="Z595" s="114" t="str">
        <f t="shared" si="411"/>
        <v>A+J=</v>
      </c>
      <c r="AA595" s="108">
        <f t="shared" si="412"/>
        <v>44795</v>
      </c>
      <c r="AB595" s="197" t="s">
        <v>121</v>
      </c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5" x14ac:dyDescent="0.25">
      <c r="A596" s="191">
        <f t="shared" si="403"/>
        <v>44771</v>
      </c>
      <c r="B596" s="192">
        <f t="shared" si="395"/>
        <v>746.98291360999997</v>
      </c>
      <c r="C596" s="192">
        <f t="shared" si="409"/>
        <v>575.15644244999999</v>
      </c>
      <c r="D596" s="193">
        <f t="shared" si="404"/>
        <v>1183.953</v>
      </c>
      <c r="E596" s="194">
        <f t="shared" si="390"/>
        <v>1190.8820000000001</v>
      </c>
      <c r="F596" s="195">
        <f t="shared" si="391"/>
        <v>44732</v>
      </c>
      <c r="G596" s="196">
        <f t="shared" si="396"/>
        <v>5.8524282636220892E-3</v>
      </c>
      <c r="H596" s="191">
        <f t="shared" si="410"/>
        <v>44795</v>
      </c>
      <c r="I596" s="191">
        <f t="shared" si="397"/>
        <v>44795</v>
      </c>
      <c r="J596" s="197">
        <f t="shared" si="405"/>
        <v>23</v>
      </c>
      <c r="K596" s="197">
        <f t="shared" si="394"/>
        <v>7</v>
      </c>
      <c r="L596" s="192">
        <f t="shared" si="406"/>
        <v>1.0017775499999999</v>
      </c>
      <c r="M596" s="198">
        <f t="shared" si="393"/>
        <v>1.00521646</v>
      </c>
      <c r="N596" s="198">
        <f t="shared" si="388"/>
        <v>1.2911089348851825</v>
      </c>
      <c r="O596" s="192">
        <f t="shared" si="392"/>
        <v>1.2934039399999999</v>
      </c>
      <c r="P596" s="192">
        <f t="shared" si="398"/>
        <v>743.90960877999999</v>
      </c>
      <c r="Q596" s="199">
        <v>19.5</v>
      </c>
      <c r="R596" s="200">
        <f>S596/P596</f>
        <v>2.6305035408928437E-3</v>
      </c>
      <c r="S596" s="192">
        <v>1.95685686</v>
      </c>
      <c r="T596" s="201">
        <f t="shared" si="408"/>
        <v>0.16</v>
      </c>
      <c r="U596" s="199">
        <f t="shared" si="389"/>
        <v>7</v>
      </c>
      <c r="V596" s="199">
        <v>252</v>
      </c>
      <c r="W596" s="198">
        <f t="shared" si="400"/>
        <v>1.004131288</v>
      </c>
      <c r="X596" s="192">
        <f t="shared" si="401"/>
        <v>3.0733048300000001</v>
      </c>
      <c r="Y596" s="192">
        <f t="shared" si="402"/>
        <v>5.0301616899999999</v>
      </c>
      <c r="Z596" s="202" t="str">
        <f t="shared" si="411"/>
        <v>A+J=</v>
      </c>
      <c r="AA596" s="191">
        <f t="shared" si="412"/>
        <v>44795</v>
      </c>
      <c r="AB596" s="192">
        <f>P596-S596</f>
        <v>741.95275191999997</v>
      </c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5" x14ac:dyDescent="0.2">
      <c r="A597" s="102">
        <f t="shared" si="403"/>
        <v>44772</v>
      </c>
      <c r="B597" s="103">
        <f t="shared" si="395"/>
        <v>745.65414390052649</v>
      </c>
      <c r="C597" s="192">
        <f>C596-(S596/O596)</f>
        <v>573.64349139157036</v>
      </c>
      <c r="D597" s="104">
        <f t="shared" si="404"/>
        <v>1183.953</v>
      </c>
      <c r="E597" s="105">
        <f t="shared" si="390"/>
        <v>1190.8820000000001</v>
      </c>
      <c r="F597" s="106">
        <f t="shared" si="391"/>
        <v>44732</v>
      </c>
      <c r="G597" s="107">
        <f t="shared" si="396"/>
        <v>5.8524282636220892E-3</v>
      </c>
      <c r="H597" s="108">
        <f t="shared" si="410"/>
        <v>44795</v>
      </c>
      <c r="I597" s="108">
        <f t="shared" si="397"/>
        <v>44795</v>
      </c>
      <c r="J597" s="109">
        <f t="shared" si="405"/>
        <v>23</v>
      </c>
      <c r="K597" s="109">
        <f t="shared" si="394"/>
        <v>8</v>
      </c>
      <c r="L597" s="8">
        <f t="shared" si="406"/>
        <v>1.00203175</v>
      </c>
      <c r="M597" s="110">
        <f t="shared" si="393"/>
        <v>1.00521646</v>
      </c>
      <c r="N597" s="110">
        <f t="shared" si="388"/>
        <v>1.2911089348851825</v>
      </c>
      <c r="O597" s="103">
        <f t="shared" si="392"/>
        <v>1.2937321399999999</v>
      </c>
      <c r="P597" s="103">
        <f t="shared" si="398"/>
        <v>742.14102171000002</v>
      </c>
      <c r="Q597" s="11">
        <f t="shared" si="413"/>
        <v>0</v>
      </c>
      <c r="R597" s="30">
        <f t="shared" si="407"/>
        <v>0</v>
      </c>
      <c r="S597" s="8">
        <f t="shared" si="399"/>
        <v>0</v>
      </c>
      <c r="T597" s="113">
        <f t="shared" si="408"/>
        <v>0.16</v>
      </c>
      <c r="U597" s="111">
        <f t="shared" si="389"/>
        <v>1</v>
      </c>
      <c r="V597" s="111">
        <v>252</v>
      </c>
      <c r="W597" s="110">
        <f t="shared" si="400"/>
        <v>1.0005891419999999</v>
      </c>
      <c r="X597" s="192">
        <f>TRUNC((P597*(W597-1)),8)+(X$596*(O597/O$596)*W597)</f>
        <v>3.5131221905264192</v>
      </c>
      <c r="Y597" s="103">
        <f t="shared" si="402"/>
        <v>0</v>
      </c>
      <c r="Z597" s="114" t="str">
        <f t="shared" si="411"/>
        <v>A+J=</v>
      </c>
      <c r="AA597" s="108">
        <f t="shared" si="412"/>
        <v>44795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5" x14ac:dyDescent="0.2">
      <c r="A598" s="102">
        <f t="shared" si="403"/>
        <v>44773</v>
      </c>
      <c r="B598" s="103">
        <f t="shared" si="395"/>
        <v>745.65414390052649</v>
      </c>
      <c r="C598" s="103">
        <f t="shared" si="409"/>
        <v>573.64349139000001</v>
      </c>
      <c r="D598" s="104">
        <f t="shared" si="404"/>
        <v>1183.953</v>
      </c>
      <c r="E598" s="105">
        <f t="shared" si="390"/>
        <v>1190.8820000000001</v>
      </c>
      <c r="F598" s="106">
        <f t="shared" si="391"/>
        <v>44732</v>
      </c>
      <c r="G598" s="107">
        <f t="shared" si="396"/>
        <v>5.8524282636220892E-3</v>
      </c>
      <c r="H598" s="108">
        <f t="shared" si="410"/>
        <v>44795</v>
      </c>
      <c r="I598" s="108">
        <f t="shared" si="397"/>
        <v>44795</v>
      </c>
      <c r="J598" s="109">
        <f t="shared" si="405"/>
        <v>23</v>
      </c>
      <c r="K598" s="109">
        <f t="shared" si="394"/>
        <v>8</v>
      </c>
      <c r="L598" s="8">
        <f t="shared" si="406"/>
        <v>1.00203175</v>
      </c>
      <c r="M598" s="110">
        <f t="shared" si="393"/>
        <v>1.00521646</v>
      </c>
      <c r="N598" s="110">
        <f t="shared" si="388"/>
        <v>1.2911089348851825</v>
      </c>
      <c r="O598" s="103">
        <f t="shared" si="392"/>
        <v>1.2937321399999999</v>
      </c>
      <c r="P598" s="103">
        <f t="shared" si="398"/>
        <v>742.14102171000002</v>
      </c>
      <c r="Q598" s="11">
        <f t="shared" si="413"/>
        <v>0</v>
      </c>
      <c r="R598" s="30">
        <f t="shared" si="407"/>
        <v>0</v>
      </c>
      <c r="S598" s="8">
        <f t="shared" si="399"/>
        <v>0</v>
      </c>
      <c r="T598" s="113">
        <f t="shared" si="408"/>
        <v>0.16</v>
      </c>
      <c r="U598" s="111">
        <f t="shared" si="389"/>
        <v>1</v>
      </c>
      <c r="V598" s="111">
        <v>252</v>
      </c>
      <c r="W598" s="110">
        <f t="shared" si="400"/>
        <v>1.0005891419999999</v>
      </c>
      <c r="X598" s="192">
        <f t="shared" ref="X598:X620" si="414">TRUNC((P598*(W598-1)),8)+(X$596*(O598/O$596)*W598)</f>
        <v>3.5131221905264192</v>
      </c>
      <c r="Y598" s="103">
        <f t="shared" si="402"/>
        <v>0</v>
      </c>
      <c r="Z598" s="114" t="str">
        <f t="shared" si="411"/>
        <v>A+J=</v>
      </c>
      <c r="AA598" s="108">
        <f t="shared" si="412"/>
        <v>44795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5" x14ac:dyDescent="0.2">
      <c r="A599" s="102">
        <f t="shared" si="403"/>
        <v>44774</v>
      </c>
      <c r="B599" s="103">
        <f t="shared" si="395"/>
        <v>745.65414390052649</v>
      </c>
      <c r="C599" s="103">
        <f t="shared" si="409"/>
        <v>573.64349139000001</v>
      </c>
      <c r="D599" s="104">
        <f t="shared" si="404"/>
        <v>1183.953</v>
      </c>
      <c r="E599" s="105">
        <f t="shared" si="390"/>
        <v>1190.8820000000001</v>
      </c>
      <c r="F599" s="106">
        <f t="shared" si="391"/>
        <v>44732</v>
      </c>
      <c r="G599" s="107">
        <f t="shared" si="396"/>
        <v>5.8524282636220892E-3</v>
      </c>
      <c r="H599" s="108">
        <f t="shared" si="410"/>
        <v>44795</v>
      </c>
      <c r="I599" s="108">
        <f t="shared" si="397"/>
        <v>44795</v>
      </c>
      <c r="J599" s="109">
        <f t="shared" si="405"/>
        <v>23</v>
      </c>
      <c r="K599" s="109">
        <f t="shared" si="394"/>
        <v>8</v>
      </c>
      <c r="L599" s="8">
        <f t="shared" si="406"/>
        <v>1.00203175</v>
      </c>
      <c r="M599" s="110">
        <f t="shared" si="393"/>
        <v>1.00521646</v>
      </c>
      <c r="N599" s="110">
        <f t="shared" si="388"/>
        <v>1.2911089348851825</v>
      </c>
      <c r="O599" s="103">
        <f t="shared" si="392"/>
        <v>1.2937321399999999</v>
      </c>
      <c r="P599" s="103">
        <f t="shared" si="398"/>
        <v>742.14102171000002</v>
      </c>
      <c r="Q599" s="11">
        <f t="shared" si="413"/>
        <v>0</v>
      </c>
      <c r="R599" s="30">
        <f t="shared" si="407"/>
        <v>0</v>
      </c>
      <c r="S599" s="8">
        <f t="shared" si="399"/>
        <v>0</v>
      </c>
      <c r="T599" s="113">
        <f t="shared" si="408"/>
        <v>0.16</v>
      </c>
      <c r="U599" s="111">
        <f t="shared" si="389"/>
        <v>1</v>
      </c>
      <c r="V599" s="111">
        <v>252</v>
      </c>
      <c r="W599" s="110">
        <f t="shared" si="400"/>
        <v>1.0005891419999999</v>
      </c>
      <c r="X599" s="192">
        <f t="shared" si="414"/>
        <v>3.5131221905264192</v>
      </c>
      <c r="Y599" s="103">
        <f t="shared" si="402"/>
        <v>0</v>
      </c>
      <c r="Z599" s="114" t="str">
        <f t="shared" si="411"/>
        <v>A+J=</v>
      </c>
      <c r="AA599" s="108">
        <f t="shared" si="412"/>
        <v>44795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5" x14ac:dyDescent="0.2">
      <c r="A600" s="102">
        <f t="shared" si="403"/>
        <v>44775</v>
      </c>
      <c r="B600" s="103">
        <f t="shared" si="395"/>
        <v>746.28275785415349</v>
      </c>
      <c r="C600" s="103">
        <f t="shared" si="409"/>
        <v>573.64349139000001</v>
      </c>
      <c r="D600" s="104">
        <f t="shared" si="404"/>
        <v>1183.953</v>
      </c>
      <c r="E600" s="105">
        <f t="shared" si="390"/>
        <v>1190.8820000000001</v>
      </c>
      <c r="F600" s="106">
        <f t="shared" si="391"/>
        <v>44732</v>
      </c>
      <c r="G600" s="107">
        <f t="shared" si="396"/>
        <v>5.8524282636220892E-3</v>
      </c>
      <c r="H600" s="108">
        <f t="shared" si="410"/>
        <v>44795</v>
      </c>
      <c r="I600" s="108">
        <f t="shared" si="397"/>
        <v>44795</v>
      </c>
      <c r="J600" s="109">
        <f t="shared" si="405"/>
        <v>23</v>
      </c>
      <c r="K600" s="109">
        <f t="shared" si="394"/>
        <v>9</v>
      </c>
      <c r="L600" s="8">
        <f t="shared" si="406"/>
        <v>1.0022860099999999</v>
      </c>
      <c r="M600" s="110">
        <f t="shared" si="393"/>
        <v>1.00521646</v>
      </c>
      <c r="N600" s="110">
        <f t="shared" si="388"/>
        <v>1.2911089348851825</v>
      </c>
      <c r="O600" s="103">
        <f t="shared" si="392"/>
        <v>1.2940604200000001</v>
      </c>
      <c r="P600" s="103">
        <f t="shared" si="398"/>
        <v>742.32933738999998</v>
      </c>
      <c r="Q600" s="11">
        <f t="shared" si="413"/>
        <v>0</v>
      </c>
      <c r="R600" s="30">
        <f t="shared" si="407"/>
        <v>0</v>
      </c>
      <c r="S600" s="8">
        <f t="shared" si="399"/>
        <v>0</v>
      </c>
      <c r="T600" s="113">
        <f t="shared" si="408"/>
        <v>0.16</v>
      </c>
      <c r="U600" s="111">
        <f t="shared" si="389"/>
        <v>2</v>
      </c>
      <c r="V600" s="111">
        <v>252</v>
      </c>
      <c r="W600" s="110">
        <f t="shared" si="400"/>
        <v>1.0011786300000001</v>
      </c>
      <c r="X600" s="192">
        <f t="shared" si="414"/>
        <v>3.9534204641535395</v>
      </c>
      <c r="Y600" s="103">
        <f t="shared" si="402"/>
        <v>0</v>
      </c>
      <c r="Z600" s="114" t="str">
        <f t="shared" si="411"/>
        <v>A+J=</v>
      </c>
      <c r="AA600" s="108">
        <f t="shared" si="412"/>
        <v>44795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5" x14ac:dyDescent="0.2">
      <c r="A601" s="102">
        <f t="shared" si="403"/>
        <v>44776</v>
      </c>
      <c r="B601" s="103">
        <f t="shared" si="395"/>
        <v>746.9118953574507</v>
      </c>
      <c r="C601" s="103">
        <f t="shared" si="409"/>
        <v>573.64349139000001</v>
      </c>
      <c r="D601" s="104">
        <f t="shared" si="404"/>
        <v>1183.953</v>
      </c>
      <c r="E601" s="105">
        <f t="shared" si="390"/>
        <v>1190.8820000000001</v>
      </c>
      <c r="F601" s="106">
        <f t="shared" si="391"/>
        <v>44732</v>
      </c>
      <c r="G601" s="107">
        <f t="shared" si="396"/>
        <v>5.8524282636220892E-3</v>
      </c>
      <c r="H601" s="108">
        <f t="shared" si="410"/>
        <v>44795</v>
      </c>
      <c r="I601" s="108">
        <f t="shared" si="397"/>
        <v>44795</v>
      </c>
      <c r="J601" s="109">
        <f t="shared" si="405"/>
        <v>23</v>
      </c>
      <c r="K601" s="109">
        <f t="shared" si="394"/>
        <v>10</v>
      </c>
      <c r="L601" s="8">
        <f t="shared" si="406"/>
        <v>1.00254033</v>
      </c>
      <c r="M601" s="110">
        <f t="shared" si="393"/>
        <v>1.00521646</v>
      </c>
      <c r="N601" s="110">
        <f t="shared" si="388"/>
        <v>1.2911089348851825</v>
      </c>
      <c r="O601" s="103">
        <f t="shared" si="392"/>
        <v>1.2943887700000001</v>
      </c>
      <c r="P601" s="103">
        <f t="shared" si="398"/>
        <v>742.51769322999996</v>
      </c>
      <c r="Q601" s="11">
        <f t="shared" si="413"/>
        <v>0</v>
      </c>
      <c r="R601" s="30">
        <f t="shared" si="407"/>
        <v>0</v>
      </c>
      <c r="S601" s="8">
        <f t="shared" si="399"/>
        <v>0</v>
      </c>
      <c r="T601" s="113">
        <f t="shared" si="408"/>
        <v>0.16</v>
      </c>
      <c r="U601" s="111">
        <f t="shared" si="389"/>
        <v>3</v>
      </c>
      <c r="V601" s="111">
        <v>252</v>
      </c>
      <c r="W601" s="110">
        <f t="shared" si="400"/>
        <v>1.001768467</v>
      </c>
      <c r="X601" s="192">
        <f t="shared" si="414"/>
        <v>4.394202127450753</v>
      </c>
      <c r="Y601" s="103">
        <f t="shared" si="402"/>
        <v>0</v>
      </c>
      <c r="Z601" s="114" t="str">
        <f t="shared" si="411"/>
        <v>A+J=</v>
      </c>
      <c r="AA601" s="108">
        <f t="shared" si="412"/>
        <v>44795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5" x14ac:dyDescent="0.2">
      <c r="A602" s="102">
        <f t="shared" si="403"/>
        <v>44777</v>
      </c>
      <c r="B602" s="103">
        <f t="shared" si="395"/>
        <v>747.54157176375224</v>
      </c>
      <c r="C602" s="103">
        <f t="shared" si="409"/>
        <v>573.64349139000001</v>
      </c>
      <c r="D602" s="104">
        <f t="shared" si="404"/>
        <v>1183.953</v>
      </c>
      <c r="E602" s="105">
        <f t="shared" si="390"/>
        <v>1190.8820000000001</v>
      </c>
      <c r="F602" s="106">
        <f t="shared" si="391"/>
        <v>44732</v>
      </c>
      <c r="G602" s="107">
        <f t="shared" si="396"/>
        <v>5.8524282636220892E-3</v>
      </c>
      <c r="H602" s="108">
        <f t="shared" si="410"/>
        <v>44795</v>
      </c>
      <c r="I602" s="108">
        <f t="shared" si="397"/>
        <v>44795</v>
      </c>
      <c r="J602" s="109">
        <f t="shared" si="405"/>
        <v>23</v>
      </c>
      <c r="K602" s="109">
        <f t="shared" si="394"/>
        <v>11</v>
      </c>
      <c r="L602" s="8">
        <f t="shared" si="406"/>
        <v>1.00279472</v>
      </c>
      <c r="M602" s="110">
        <f t="shared" si="393"/>
        <v>1.00521646</v>
      </c>
      <c r="N602" s="110">
        <f t="shared" si="388"/>
        <v>1.2911089348851825</v>
      </c>
      <c r="O602" s="103">
        <f t="shared" si="392"/>
        <v>1.2947172199999999</v>
      </c>
      <c r="P602" s="103">
        <f t="shared" si="398"/>
        <v>742.70610643999999</v>
      </c>
      <c r="Q602" s="11">
        <f t="shared" si="413"/>
        <v>0</v>
      </c>
      <c r="R602" s="30">
        <f t="shared" si="407"/>
        <v>0</v>
      </c>
      <c r="S602" s="8">
        <f t="shared" si="399"/>
        <v>0</v>
      </c>
      <c r="T602" s="113">
        <f t="shared" si="408"/>
        <v>0.16</v>
      </c>
      <c r="U602" s="111">
        <f t="shared" si="389"/>
        <v>4</v>
      </c>
      <c r="V602" s="111">
        <v>252</v>
      </c>
      <c r="W602" s="110">
        <f t="shared" si="400"/>
        <v>1.0023586499999999</v>
      </c>
      <c r="X602" s="192">
        <f t="shared" si="414"/>
        <v>4.8354653237522207</v>
      </c>
      <c r="Y602" s="103">
        <f t="shared" si="402"/>
        <v>0</v>
      </c>
      <c r="Z602" s="114" t="str">
        <f t="shared" si="411"/>
        <v>A+J=</v>
      </c>
      <c r="AA602" s="108">
        <f t="shared" si="412"/>
        <v>44795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5" x14ac:dyDescent="0.2">
      <c r="A603" s="102">
        <f t="shared" si="403"/>
        <v>44778</v>
      </c>
      <c r="B603" s="103">
        <f t="shared" si="395"/>
        <v>748.17177227202603</v>
      </c>
      <c r="C603" s="103">
        <f t="shared" si="409"/>
        <v>573.64349139000001</v>
      </c>
      <c r="D603" s="104">
        <f t="shared" si="404"/>
        <v>1183.953</v>
      </c>
      <c r="E603" s="105">
        <f t="shared" si="390"/>
        <v>1190.8820000000001</v>
      </c>
      <c r="F603" s="106">
        <f t="shared" si="391"/>
        <v>44732</v>
      </c>
      <c r="G603" s="107">
        <f t="shared" si="396"/>
        <v>5.8524282636220892E-3</v>
      </c>
      <c r="H603" s="108">
        <f t="shared" si="410"/>
        <v>44795</v>
      </c>
      <c r="I603" s="108">
        <f t="shared" si="397"/>
        <v>44795</v>
      </c>
      <c r="J603" s="109">
        <f t="shared" si="405"/>
        <v>23</v>
      </c>
      <c r="K603" s="109">
        <f t="shared" si="394"/>
        <v>12</v>
      </c>
      <c r="L603" s="8">
        <f t="shared" si="406"/>
        <v>1.0030491699999999</v>
      </c>
      <c r="M603" s="110">
        <f t="shared" si="393"/>
        <v>1.00521646</v>
      </c>
      <c r="N603" s="110">
        <f t="shared" si="388"/>
        <v>1.2911089348851825</v>
      </c>
      <c r="O603" s="103">
        <f t="shared" si="392"/>
        <v>1.2950457399999999</v>
      </c>
      <c r="P603" s="103">
        <f t="shared" si="398"/>
        <v>742.89455980000002</v>
      </c>
      <c r="Q603" s="11">
        <f t="shared" si="413"/>
        <v>0</v>
      </c>
      <c r="R603" s="30">
        <f t="shared" si="407"/>
        <v>0</v>
      </c>
      <c r="S603" s="8">
        <f t="shared" si="399"/>
        <v>0</v>
      </c>
      <c r="T603" s="113">
        <f t="shared" si="408"/>
        <v>0.16</v>
      </c>
      <c r="U603" s="111">
        <f t="shared" si="389"/>
        <v>5</v>
      </c>
      <c r="V603" s="111">
        <v>252</v>
      </c>
      <c r="W603" s="110">
        <f t="shared" si="400"/>
        <v>1.0029491820000001</v>
      </c>
      <c r="X603" s="192">
        <f t="shared" si="414"/>
        <v>5.2772124720260312</v>
      </c>
      <c r="Y603" s="103">
        <f t="shared" si="402"/>
        <v>0</v>
      </c>
      <c r="Z603" s="114" t="str">
        <f t="shared" si="411"/>
        <v>A+J=</v>
      </c>
      <c r="AA603" s="108">
        <f t="shared" si="412"/>
        <v>44795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5" x14ac:dyDescent="0.2">
      <c r="A604" s="102">
        <f t="shared" si="403"/>
        <v>44779</v>
      </c>
      <c r="B604" s="103">
        <f t="shared" si="395"/>
        <v>748.80250721491916</v>
      </c>
      <c r="C604" s="103">
        <f t="shared" si="409"/>
        <v>573.64349139000001</v>
      </c>
      <c r="D604" s="104">
        <f t="shared" si="404"/>
        <v>1183.953</v>
      </c>
      <c r="E604" s="105">
        <f t="shared" si="390"/>
        <v>1190.8820000000001</v>
      </c>
      <c r="F604" s="106">
        <f t="shared" si="391"/>
        <v>44732</v>
      </c>
      <c r="G604" s="107">
        <f t="shared" si="396"/>
        <v>5.8524282636220892E-3</v>
      </c>
      <c r="H604" s="108">
        <f t="shared" si="410"/>
        <v>44795</v>
      </c>
      <c r="I604" s="108">
        <f t="shared" si="397"/>
        <v>44795</v>
      </c>
      <c r="J604" s="109">
        <f t="shared" si="405"/>
        <v>23</v>
      </c>
      <c r="K604" s="109">
        <f t="shared" si="394"/>
        <v>13</v>
      </c>
      <c r="L604" s="8">
        <f t="shared" si="406"/>
        <v>1.0033036900000001</v>
      </c>
      <c r="M604" s="110">
        <f t="shared" si="393"/>
        <v>1.00521646</v>
      </c>
      <c r="N604" s="110">
        <f t="shared" si="388"/>
        <v>1.2911089348851825</v>
      </c>
      <c r="O604" s="103">
        <f t="shared" si="392"/>
        <v>1.2953743499999999</v>
      </c>
      <c r="P604" s="103">
        <f t="shared" si="398"/>
        <v>743.08306478999998</v>
      </c>
      <c r="Q604" s="11">
        <f t="shared" si="413"/>
        <v>0</v>
      </c>
      <c r="R604" s="30">
        <f t="shared" si="407"/>
        <v>0</v>
      </c>
      <c r="S604" s="8">
        <f t="shared" si="399"/>
        <v>0</v>
      </c>
      <c r="T604" s="113">
        <f t="shared" si="408"/>
        <v>0.16</v>
      </c>
      <c r="U604" s="111">
        <f t="shared" si="389"/>
        <v>6</v>
      </c>
      <c r="V604" s="111">
        <v>252</v>
      </c>
      <c r="W604" s="110">
        <f t="shared" si="400"/>
        <v>1.003540061</v>
      </c>
      <c r="X604" s="192">
        <f t="shared" si="414"/>
        <v>5.7194424249191478</v>
      </c>
      <c r="Y604" s="103">
        <f t="shared" si="402"/>
        <v>0</v>
      </c>
      <c r="Z604" s="114" t="str">
        <f t="shared" si="411"/>
        <v>A+J=</v>
      </c>
      <c r="AA604" s="108">
        <f t="shared" si="412"/>
        <v>44795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5" x14ac:dyDescent="0.2">
      <c r="A605" s="102">
        <f t="shared" si="403"/>
        <v>44780</v>
      </c>
      <c r="B605" s="103">
        <f t="shared" si="395"/>
        <v>748.80250721491916</v>
      </c>
      <c r="C605" s="103">
        <f t="shared" si="409"/>
        <v>573.64349139000001</v>
      </c>
      <c r="D605" s="104">
        <f t="shared" si="404"/>
        <v>1183.953</v>
      </c>
      <c r="E605" s="105">
        <f t="shared" si="390"/>
        <v>1190.8820000000001</v>
      </c>
      <c r="F605" s="106">
        <f t="shared" si="391"/>
        <v>44732</v>
      </c>
      <c r="G605" s="107">
        <f t="shared" si="396"/>
        <v>5.8524282636220892E-3</v>
      </c>
      <c r="H605" s="108">
        <f t="shared" si="410"/>
        <v>44795</v>
      </c>
      <c r="I605" s="108">
        <f t="shared" si="397"/>
        <v>44795</v>
      </c>
      <c r="J605" s="109">
        <f t="shared" si="405"/>
        <v>23</v>
      </c>
      <c r="K605" s="109">
        <f t="shared" si="394"/>
        <v>13</v>
      </c>
      <c r="L605" s="8">
        <f t="shared" si="406"/>
        <v>1.0033036900000001</v>
      </c>
      <c r="M605" s="110">
        <f t="shared" si="393"/>
        <v>1.00521646</v>
      </c>
      <c r="N605" s="110">
        <f t="shared" si="388"/>
        <v>1.2911089348851825</v>
      </c>
      <c r="O605" s="103">
        <f t="shared" si="392"/>
        <v>1.2953743499999999</v>
      </c>
      <c r="P605" s="103">
        <f t="shared" si="398"/>
        <v>743.08306478999998</v>
      </c>
      <c r="Q605" s="11">
        <f t="shared" si="413"/>
        <v>0</v>
      </c>
      <c r="R605" s="30">
        <f t="shared" si="407"/>
        <v>0</v>
      </c>
      <c r="S605" s="8">
        <f t="shared" si="399"/>
        <v>0</v>
      </c>
      <c r="T605" s="113">
        <f t="shared" si="408"/>
        <v>0.16</v>
      </c>
      <c r="U605" s="111">
        <f t="shared" si="389"/>
        <v>6</v>
      </c>
      <c r="V605" s="111">
        <v>252</v>
      </c>
      <c r="W605" s="110">
        <f t="shared" si="400"/>
        <v>1.003540061</v>
      </c>
      <c r="X605" s="192">
        <f t="shared" si="414"/>
        <v>5.7194424249191478</v>
      </c>
      <c r="Y605" s="103">
        <f t="shared" si="402"/>
        <v>0</v>
      </c>
      <c r="Z605" s="114" t="str">
        <f t="shared" si="411"/>
        <v>A+J=</v>
      </c>
      <c r="AA605" s="108">
        <f t="shared" si="412"/>
        <v>44795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5" x14ac:dyDescent="0.2">
      <c r="A606" s="102">
        <f t="shared" si="403"/>
        <v>44781</v>
      </c>
      <c r="B606" s="103">
        <f t="shared" si="395"/>
        <v>748.80250721491916</v>
      </c>
      <c r="C606" s="103">
        <f t="shared" si="409"/>
        <v>573.64349139000001</v>
      </c>
      <c r="D606" s="104">
        <f t="shared" si="404"/>
        <v>1183.953</v>
      </c>
      <c r="E606" s="105">
        <f t="shared" si="390"/>
        <v>1190.8820000000001</v>
      </c>
      <c r="F606" s="106">
        <f t="shared" si="391"/>
        <v>44732</v>
      </c>
      <c r="G606" s="107">
        <f t="shared" si="396"/>
        <v>5.8524282636220892E-3</v>
      </c>
      <c r="H606" s="108">
        <f t="shared" si="410"/>
        <v>44795</v>
      </c>
      <c r="I606" s="108">
        <f t="shared" si="397"/>
        <v>44795</v>
      </c>
      <c r="J606" s="109">
        <f t="shared" si="405"/>
        <v>23</v>
      </c>
      <c r="K606" s="109">
        <f t="shared" si="394"/>
        <v>13</v>
      </c>
      <c r="L606" s="8">
        <f t="shared" si="406"/>
        <v>1.0033036900000001</v>
      </c>
      <c r="M606" s="110">
        <f t="shared" si="393"/>
        <v>1.00521646</v>
      </c>
      <c r="N606" s="110">
        <f t="shared" si="388"/>
        <v>1.2911089348851825</v>
      </c>
      <c r="O606" s="103">
        <f t="shared" si="392"/>
        <v>1.2953743499999999</v>
      </c>
      <c r="P606" s="103">
        <f t="shared" si="398"/>
        <v>743.08306478999998</v>
      </c>
      <c r="Q606" s="11">
        <f t="shared" si="413"/>
        <v>0</v>
      </c>
      <c r="R606" s="30">
        <f t="shared" si="407"/>
        <v>0</v>
      </c>
      <c r="S606" s="8">
        <f t="shared" si="399"/>
        <v>0</v>
      </c>
      <c r="T606" s="113">
        <f t="shared" si="408"/>
        <v>0.16</v>
      </c>
      <c r="U606" s="111">
        <f t="shared" si="389"/>
        <v>6</v>
      </c>
      <c r="V606" s="111">
        <v>252</v>
      </c>
      <c r="W606" s="110">
        <f t="shared" si="400"/>
        <v>1.003540061</v>
      </c>
      <c r="X606" s="192">
        <f t="shared" si="414"/>
        <v>5.7194424249191478</v>
      </c>
      <c r="Y606" s="103">
        <f t="shared" si="402"/>
        <v>0</v>
      </c>
      <c r="Z606" s="114" t="str">
        <f t="shared" si="411"/>
        <v>A+J=</v>
      </c>
      <c r="AA606" s="108">
        <f t="shared" si="412"/>
        <v>44795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5" x14ac:dyDescent="0.2">
      <c r="A607" s="102">
        <f t="shared" si="403"/>
        <v>44782</v>
      </c>
      <c r="B607" s="103">
        <f t="shared" si="395"/>
        <v>749.43377185284271</v>
      </c>
      <c r="C607" s="103">
        <f t="shared" si="409"/>
        <v>573.64349139000001</v>
      </c>
      <c r="D607" s="104">
        <f t="shared" si="404"/>
        <v>1183.953</v>
      </c>
      <c r="E607" s="105">
        <f t="shared" si="390"/>
        <v>1190.8820000000001</v>
      </c>
      <c r="F607" s="106">
        <f t="shared" si="391"/>
        <v>44732</v>
      </c>
      <c r="G607" s="107">
        <f t="shared" si="396"/>
        <v>5.8524282636220892E-3</v>
      </c>
      <c r="H607" s="108">
        <f t="shared" si="410"/>
        <v>44795</v>
      </c>
      <c r="I607" s="108">
        <f t="shared" si="397"/>
        <v>44795</v>
      </c>
      <c r="J607" s="109">
        <f t="shared" si="405"/>
        <v>23</v>
      </c>
      <c r="K607" s="109">
        <f t="shared" si="394"/>
        <v>14</v>
      </c>
      <c r="L607" s="8">
        <f t="shared" si="406"/>
        <v>1.0035582700000001</v>
      </c>
      <c r="M607" s="110">
        <f t="shared" si="393"/>
        <v>1.00521646</v>
      </c>
      <c r="N607" s="110">
        <f t="shared" ref="N607:N670" si="415">IF(I607&gt;I606,N606*M607,N606)</f>
        <v>1.2911089348851825</v>
      </c>
      <c r="O607" s="103">
        <f t="shared" si="392"/>
        <v>1.29570304</v>
      </c>
      <c r="P607" s="103">
        <f t="shared" si="398"/>
        <v>743.27161566999996</v>
      </c>
      <c r="Q607" s="11">
        <f t="shared" si="413"/>
        <v>0</v>
      </c>
      <c r="R607" s="30">
        <f t="shared" si="407"/>
        <v>0</v>
      </c>
      <c r="S607" s="8">
        <f t="shared" si="399"/>
        <v>0</v>
      </c>
      <c r="T607" s="113">
        <f t="shared" si="408"/>
        <v>0.16</v>
      </c>
      <c r="U607" s="111">
        <f t="shared" si="389"/>
        <v>7</v>
      </c>
      <c r="V607" s="111">
        <v>252</v>
      </c>
      <c r="W607" s="110">
        <f t="shared" si="400"/>
        <v>1.004131288</v>
      </c>
      <c r="X607" s="192">
        <f t="shared" si="414"/>
        <v>6.1621561828427218</v>
      </c>
      <c r="Y607" s="103">
        <f t="shared" si="402"/>
        <v>0</v>
      </c>
      <c r="Z607" s="114" t="str">
        <f t="shared" si="411"/>
        <v>A+J=</v>
      </c>
      <c r="AA607" s="108">
        <f t="shared" si="412"/>
        <v>44795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5" x14ac:dyDescent="0.2">
      <c r="A608" s="102">
        <f t="shared" si="403"/>
        <v>44783</v>
      </c>
      <c r="B608" s="103">
        <f t="shared" si="395"/>
        <v>750.06557298390237</v>
      </c>
      <c r="C608" s="103">
        <f t="shared" si="409"/>
        <v>573.64349139000001</v>
      </c>
      <c r="D608" s="104">
        <f t="shared" si="404"/>
        <v>1183.953</v>
      </c>
      <c r="E608" s="105">
        <f t="shared" si="390"/>
        <v>1190.8820000000001</v>
      </c>
      <c r="F608" s="106">
        <f t="shared" si="391"/>
        <v>44732</v>
      </c>
      <c r="G608" s="107">
        <f t="shared" si="396"/>
        <v>5.8524282636220892E-3</v>
      </c>
      <c r="H608" s="108">
        <f t="shared" si="410"/>
        <v>44795</v>
      </c>
      <c r="I608" s="108">
        <f t="shared" si="397"/>
        <v>44795</v>
      </c>
      <c r="J608" s="109">
        <f t="shared" si="405"/>
        <v>23</v>
      </c>
      <c r="K608" s="109">
        <f t="shared" si="394"/>
        <v>15</v>
      </c>
      <c r="L608" s="8">
        <f t="shared" si="406"/>
        <v>1.0038129200000001</v>
      </c>
      <c r="M608" s="110">
        <f t="shared" si="393"/>
        <v>1.00521646</v>
      </c>
      <c r="N608" s="110">
        <f t="shared" si="415"/>
        <v>1.2911089348851825</v>
      </c>
      <c r="O608" s="103">
        <f t="shared" si="392"/>
        <v>1.2960318200000001</v>
      </c>
      <c r="P608" s="103">
        <f t="shared" si="398"/>
        <v>743.46021816999996</v>
      </c>
      <c r="Q608" s="11">
        <f t="shared" si="413"/>
        <v>0</v>
      </c>
      <c r="R608" s="30">
        <f t="shared" si="407"/>
        <v>0</v>
      </c>
      <c r="S608" s="8">
        <f t="shared" si="399"/>
        <v>0</v>
      </c>
      <c r="T608" s="113">
        <f t="shared" si="408"/>
        <v>0.16</v>
      </c>
      <c r="U608" s="111">
        <f t="shared" si="389"/>
        <v>8</v>
      </c>
      <c r="V608" s="111">
        <v>252</v>
      </c>
      <c r="W608" s="110">
        <f t="shared" si="400"/>
        <v>1.0047228640000001</v>
      </c>
      <c r="X608" s="192">
        <f t="shared" si="414"/>
        <v>6.6053548139024336</v>
      </c>
      <c r="Y608" s="103">
        <f t="shared" si="402"/>
        <v>0</v>
      </c>
      <c r="Z608" s="114" t="str">
        <f t="shared" si="411"/>
        <v>A+J=</v>
      </c>
      <c r="AA608" s="108">
        <f t="shared" si="412"/>
        <v>44795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5" x14ac:dyDescent="0.2">
      <c r="A609" s="102">
        <f t="shared" si="403"/>
        <v>44784</v>
      </c>
      <c r="B609" s="103">
        <f t="shared" si="395"/>
        <v>750.69790439232781</v>
      </c>
      <c r="C609" s="103">
        <f t="shared" si="409"/>
        <v>573.64349139000001</v>
      </c>
      <c r="D609" s="104">
        <f t="shared" si="404"/>
        <v>1183.953</v>
      </c>
      <c r="E609" s="105">
        <f t="shared" si="390"/>
        <v>1190.8820000000001</v>
      </c>
      <c r="F609" s="106">
        <f t="shared" si="391"/>
        <v>44732</v>
      </c>
      <c r="G609" s="107">
        <f t="shared" si="396"/>
        <v>5.8524282636220892E-3</v>
      </c>
      <c r="H609" s="108">
        <f t="shared" si="410"/>
        <v>44795</v>
      </c>
      <c r="I609" s="108">
        <f t="shared" si="397"/>
        <v>44795</v>
      </c>
      <c r="J609" s="109">
        <f t="shared" si="405"/>
        <v>23</v>
      </c>
      <c r="K609" s="109">
        <f t="shared" si="394"/>
        <v>16</v>
      </c>
      <c r="L609" s="8">
        <f t="shared" si="406"/>
        <v>1.00406763</v>
      </c>
      <c r="M609" s="110">
        <f t="shared" si="393"/>
        <v>1.00521646</v>
      </c>
      <c r="N609" s="110">
        <f t="shared" si="415"/>
        <v>1.2911089348851825</v>
      </c>
      <c r="O609" s="103">
        <f t="shared" si="392"/>
        <v>1.29636068</v>
      </c>
      <c r="P609" s="103">
        <f t="shared" si="398"/>
        <v>743.64886657</v>
      </c>
      <c r="Q609" s="11">
        <f t="shared" si="413"/>
        <v>0</v>
      </c>
      <c r="R609" s="30">
        <f t="shared" si="407"/>
        <v>0</v>
      </c>
      <c r="S609" s="8">
        <f t="shared" si="399"/>
        <v>0</v>
      </c>
      <c r="T609" s="113">
        <f t="shared" si="408"/>
        <v>0.16</v>
      </c>
      <c r="U609" s="111">
        <f t="shared" si="389"/>
        <v>9</v>
      </c>
      <c r="V609" s="111">
        <v>252</v>
      </c>
      <c r="W609" s="110">
        <f t="shared" si="400"/>
        <v>1.005314788</v>
      </c>
      <c r="X609" s="192">
        <f t="shared" si="414"/>
        <v>7.049037822327767</v>
      </c>
      <c r="Y609" s="103">
        <f t="shared" si="402"/>
        <v>0</v>
      </c>
      <c r="Z609" s="114" t="str">
        <f t="shared" si="411"/>
        <v>A+J=</v>
      </c>
      <c r="AA609" s="108">
        <f t="shared" si="412"/>
        <v>44795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5" x14ac:dyDescent="0.2">
      <c r="A610" s="102">
        <f t="shared" si="403"/>
        <v>44785</v>
      </c>
      <c r="B610" s="103">
        <f t="shared" si="395"/>
        <v>751.33077286625485</v>
      </c>
      <c r="C610" s="103">
        <f t="shared" si="409"/>
        <v>573.64349139000001</v>
      </c>
      <c r="D610" s="104">
        <f t="shared" si="404"/>
        <v>1183.953</v>
      </c>
      <c r="E610" s="105">
        <f t="shared" si="390"/>
        <v>1190.8820000000001</v>
      </c>
      <c r="F610" s="106">
        <f t="shared" si="391"/>
        <v>44732</v>
      </c>
      <c r="G610" s="107">
        <f t="shared" si="396"/>
        <v>5.8524282636220892E-3</v>
      </c>
      <c r="H610" s="108">
        <f t="shared" si="410"/>
        <v>44795</v>
      </c>
      <c r="I610" s="108">
        <f t="shared" si="397"/>
        <v>44795</v>
      </c>
      <c r="J610" s="109">
        <f t="shared" si="405"/>
        <v>23</v>
      </c>
      <c r="K610" s="109">
        <f t="shared" si="394"/>
        <v>17</v>
      </c>
      <c r="L610" s="8">
        <f t="shared" si="406"/>
        <v>1.0043224100000001</v>
      </c>
      <c r="M610" s="110">
        <f t="shared" si="393"/>
        <v>1.00521646</v>
      </c>
      <c r="N610" s="110">
        <f t="shared" si="415"/>
        <v>1.2911089348851825</v>
      </c>
      <c r="O610" s="103">
        <f t="shared" si="392"/>
        <v>1.2966896299999999</v>
      </c>
      <c r="P610" s="103">
        <f t="shared" si="398"/>
        <v>743.83756659999995</v>
      </c>
      <c r="Q610" s="11">
        <f t="shared" si="413"/>
        <v>0</v>
      </c>
      <c r="R610" s="30">
        <f t="shared" si="407"/>
        <v>0</v>
      </c>
      <c r="S610" s="8">
        <f t="shared" si="399"/>
        <v>0</v>
      </c>
      <c r="T610" s="113">
        <f t="shared" si="408"/>
        <v>0.16</v>
      </c>
      <c r="U610" s="111">
        <f t="shared" si="389"/>
        <v>10</v>
      </c>
      <c r="V610" s="111">
        <v>252</v>
      </c>
      <c r="W610" s="110">
        <f t="shared" si="400"/>
        <v>1.005907061</v>
      </c>
      <c r="X610" s="192">
        <f t="shared" si="414"/>
        <v>7.4932062662549219</v>
      </c>
      <c r="Y610" s="103">
        <f t="shared" si="402"/>
        <v>0</v>
      </c>
      <c r="Z610" s="114" t="str">
        <f t="shared" si="411"/>
        <v>A+J=</v>
      </c>
      <c r="AA610" s="108">
        <f t="shared" si="412"/>
        <v>44795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5" x14ac:dyDescent="0.2">
      <c r="A611" s="102">
        <f t="shared" si="403"/>
        <v>44786</v>
      </c>
      <c r="B611" s="103">
        <f t="shared" si="395"/>
        <v>751.96417292296644</v>
      </c>
      <c r="C611" s="103">
        <f t="shared" si="409"/>
        <v>573.64349139000001</v>
      </c>
      <c r="D611" s="104">
        <f t="shared" si="404"/>
        <v>1183.953</v>
      </c>
      <c r="E611" s="105">
        <f t="shared" si="390"/>
        <v>1190.8820000000001</v>
      </c>
      <c r="F611" s="106">
        <f t="shared" si="391"/>
        <v>44732</v>
      </c>
      <c r="G611" s="107">
        <f t="shared" si="396"/>
        <v>5.8524282636220892E-3</v>
      </c>
      <c r="H611" s="108">
        <f t="shared" si="410"/>
        <v>44795</v>
      </c>
      <c r="I611" s="108">
        <f t="shared" si="397"/>
        <v>44795</v>
      </c>
      <c r="J611" s="109">
        <f t="shared" si="405"/>
        <v>23</v>
      </c>
      <c r="K611" s="109">
        <f t="shared" si="394"/>
        <v>18</v>
      </c>
      <c r="L611" s="8">
        <f t="shared" si="406"/>
        <v>1.0045772500000001</v>
      </c>
      <c r="M611" s="110">
        <f t="shared" si="393"/>
        <v>1.00521646</v>
      </c>
      <c r="N611" s="110">
        <f t="shared" si="415"/>
        <v>1.2911089348851825</v>
      </c>
      <c r="O611" s="103">
        <f t="shared" si="392"/>
        <v>1.29701866</v>
      </c>
      <c r="P611" s="103">
        <f t="shared" si="398"/>
        <v>744.02631252000003</v>
      </c>
      <c r="Q611" s="11">
        <f t="shared" si="413"/>
        <v>0</v>
      </c>
      <c r="R611" s="30">
        <f t="shared" si="407"/>
        <v>0</v>
      </c>
      <c r="S611" s="8">
        <f t="shared" si="399"/>
        <v>0</v>
      </c>
      <c r="T611" s="113">
        <f t="shared" si="408"/>
        <v>0.16</v>
      </c>
      <c r="U611" s="111">
        <f t="shared" si="389"/>
        <v>11</v>
      </c>
      <c r="V611" s="111">
        <v>252</v>
      </c>
      <c r="W611" s="110">
        <f t="shared" si="400"/>
        <v>1.0064996829999999</v>
      </c>
      <c r="X611" s="192">
        <f t="shared" si="414"/>
        <v>7.9378604029664306</v>
      </c>
      <c r="Y611" s="103">
        <f t="shared" si="402"/>
        <v>0</v>
      </c>
      <c r="Z611" s="114" t="str">
        <f t="shared" si="411"/>
        <v>A+J=</v>
      </c>
      <c r="AA611" s="108">
        <f t="shared" si="412"/>
        <v>44795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5" x14ac:dyDescent="0.2">
      <c r="A612" s="102">
        <f t="shared" si="403"/>
        <v>44787</v>
      </c>
      <c r="B612" s="103">
        <f t="shared" si="395"/>
        <v>751.96417292296644</v>
      </c>
      <c r="C612" s="103">
        <f t="shared" si="409"/>
        <v>573.64349139000001</v>
      </c>
      <c r="D612" s="104">
        <f t="shared" si="404"/>
        <v>1183.953</v>
      </c>
      <c r="E612" s="105">
        <f t="shared" si="390"/>
        <v>1190.8820000000001</v>
      </c>
      <c r="F612" s="106">
        <f t="shared" si="391"/>
        <v>44732</v>
      </c>
      <c r="G612" s="107">
        <f t="shared" si="396"/>
        <v>5.8524282636220892E-3</v>
      </c>
      <c r="H612" s="108">
        <f t="shared" si="410"/>
        <v>44795</v>
      </c>
      <c r="I612" s="108">
        <f t="shared" si="397"/>
        <v>44795</v>
      </c>
      <c r="J612" s="109">
        <f t="shared" si="405"/>
        <v>23</v>
      </c>
      <c r="K612" s="109">
        <f t="shared" si="394"/>
        <v>18</v>
      </c>
      <c r="L612" s="8">
        <f t="shared" si="406"/>
        <v>1.0045772500000001</v>
      </c>
      <c r="M612" s="110">
        <f t="shared" si="393"/>
        <v>1.00521646</v>
      </c>
      <c r="N612" s="110">
        <f t="shared" si="415"/>
        <v>1.2911089348851825</v>
      </c>
      <c r="O612" s="103">
        <f t="shared" si="392"/>
        <v>1.29701866</v>
      </c>
      <c r="P612" s="103">
        <f t="shared" si="398"/>
        <v>744.02631252000003</v>
      </c>
      <c r="Q612" s="11">
        <f t="shared" si="413"/>
        <v>0</v>
      </c>
      <c r="R612" s="30">
        <f t="shared" si="407"/>
        <v>0</v>
      </c>
      <c r="S612" s="8">
        <f t="shared" si="399"/>
        <v>0</v>
      </c>
      <c r="T612" s="113">
        <f t="shared" si="408"/>
        <v>0.16</v>
      </c>
      <c r="U612" s="111">
        <f t="shared" si="389"/>
        <v>11</v>
      </c>
      <c r="V612" s="111">
        <v>252</v>
      </c>
      <c r="W612" s="110">
        <f t="shared" si="400"/>
        <v>1.0064996829999999</v>
      </c>
      <c r="X612" s="192">
        <f t="shared" si="414"/>
        <v>7.9378604029664306</v>
      </c>
      <c r="Y612" s="103">
        <f t="shared" si="402"/>
        <v>0</v>
      </c>
      <c r="Z612" s="114" t="str">
        <f t="shared" si="411"/>
        <v>A+J=</v>
      </c>
      <c r="AA612" s="108">
        <f t="shared" si="412"/>
        <v>44795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5" x14ac:dyDescent="0.2">
      <c r="A613" s="102">
        <f t="shared" si="403"/>
        <v>44788</v>
      </c>
      <c r="B613" s="103">
        <f t="shared" si="395"/>
        <v>751.96417292296644</v>
      </c>
      <c r="C613" s="103">
        <f t="shared" si="409"/>
        <v>573.64349139000001</v>
      </c>
      <c r="D613" s="104">
        <f t="shared" si="404"/>
        <v>1183.953</v>
      </c>
      <c r="E613" s="105">
        <f t="shared" si="390"/>
        <v>1190.8820000000001</v>
      </c>
      <c r="F613" s="106">
        <f t="shared" si="391"/>
        <v>44732</v>
      </c>
      <c r="G613" s="107">
        <f t="shared" si="396"/>
        <v>5.8524282636220892E-3</v>
      </c>
      <c r="H613" s="108">
        <f t="shared" si="410"/>
        <v>44795</v>
      </c>
      <c r="I613" s="108">
        <f t="shared" si="397"/>
        <v>44795</v>
      </c>
      <c r="J613" s="109">
        <f t="shared" si="405"/>
        <v>23</v>
      </c>
      <c r="K613" s="109">
        <f t="shared" si="394"/>
        <v>18</v>
      </c>
      <c r="L613" s="8">
        <f t="shared" si="406"/>
        <v>1.0045772500000001</v>
      </c>
      <c r="M613" s="110">
        <f t="shared" si="393"/>
        <v>1.00521646</v>
      </c>
      <c r="N613" s="110">
        <f t="shared" si="415"/>
        <v>1.2911089348851825</v>
      </c>
      <c r="O613" s="103">
        <f t="shared" si="392"/>
        <v>1.29701866</v>
      </c>
      <c r="P613" s="103">
        <f t="shared" si="398"/>
        <v>744.02631252000003</v>
      </c>
      <c r="Q613" s="11">
        <f t="shared" si="413"/>
        <v>0</v>
      </c>
      <c r="R613" s="30">
        <f t="shared" si="407"/>
        <v>0</v>
      </c>
      <c r="S613" s="8">
        <f t="shared" si="399"/>
        <v>0</v>
      </c>
      <c r="T613" s="113">
        <f t="shared" si="408"/>
        <v>0.16</v>
      </c>
      <c r="U613" s="111">
        <f t="shared" ref="U613:U676" si="416">IF(Q612&gt;0,1,IF(K613=K612,U612,U612+1))</f>
        <v>11</v>
      </c>
      <c r="V613" s="111">
        <v>252</v>
      </c>
      <c r="W613" s="110">
        <f t="shared" si="400"/>
        <v>1.0064996829999999</v>
      </c>
      <c r="X613" s="192">
        <f t="shared" si="414"/>
        <v>7.9378604029664306</v>
      </c>
      <c r="Y613" s="103">
        <f t="shared" si="402"/>
        <v>0</v>
      </c>
      <c r="Z613" s="114" t="str">
        <f t="shared" si="411"/>
        <v>A+J=</v>
      </c>
      <c r="AA613" s="108">
        <f t="shared" si="412"/>
        <v>44795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5" x14ac:dyDescent="0.2">
      <c r="A614" s="102">
        <f t="shared" si="403"/>
        <v>44789</v>
      </c>
      <c r="B614" s="103">
        <f t="shared" si="395"/>
        <v>752.5980990196889</v>
      </c>
      <c r="C614" s="103">
        <f t="shared" si="409"/>
        <v>573.64349139000001</v>
      </c>
      <c r="D614" s="104">
        <f t="shared" si="404"/>
        <v>1183.953</v>
      </c>
      <c r="E614" s="105">
        <f t="shared" si="390"/>
        <v>1190.8820000000001</v>
      </c>
      <c r="F614" s="106">
        <f t="shared" si="391"/>
        <v>44732</v>
      </c>
      <c r="G614" s="107">
        <f t="shared" si="396"/>
        <v>5.8524282636220892E-3</v>
      </c>
      <c r="H614" s="108">
        <f t="shared" si="410"/>
        <v>44795</v>
      </c>
      <c r="I614" s="108">
        <f t="shared" si="397"/>
        <v>44795</v>
      </c>
      <c r="J614" s="109">
        <f t="shared" si="405"/>
        <v>23</v>
      </c>
      <c r="K614" s="109">
        <f t="shared" si="394"/>
        <v>19</v>
      </c>
      <c r="L614" s="8">
        <f t="shared" si="406"/>
        <v>1.0048321499999999</v>
      </c>
      <c r="M614" s="110">
        <f t="shared" si="393"/>
        <v>1.00521646</v>
      </c>
      <c r="N614" s="110">
        <f t="shared" si="415"/>
        <v>1.2911089348851825</v>
      </c>
      <c r="O614" s="103">
        <f t="shared" si="392"/>
        <v>1.2973477600000001</v>
      </c>
      <c r="P614" s="103">
        <f t="shared" si="398"/>
        <v>744.21509859000003</v>
      </c>
      <c r="Q614" s="11">
        <f t="shared" si="413"/>
        <v>0</v>
      </c>
      <c r="R614" s="30">
        <f t="shared" si="407"/>
        <v>0</v>
      </c>
      <c r="S614" s="8">
        <f t="shared" si="399"/>
        <v>0</v>
      </c>
      <c r="T614" s="113">
        <f t="shared" si="408"/>
        <v>0.16</v>
      </c>
      <c r="U614" s="111">
        <f t="shared" si="416"/>
        <v>12</v>
      </c>
      <c r="V614" s="111">
        <v>252</v>
      </c>
      <c r="W614" s="110">
        <f t="shared" si="400"/>
        <v>1.007092654</v>
      </c>
      <c r="X614" s="192">
        <f t="shared" si="414"/>
        <v>8.3830004296889165</v>
      </c>
      <c r="Y614" s="103">
        <f t="shared" si="402"/>
        <v>0</v>
      </c>
      <c r="Z614" s="114" t="str">
        <f t="shared" si="411"/>
        <v>A+J=</v>
      </c>
      <c r="AA614" s="108">
        <f t="shared" si="412"/>
        <v>44795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5" x14ac:dyDescent="0.2">
      <c r="A615" s="102">
        <f t="shared" si="403"/>
        <v>44790</v>
      </c>
      <c r="B615" s="103">
        <f t="shared" si="395"/>
        <v>753.23256885936905</v>
      </c>
      <c r="C615" s="103">
        <f t="shared" si="409"/>
        <v>573.64349139000001</v>
      </c>
      <c r="D615" s="104">
        <f t="shared" si="404"/>
        <v>1183.953</v>
      </c>
      <c r="E615" s="105">
        <f t="shared" si="390"/>
        <v>1190.8820000000001</v>
      </c>
      <c r="F615" s="106">
        <f t="shared" si="391"/>
        <v>44732</v>
      </c>
      <c r="G615" s="107">
        <f t="shared" si="396"/>
        <v>5.8524282636220892E-3</v>
      </c>
      <c r="H615" s="108">
        <f t="shared" si="410"/>
        <v>44795</v>
      </c>
      <c r="I615" s="108">
        <f t="shared" si="397"/>
        <v>44795</v>
      </c>
      <c r="J615" s="109">
        <f t="shared" si="405"/>
        <v>23</v>
      </c>
      <c r="K615" s="109">
        <f t="shared" si="394"/>
        <v>20</v>
      </c>
      <c r="L615" s="8">
        <f t="shared" si="406"/>
        <v>1.00508712</v>
      </c>
      <c r="M615" s="110">
        <f t="shared" si="393"/>
        <v>1.00521646</v>
      </c>
      <c r="N615" s="110">
        <f t="shared" si="415"/>
        <v>1.2911089348851825</v>
      </c>
      <c r="O615" s="103">
        <f t="shared" si="392"/>
        <v>1.29767696</v>
      </c>
      <c r="P615" s="103">
        <f t="shared" si="398"/>
        <v>744.40394203000005</v>
      </c>
      <c r="Q615" s="11">
        <f t="shared" si="413"/>
        <v>0</v>
      </c>
      <c r="R615" s="30">
        <f t="shared" si="407"/>
        <v>0</v>
      </c>
      <c r="S615" s="8">
        <f t="shared" si="399"/>
        <v>0</v>
      </c>
      <c r="T615" s="113">
        <f t="shared" si="408"/>
        <v>0.16</v>
      </c>
      <c r="U615" s="111">
        <f t="shared" si="416"/>
        <v>13</v>
      </c>
      <c r="V615" s="111">
        <v>252</v>
      </c>
      <c r="W615" s="110">
        <f t="shared" si="400"/>
        <v>1.0076859739999999</v>
      </c>
      <c r="X615" s="192">
        <f t="shared" si="414"/>
        <v>8.8286268293689982</v>
      </c>
      <c r="Y615" s="103">
        <f t="shared" si="402"/>
        <v>0</v>
      </c>
      <c r="Z615" s="114" t="str">
        <f t="shared" si="411"/>
        <v>A+J=</v>
      </c>
      <c r="AA615" s="108">
        <f t="shared" si="412"/>
        <v>44795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5" x14ac:dyDescent="0.2">
      <c r="A616" s="102">
        <f t="shared" si="403"/>
        <v>44791</v>
      </c>
      <c r="B616" s="103">
        <f t="shared" si="395"/>
        <v>753.86757184841667</v>
      </c>
      <c r="C616" s="103">
        <f t="shared" si="409"/>
        <v>573.64349139000001</v>
      </c>
      <c r="D616" s="104">
        <f t="shared" si="404"/>
        <v>1183.953</v>
      </c>
      <c r="E616" s="105">
        <f t="shared" ref="E616:E679" si="417">IF($K616=1,VLOOKUP($A615,$AO$10:$AS$165,4),E615)</f>
        <v>1190.8820000000001</v>
      </c>
      <c r="F616" s="106">
        <f t="shared" ref="F616:F679" si="418">IF($K616=1,VLOOKUP($A615,$AO$10:$AS$165,5),F615)</f>
        <v>44732</v>
      </c>
      <c r="G616" s="107">
        <f t="shared" si="396"/>
        <v>5.8524282636220892E-3</v>
      </c>
      <c r="H616" s="108">
        <f t="shared" si="410"/>
        <v>44795</v>
      </c>
      <c r="I616" s="108">
        <f t="shared" si="397"/>
        <v>44795</v>
      </c>
      <c r="J616" s="109">
        <f t="shared" si="405"/>
        <v>23</v>
      </c>
      <c r="K616" s="109">
        <f t="shared" si="394"/>
        <v>21</v>
      </c>
      <c r="L616" s="8">
        <f t="shared" si="406"/>
        <v>1.0053421600000001</v>
      </c>
      <c r="M616" s="110">
        <f t="shared" si="393"/>
        <v>1.00521646</v>
      </c>
      <c r="N616" s="110">
        <f t="shared" si="415"/>
        <v>1.2911089348851825</v>
      </c>
      <c r="O616" s="103">
        <f t="shared" si="392"/>
        <v>1.2980062400000001</v>
      </c>
      <c r="P616" s="103">
        <f t="shared" si="398"/>
        <v>744.59283134999998</v>
      </c>
      <c r="Q616" s="11">
        <f t="shared" si="413"/>
        <v>0</v>
      </c>
      <c r="R616" s="30">
        <f t="shared" si="407"/>
        <v>0</v>
      </c>
      <c r="S616" s="8">
        <f t="shared" si="399"/>
        <v>0</v>
      </c>
      <c r="T616" s="113">
        <f t="shared" si="408"/>
        <v>0.16</v>
      </c>
      <c r="U616" s="111">
        <f t="shared" si="416"/>
        <v>14</v>
      </c>
      <c r="V616" s="111">
        <v>252</v>
      </c>
      <c r="W616" s="110">
        <f t="shared" si="400"/>
        <v>1.0082796439999999</v>
      </c>
      <c r="X616" s="192">
        <f t="shared" si="414"/>
        <v>9.2747404984166408</v>
      </c>
      <c r="Y616" s="103">
        <f t="shared" si="402"/>
        <v>0</v>
      </c>
      <c r="Z616" s="114" t="str">
        <f t="shared" si="411"/>
        <v>A+J=</v>
      </c>
      <c r="AA616" s="108">
        <f t="shared" si="412"/>
        <v>44795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5" x14ac:dyDescent="0.2">
      <c r="A617" s="102">
        <f t="shared" si="403"/>
        <v>44792</v>
      </c>
      <c r="B617" s="103">
        <f t="shared" si="395"/>
        <v>754.50310829799184</v>
      </c>
      <c r="C617" s="103">
        <f t="shared" si="409"/>
        <v>573.64349139000001</v>
      </c>
      <c r="D617" s="104">
        <f t="shared" si="404"/>
        <v>1183.953</v>
      </c>
      <c r="E617" s="105">
        <f t="shared" si="417"/>
        <v>1190.8820000000001</v>
      </c>
      <c r="F617" s="106">
        <f t="shared" si="418"/>
        <v>44732</v>
      </c>
      <c r="G617" s="107">
        <f t="shared" si="396"/>
        <v>5.8524282636220892E-3</v>
      </c>
      <c r="H617" s="108">
        <f t="shared" si="410"/>
        <v>44795</v>
      </c>
      <c r="I617" s="108">
        <f t="shared" si="397"/>
        <v>44795</v>
      </c>
      <c r="J617" s="109">
        <f t="shared" si="405"/>
        <v>23</v>
      </c>
      <c r="K617" s="109">
        <f t="shared" si="394"/>
        <v>22</v>
      </c>
      <c r="L617" s="8">
        <f t="shared" si="406"/>
        <v>1.00559726</v>
      </c>
      <c r="M617" s="110">
        <f t="shared" si="393"/>
        <v>1.00521646</v>
      </c>
      <c r="N617" s="110">
        <f t="shared" si="415"/>
        <v>1.2911089348851825</v>
      </c>
      <c r="O617" s="103">
        <f t="shared" ref="O617:O680" si="419">TRUNC(TRUNC((L617*N617),15),8)</f>
        <v>1.2983355999999999</v>
      </c>
      <c r="P617" s="103">
        <f t="shared" si="398"/>
        <v>744.78176656999995</v>
      </c>
      <c r="Q617" s="11">
        <f t="shared" si="413"/>
        <v>0</v>
      </c>
      <c r="R617" s="30">
        <f t="shared" si="407"/>
        <v>0</v>
      </c>
      <c r="S617" s="8">
        <f t="shared" si="399"/>
        <v>0</v>
      </c>
      <c r="T617" s="113">
        <f t="shared" si="408"/>
        <v>0.16</v>
      </c>
      <c r="U617" s="111">
        <f t="shared" si="416"/>
        <v>15</v>
      </c>
      <c r="V617" s="111">
        <v>252</v>
      </c>
      <c r="W617" s="110">
        <f t="shared" si="400"/>
        <v>1.008873664</v>
      </c>
      <c r="X617" s="192">
        <f t="shared" si="414"/>
        <v>9.7213417279919323</v>
      </c>
      <c r="Y617" s="103">
        <f t="shared" si="402"/>
        <v>0</v>
      </c>
      <c r="Z617" s="114" t="str">
        <f t="shared" si="411"/>
        <v>A+J=</v>
      </c>
      <c r="AA617" s="108">
        <f t="shared" si="412"/>
        <v>44795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5" x14ac:dyDescent="0.2">
      <c r="A618" s="102">
        <f t="shared" si="403"/>
        <v>44793</v>
      </c>
      <c r="B618" s="103">
        <f t="shared" si="395"/>
        <v>755.13917774616959</v>
      </c>
      <c r="C618" s="103">
        <f t="shared" si="409"/>
        <v>573.64349139000001</v>
      </c>
      <c r="D618" s="104">
        <f t="shared" si="404"/>
        <v>1183.953</v>
      </c>
      <c r="E618" s="105">
        <f t="shared" si="417"/>
        <v>1190.8820000000001</v>
      </c>
      <c r="F618" s="106">
        <f t="shared" si="418"/>
        <v>44732</v>
      </c>
      <c r="G618" s="107">
        <f t="shared" si="396"/>
        <v>5.8524282636220892E-3</v>
      </c>
      <c r="H618" s="108">
        <f t="shared" si="410"/>
        <v>44824</v>
      </c>
      <c r="I618" s="108">
        <f t="shared" si="397"/>
        <v>44795</v>
      </c>
      <c r="J618" s="109">
        <f t="shared" si="405"/>
        <v>23</v>
      </c>
      <c r="K618" s="109">
        <f t="shared" si="394"/>
        <v>23</v>
      </c>
      <c r="L618" s="8">
        <f t="shared" si="406"/>
        <v>1.0058524200000001</v>
      </c>
      <c r="M618" s="110">
        <f t="shared" ref="M618:M681" si="420">IF(I618&gt;I617,L617,M617)</f>
        <v>1.00521646</v>
      </c>
      <c r="N618" s="110">
        <f t="shared" si="415"/>
        <v>1.2911089348851825</v>
      </c>
      <c r="O618" s="103">
        <f t="shared" si="419"/>
        <v>1.2986650399999999</v>
      </c>
      <c r="P618" s="103">
        <f t="shared" si="398"/>
        <v>744.97074769000005</v>
      </c>
      <c r="Q618" s="11">
        <f t="shared" si="413"/>
        <v>0</v>
      </c>
      <c r="R618" s="30">
        <f t="shared" si="407"/>
        <v>0</v>
      </c>
      <c r="S618" s="8">
        <f t="shared" si="399"/>
        <v>0</v>
      </c>
      <c r="T618" s="113">
        <f t="shared" si="408"/>
        <v>0.16</v>
      </c>
      <c r="U618" s="111">
        <f t="shared" si="416"/>
        <v>16</v>
      </c>
      <c r="V618" s="111">
        <v>252</v>
      </c>
      <c r="W618" s="110">
        <f t="shared" si="400"/>
        <v>1.0094680330000001</v>
      </c>
      <c r="X618" s="192">
        <f t="shared" si="414"/>
        <v>10.168430056169555</v>
      </c>
      <c r="Y618" s="103">
        <f t="shared" si="402"/>
        <v>0</v>
      </c>
      <c r="Z618" s="114" t="str">
        <f t="shared" si="411"/>
        <v>A+J=</v>
      </c>
      <c r="AA618" s="108">
        <f t="shared" si="412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5" x14ac:dyDescent="0.2">
      <c r="A619" s="102">
        <f t="shared" si="403"/>
        <v>44794</v>
      </c>
      <c r="B619" s="103">
        <f t="shared" si="395"/>
        <v>755.13917774616959</v>
      </c>
      <c r="C619" s="103">
        <f t="shared" si="409"/>
        <v>573.64349139000001</v>
      </c>
      <c r="D619" s="104">
        <f t="shared" si="404"/>
        <v>1183.953</v>
      </c>
      <c r="E619" s="105">
        <f t="shared" si="417"/>
        <v>1190.8820000000001</v>
      </c>
      <c r="F619" s="106">
        <f t="shared" si="418"/>
        <v>44732</v>
      </c>
      <c r="G619" s="107">
        <f t="shared" si="396"/>
        <v>5.8524282636220892E-3</v>
      </c>
      <c r="H619" s="108">
        <f t="shared" si="410"/>
        <v>44824</v>
      </c>
      <c r="I619" s="108">
        <f t="shared" si="397"/>
        <v>44795</v>
      </c>
      <c r="J619" s="109">
        <f t="shared" si="405"/>
        <v>23</v>
      </c>
      <c r="K619" s="109">
        <f t="shared" si="394"/>
        <v>23</v>
      </c>
      <c r="L619" s="8">
        <f t="shared" si="406"/>
        <v>1.0058524200000001</v>
      </c>
      <c r="M619" s="110">
        <f t="shared" si="420"/>
        <v>1.00521646</v>
      </c>
      <c r="N619" s="110">
        <f t="shared" si="415"/>
        <v>1.2911089348851825</v>
      </c>
      <c r="O619" s="103">
        <f t="shared" si="419"/>
        <v>1.2986650399999999</v>
      </c>
      <c r="P619" s="103">
        <f t="shared" si="398"/>
        <v>744.97074769000005</v>
      </c>
      <c r="Q619" s="11">
        <f t="shared" si="413"/>
        <v>0</v>
      </c>
      <c r="R619" s="30">
        <f t="shared" si="407"/>
        <v>0</v>
      </c>
      <c r="S619" s="8">
        <f t="shared" si="399"/>
        <v>0</v>
      </c>
      <c r="T619" s="113">
        <f t="shared" si="408"/>
        <v>0.16</v>
      </c>
      <c r="U619" s="111">
        <f t="shared" si="416"/>
        <v>16</v>
      </c>
      <c r="V619" s="111">
        <v>252</v>
      </c>
      <c r="W619" s="110">
        <f t="shared" si="400"/>
        <v>1.0094680330000001</v>
      </c>
      <c r="X619" s="192">
        <f t="shared" si="414"/>
        <v>10.168430056169555</v>
      </c>
      <c r="Y619" s="103">
        <f t="shared" si="402"/>
        <v>0</v>
      </c>
      <c r="Z619" s="114" t="str">
        <f t="shared" si="411"/>
        <v>A+J=</v>
      </c>
      <c r="AA619" s="108">
        <f t="shared" si="412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5" x14ac:dyDescent="0.2">
      <c r="A620" s="102">
        <f t="shared" si="403"/>
        <v>44795</v>
      </c>
      <c r="B620" s="103">
        <f t="shared" si="395"/>
        <v>755.13917774616959</v>
      </c>
      <c r="C620" s="103">
        <f t="shared" si="409"/>
        <v>573.64349139000001</v>
      </c>
      <c r="D620" s="104">
        <f t="shared" si="404"/>
        <v>1183.953</v>
      </c>
      <c r="E620" s="105">
        <f t="shared" si="417"/>
        <v>1190.8820000000001</v>
      </c>
      <c r="F620" s="106">
        <f t="shared" si="418"/>
        <v>44732</v>
      </c>
      <c r="G620" s="107">
        <f t="shared" si="396"/>
        <v>5.8524282636220892E-3</v>
      </c>
      <c r="H620" s="108">
        <f t="shared" si="410"/>
        <v>44824</v>
      </c>
      <c r="I620" s="108">
        <f t="shared" si="397"/>
        <v>44795</v>
      </c>
      <c r="J620" s="109">
        <f t="shared" si="405"/>
        <v>23</v>
      </c>
      <c r="K620" s="109">
        <f t="shared" ref="K620:K683" si="421">(J620-(NETWORKDAYS(A620,I620,AD$171:AD$502)-1))</f>
        <v>23</v>
      </c>
      <c r="L620" s="8">
        <f t="shared" si="406"/>
        <v>1.0058524200000001</v>
      </c>
      <c r="M620" s="110">
        <f t="shared" si="420"/>
        <v>1.00521646</v>
      </c>
      <c r="N620" s="110">
        <f t="shared" si="415"/>
        <v>1.2911089348851825</v>
      </c>
      <c r="O620" s="103">
        <f t="shared" si="419"/>
        <v>1.2986650399999999</v>
      </c>
      <c r="P620" s="103">
        <f t="shared" si="398"/>
        <v>744.97074769000005</v>
      </c>
      <c r="Q620" s="11">
        <f t="shared" si="413"/>
        <v>20</v>
      </c>
      <c r="R620" s="30">
        <f t="shared" si="407"/>
        <v>3.0367999925030718E-2</v>
      </c>
      <c r="S620" s="8">
        <f t="shared" si="399"/>
        <v>22.62327161</v>
      </c>
      <c r="T620" s="113">
        <f t="shared" si="408"/>
        <v>0.16</v>
      </c>
      <c r="U620" s="111">
        <f t="shared" si="416"/>
        <v>16</v>
      </c>
      <c r="V620" s="111">
        <v>252</v>
      </c>
      <c r="W620" s="110">
        <f t="shared" si="400"/>
        <v>1.0094680330000001</v>
      </c>
      <c r="X620" s="192">
        <f t="shared" si="414"/>
        <v>10.168430056169555</v>
      </c>
      <c r="Y620" s="103">
        <f t="shared" si="402"/>
        <v>32.791701666169558</v>
      </c>
      <c r="Z620" s="114" t="str">
        <f t="shared" si="411"/>
        <v>A+J=</v>
      </c>
      <c r="AA620" s="108">
        <f t="shared" si="412"/>
        <v>44795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5" x14ac:dyDescent="0.2">
      <c r="A621" s="102">
        <f t="shared" si="403"/>
        <v>44796</v>
      </c>
      <c r="B621" s="103">
        <f t="shared" si="395"/>
        <v>722.84746884000003</v>
      </c>
      <c r="C621" s="192">
        <f>C620-(S620/O620)</f>
        <v>556.2230858865147</v>
      </c>
      <c r="D621" s="104">
        <f t="shared" si="404"/>
        <v>1190.8820000000001</v>
      </c>
      <c r="E621" s="105">
        <f t="shared" si="417"/>
        <v>1193.337</v>
      </c>
      <c r="F621" s="106">
        <f t="shared" si="418"/>
        <v>44764</v>
      </c>
      <c r="G621" s="107">
        <f t="shared" si="396"/>
        <v>2.0614972768082662E-3</v>
      </c>
      <c r="H621" s="108">
        <f t="shared" si="410"/>
        <v>44824</v>
      </c>
      <c r="I621" s="108">
        <f t="shared" si="397"/>
        <v>44824</v>
      </c>
      <c r="J621" s="109">
        <f t="shared" si="405"/>
        <v>20</v>
      </c>
      <c r="K621" s="109">
        <f t="shared" si="421"/>
        <v>1</v>
      </c>
      <c r="L621" s="8">
        <f t="shared" si="406"/>
        <v>1.0001029699999999</v>
      </c>
      <c r="M621" s="110">
        <f t="shared" si="420"/>
        <v>1.0058524200000001</v>
      </c>
      <c r="N621" s="110">
        <f t="shared" si="415"/>
        <v>1.2986650466378833</v>
      </c>
      <c r="O621" s="103">
        <f t="shared" si="419"/>
        <v>1.2987987700000001</v>
      </c>
      <c r="P621" s="103">
        <f t="shared" si="398"/>
        <v>722.42185978999998</v>
      </c>
      <c r="Q621" s="11">
        <f t="shared" si="413"/>
        <v>0</v>
      </c>
      <c r="R621" s="30">
        <f t="shared" si="407"/>
        <v>0</v>
      </c>
      <c r="S621" s="8">
        <f t="shared" si="399"/>
        <v>0</v>
      </c>
      <c r="T621" s="113">
        <f t="shared" si="408"/>
        <v>0.16</v>
      </c>
      <c r="U621" s="111">
        <f t="shared" si="416"/>
        <v>1</v>
      </c>
      <c r="V621" s="111">
        <v>252</v>
      </c>
      <c r="W621" s="110">
        <f t="shared" si="400"/>
        <v>1.0005891419999999</v>
      </c>
      <c r="X621" s="103">
        <f t="shared" si="401"/>
        <v>0.42560904999999999</v>
      </c>
      <c r="Y621" s="103">
        <f t="shared" si="402"/>
        <v>0</v>
      </c>
      <c r="Z621" s="114" t="str">
        <f t="shared" si="411"/>
        <v>A+J=</v>
      </c>
      <c r="AA621" s="108">
        <f t="shared" si="412"/>
        <v>44824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102">
        <f t="shared" si="403"/>
        <v>44797</v>
      </c>
      <c r="B622" s="103">
        <f t="shared" si="395"/>
        <v>723.34779922999996</v>
      </c>
      <c r="C622" s="103">
        <f t="shared" si="409"/>
        <v>556.22308587999999</v>
      </c>
      <c r="D622" s="104">
        <f t="shared" si="404"/>
        <v>1190.8820000000001</v>
      </c>
      <c r="E622" s="105">
        <f t="shared" si="417"/>
        <v>1193.337</v>
      </c>
      <c r="F622" s="106">
        <f t="shared" si="418"/>
        <v>44764</v>
      </c>
      <c r="G622" s="107">
        <f t="shared" si="396"/>
        <v>2.0614972768082662E-3</v>
      </c>
      <c r="H622" s="108">
        <f t="shared" si="410"/>
        <v>44824</v>
      </c>
      <c r="I622" s="108">
        <f t="shared" si="397"/>
        <v>44824</v>
      </c>
      <c r="J622" s="109">
        <f t="shared" si="405"/>
        <v>20</v>
      </c>
      <c r="K622" s="109">
        <f t="shared" si="421"/>
        <v>2</v>
      </c>
      <c r="L622" s="8">
        <f t="shared" si="406"/>
        <v>1.00020595</v>
      </c>
      <c r="M622" s="110">
        <f t="shared" si="420"/>
        <v>1.0058524200000001</v>
      </c>
      <c r="N622" s="110">
        <f t="shared" si="415"/>
        <v>1.2986650466378833</v>
      </c>
      <c r="O622" s="103">
        <f t="shared" si="419"/>
        <v>1.2989325</v>
      </c>
      <c r="P622" s="103">
        <f t="shared" si="398"/>
        <v>722.49624348999998</v>
      </c>
      <c r="Q622" s="11">
        <f t="shared" si="413"/>
        <v>0</v>
      </c>
      <c r="R622" s="30">
        <f t="shared" si="407"/>
        <v>0</v>
      </c>
      <c r="S622" s="8">
        <f t="shared" si="399"/>
        <v>0</v>
      </c>
      <c r="T622" s="113">
        <f t="shared" si="408"/>
        <v>0.16</v>
      </c>
      <c r="U622" s="111">
        <f t="shared" si="416"/>
        <v>2</v>
      </c>
      <c r="V622" s="111">
        <v>252</v>
      </c>
      <c r="W622" s="110">
        <f t="shared" si="400"/>
        <v>1.0011786300000001</v>
      </c>
      <c r="X622" s="103">
        <f t="shared" si="401"/>
        <v>0.85155574000000001</v>
      </c>
      <c r="Y622" s="103">
        <f t="shared" si="402"/>
        <v>0</v>
      </c>
      <c r="Z622" s="114" t="str">
        <f t="shared" si="411"/>
        <v>A+J=</v>
      </c>
      <c r="AA622" s="108">
        <f t="shared" si="412"/>
        <v>44824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102">
        <f t="shared" si="403"/>
        <v>44798</v>
      </c>
      <c r="B623" s="103">
        <f t="shared" si="395"/>
        <v>723.84848622000004</v>
      </c>
      <c r="C623" s="103">
        <f t="shared" si="409"/>
        <v>556.22308587999999</v>
      </c>
      <c r="D623" s="104">
        <f t="shared" si="404"/>
        <v>1190.8820000000001</v>
      </c>
      <c r="E623" s="105">
        <f t="shared" si="417"/>
        <v>1193.337</v>
      </c>
      <c r="F623" s="106">
        <f t="shared" si="418"/>
        <v>44764</v>
      </c>
      <c r="G623" s="107">
        <f t="shared" si="396"/>
        <v>2.0614972768082662E-3</v>
      </c>
      <c r="H623" s="108">
        <f t="shared" si="410"/>
        <v>44824</v>
      </c>
      <c r="I623" s="108">
        <f t="shared" si="397"/>
        <v>44824</v>
      </c>
      <c r="J623" s="109">
        <f t="shared" si="405"/>
        <v>20</v>
      </c>
      <c r="K623" s="109">
        <f t="shared" si="421"/>
        <v>3</v>
      </c>
      <c r="L623" s="8">
        <f t="shared" si="406"/>
        <v>1.00030895</v>
      </c>
      <c r="M623" s="110">
        <f t="shared" si="420"/>
        <v>1.0058524200000001</v>
      </c>
      <c r="N623" s="110">
        <f t="shared" si="415"/>
        <v>1.2986650466378833</v>
      </c>
      <c r="O623" s="103">
        <f t="shared" si="419"/>
        <v>1.29906626</v>
      </c>
      <c r="P623" s="103">
        <f t="shared" si="398"/>
        <v>722.57064389000004</v>
      </c>
      <c r="Q623" s="11">
        <f t="shared" si="413"/>
        <v>0</v>
      </c>
      <c r="R623" s="30">
        <f t="shared" si="407"/>
        <v>0</v>
      </c>
      <c r="S623" s="8">
        <f t="shared" si="399"/>
        <v>0</v>
      </c>
      <c r="T623" s="113">
        <f t="shared" si="408"/>
        <v>0.16</v>
      </c>
      <c r="U623" s="111">
        <f t="shared" si="416"/>
        <v>3</v>
      </c>
      <c r="V623" s="111">
        <v>252</v>
      </c>
      <c r="W623" s="110">
        <f t="shared" si="400"/>
        <v>1.001768467</v>
      </c>
      <c r="X623" s="103">
        <f t="shared" si="401"/>
        <v>1.2778423299999999</v>
      </c>
      <c r="Y623" s="103">
        <f t="shared" si="402"/>
        <v>0</v>
      </c>
      <c r="Z623" s="114" t="str">
        <f t="shared" si="411"/>
        <v>A+J=</v>
      </c>
      <c r="AA623" s="108">
        <f t="shared" si="412"/>
        <v>44824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102">
        <f t="shared" si="403"/>
        <v>44799</v>
      </c>
      <c r="B624" s="103">
        <f t="shared" si="395"/>
        <v>724.34951660000002</v>
      </c>
      <c r="C624" s="103">
        <f t="shared" si="409"/>
        <v>556.22308587999999</v>
      </c>
      <c r="D624" s="104">
        <f t="shared" si="404"/>
        <v>1190.8820000000001</v>
      </c>
      <c r="E624" s="105">
        <f t="shared" si="417"/>
        <v>1193.337</v>
      </c>
      <c r="F624" s="106">
        <f t="shared" si="418"/>
        <v>44764</v>
      </c>
      <c r="G624" s="107">
        <f t="shared" si="396"/>
        <v>2.0614972768082662E-3</v>
      </c>
      <c r="H624" s="108">
        <f t="shared" si="410"/>
        <v>44824</v>
      </c>
      <c r="I624" s="108">
        <f t="shared" si="397"/>
        <v>44824</v>
      </c>
      <c r="J624" s="109">
        <f t="shared" si="405"/>
        <v>20</v>
      </c>
      <c r="K624" s="109">
        <f t="shared" si="421"/>
        <v>4</v>
      </c>
      <c r="L624" s="8">
        <f t="shared" si="406"/>
        <v>1.0004119499999999</v>
      </c>
      <c r="M624" s="110">
        <f t="shared" si="420"/>
        <v>1.0058524200000001</v>
      </c>
      <c r="N624" s="110">
        <f t="shared" si="415"/>
        <v>1.2986650466378833</v>
      </c>
      <c r="O624" s="103">
        <f t="shared" si="419"/>
        <v>1.29920003</v>
      </c>
      <c r="P624" s="103">
        <f t="shared" si="398"/>
        <v>722.64504985999997</v>
      </c>
      <c r="Q624" s="11">
        <f t="shared" si="413"/>
        <v>0</v>
      </c>
      <c r="R624" s="30">
        <f t="shared" si="407"/>
        <v>0</v>
      </c>
      <c r="S624" s="8">
        <f t="shared" si="399"/>
        <v>0</v>
      </c>
      <c r="T624" s="113">
        <f t="shared" si="408"/>
        <v>0.16</v>
      </c>
      <c r="U624" s="111">
        <f t="shared" si="416"/>
        <v>4</v>
      </c>
      <c r="V624" s="111">
        <v>252</v>
      </c>
      <c r="W624" s="110">
        <f t="shared" si="400"/>
        <v>1.0023586499999999</v>
      </c>
      <c r="X624" s="103">
        <f t="shared" si="401"/>
        <v>1.70446674</v>
      </c>
      <c r="Y624" s="103">
        <f t="shared" si="402"/>
        <v>0</v>
      </c>
      <c r="Z624" s="114" t="str">
        <f t="shared" si="411"/>
        <v>A+J=</v>
      </c>
      <c r="AA624" s="108">
        <f t="shared" si="412"/>
        <v>44824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5" x14ac:dyDescent="0.2">
      <c r="A625" s="102">
        <f t="shared" si="403"/>
        <v>44800</v>
      </c>
      <c r="B625" s="103">
        <f t="shared" si="395"/>
        <v>724.85089817999994</v>
      </c>
      <c r="C625" s="103">
        <f t="shared" si="409"/>
        <v>556.22308587999999</v>
      </c>
      <c r="D625" s="104">
        <f t="shared" si="404"/>
        <v>1190.8820000000001</v>
      </c>
      <c r="E625" s="105">
        <f t="shared" si="417"/>
        <v>1193.337</v>
      </c>
      <c r="F625" s="106">
        <f t="shared" si="418"/>
        <v>44764</v>
      </c>
      <c r="G625" s="107">
        <f t="shared" si="396"/>
        <v>2.0614972768082662E-3</v>
      </c>
      <c r="H625" s="108">
        <f t="shared" si="410"/>
        <v>44824</v>
      </c>
      <c r="I625" s="108">
        <f t="shared" si="397"/>
        <v>44824</v>
      </c>
      <c r="J625" s="109">
        <f t="shared" si="405"/>
        <v>20</v>
      </c>
      <c r="K625" s="109">
        <f t="shared" si="421"/>
        <v>5</v>
      </c>
      <c r="L625" s="8">
        <f t="shared" si="406"/>
        <v>1.00051497</v>
      </c>
      <c r="M625" s="110">
        <f t="shared" si="420"/>
        <v>1.0058524200000001</v>
      </c>
      <c r="N625" s="110">
        <f t="shared" si="415"/>
        <v>1.2986650466378833</v>
      </c>
      <c r="O625" s="103">
        <f t="shared" si="419"/>
        <v>1.29933382</v>
      </c>
      <c r="P625" s="103">
        <f t="shared" si="398"/>
        <v>722.71946693999996</v>
      </c>
      <c r="Q625" s="11">
        <f t="shared" si="413"/>
        <v>0</v>
      </c>
      <c r="R625" s="30">
        <f t="shared" si="407"/>
        <v>0</v>
      </c>
      <c r="S625" s="8">
        <f t="shared" si="399"/>
        <v>0</v>
      </c>
      <c r="T625" s="113">
        <f t="shared" si="408"/>
        <v>0.16</v>
      </c>
      <c r="U625" s="111">
        <f t="shared" si="416"/>
        <v>5</v>
      </c>
      <c r="V625" s="111">
        <v>252</v>
      </c>
      <c r="W625" s="110">
        <f t="shared" si="400"/>
        <v>1.0029491820000001</v>
      </c>
      <c r="X625" s="103">
        <f t="shared" si="401"/>
        <v>2.1314312399999999</v>
      </c>
      <c r="Y625" s="103">
        <f t="shared" si="402"/>
        <v>0</v>
      </c>
      <c r="Z625" s="114" t="str">
        <f t="shared" si="411"/>
        <v>A+J=</v>
      </c>
      <c r="AA625" s="108">
        <f t="shared" si="412"/>
        <v>44824</v>
      </c>
      <c r="AB625" s="197" t="s">
        <v>122</v>
      </c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5" x14ac:dyDescent="0.25">
      <c r="A626" s="102">
        <f t="shared" si="403"/>
        <v>44801</v>
      </c>
      <c r="B626" s="103">
        <f t="shared" si="395"/>
        <v>724.85089817999994</v>
      </c>
      <c r="C626" s="103">
        <f t="shared" si="409"/>
        <v>556.22308587999999</v>
      </c>
      <c r="D626" s="104">
        <f t="shared" si="404"/>
        <v>1190.8820000000001</v>
      </c>
      <c r="E626" s="105">
        <f t="shared" si="417"/>
        <v>1193.337</v>
      </c>
      <c r="F626" s="106">
        <f t="shared" si="418"/>
        <v>44764</v>
      </c>
      <c r="G626" s="107">
        <f t="shared" si="396"/>
        <v>2.0614972768082662E-3</v>
      </c>
      <c r="H626" s="108">
        <f t="shared" si="410"/>
        <v>44824</v>
      </c>
      <c r="I626" s="108">
        <f t="shared" si="397"/>
        <v>44824</v>
      </c>
      <c r="J626" s="109">
        <f t="shared" si="405"/>
        <v>20</v>
      </c>
      <c r="K626" s="109">
        <f t="shared" si="421"/>
        <v>5</v>
      </c>
      <c r="L626" s="8">
        <f t="shared" si="406"/>
        <v>1.00051497</v>
      </c>
      <c r="M626" s="110">
        <f t="shared" si="420"/>
        <v>1.0058524200000001</v>
      </c>
      <c r="N626" s="110">
        <f t="shared" si="415"/>
        <v>1.2986650466378833</v>
      </c>
      <c r="O626" s="103">
        <f t="shared" si="419"/>
        <v>1.29933382</v>
      </c>
      <c r="P626" s="103">
        <f t="shared" si="398"/>
        <v>722.71946693999996</v>
      </c>
      <c r="Q626" s="11">
        <f t="shared" si="413"/>
        <v>0</v>
      </c>
      <c r="R626" s="30">
        <f t="shared" si="407"/>
        <v>0</v>
      </c>
      <c r="S626" s="8">
        <f t="shared" si="399"/>
        <v>0</v>
      </c>
      <c r="T626" s="113">
        <f t="shared" si="408"/>
        <v>0.16</v>
      </c>
      <c r="U626" s="111">
        <f t="shared" si="416"/>
        <v>5</v>
      </c>
      <c r="V626" s="111">
        <v>252</v>
      </c>
      <c r="W626" s="110">
        <f t="shared" si="400"/>
        <v>1.0029491820000001</v>
      </c>
      <c r="X626" s="103">
        <f t="shared" si="401"/>
        <v>2.1314312399999999</v>
      </c>
      <c r="Y626" s="103">
        <f t="shared" si="402"/>
        <v>0</v>
      </c>
      <c r="Z626" s="114" t="str">
        <f t="shared" si="411"/>
        <v>A+J=</v>
      </c>
      <c r="AA626" s="108">
        <f t="shared" si="412"/>
        <v>44824</v>
      </c>
      <c r="AB626" s="203">
        <f>X628</f>
        <v>2.5587344500000002</v>
      </c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5" x14ac:dyDescent="0.2">
      <c r="A627" s="102">
        <f t="shared" si="403"/>
        <v>44802</v>
      </c>
      <c r="B627" s="103">
        <f t="shared" si="395"/>
        <v>724.85089817999994</v>
      </c>
      <c r="C627" s="103">
        <f t="shared" si="409"/>
        <v>556.22308587999999</v>
      </c>
      <c r="D627" s="104">
        <f t="shared" si="404"/>
        <v>1190.8820000000001</v>
      </c>
      <c r="E627" s="105">
        <f t="shared" si="417"/>
        <v>1193.337</v>
      </c>
      <c r="F627" s="106">
        <f t="shared" si="418"/>
        <v>44764</v>
      </c>
      <c r="G627" s="107">
        <f t="shared" si="396"/>
        <v>2.0614972768082662E-3</v>
      </c>
      <c r="H627" s="108">
        <f t="shared" si="410"/>
        <v>44824</v>
      </c>
      <c r="I627" s="108">
        <f t="shared" si="397"/>
        <v>44824</v>
      </c>
      <c r="J627" s="109">
        <f t="shared" si="405"/>
        <v>20</v>
      </c>
      <c r="K627" s="109">
        <f t="shared" si="421"/>
        <v>5</v>
      </c>
      <c r="L627" s="8">
        <f t="shared" si="406"/>
        <v>1.00051497</v>
      </c>
      <c r="M627" s="110">
        <f t="shared" si="420"/>
        <v>1.0058524200000001</v>
      </c>
      <c r="N627" s="110">
        <f t="shared" si="415"/>
        <v>1.2986650466378833</v>
      </c>
      <c r="O627" s="103">
        <f t="shared" si="419"/>
        <v>1.29933382</v>
      </c>
      <c r="P627" s="103">
        <f t="shared" si="398"/>
        <v>722.71946693999996</v>
      </c>
      <c r="Q627" s="11">
        <f t="shared" si="413"/>
        <v>0</v>
      </c>
      <c r="R627" s="30">
        <f t="shared" si="407"/>
        <v>0</v>
      </c>
      <c r="S627" s="8">
        <f t="shared" si="399"/>
        <v>0</v>
      </c>
      <c r="T627" s="113">
        <f t="shared" si="408"/>
        <v>0.16</v>
      </c>
      <c r="U627" s="111">
        <f t="shared" si="416"/>
        <v>5</v>
      </c>
      <c r="V627" s="111">
        <v>252</v>
      </c>
      <c r="W627" s="110">
        <f t="shared" si="400"/>
        <v>1.0029491820000001</v>
      </c>
      <c r="X627" s="103">
        <f t="shared" si="401"/>
        <v>2.1314312399999999</v>
      </c>
      <c r="Y627" s="103">
        <f t="shared" si="402"/>
        <v>0</v>
      </c>
      <c r="Z627" s="114" t="str">
        <f t="shared" si="411"/>
        <v>A+J=</v>
      </c>
      <c r="AA627" s="108">
        <f t="shared" si="412"/>
        <v>44824</v>
      </c>
      <c r="AB627" s="197" t="s">
        <v>121</v>
      </c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5" x14ac:dyDescent="0.25">
      <c r="A628" s="191">
        <f t="shared" si="403"/>
        <v>44803</v>
      </c>
      <c r="B628" s="192">
        <f t="shared" si="395"/>
        <v>725.35262404000002</v>
      </c>
      <c r="C628" s="192">
        <f t="shared" si="409"/>
        <v>556.22308587999999</v>
      </c>
      <c r="D628" s="193">
        <f t="shared" si="404"/>
        <v>1190.8820000000001</v>
      </c>
      <c r="E628" s="194">
        <f t="shared" si="417"/>
        <v>1193.337</v>
      </c>
      <c r="F628" s="195">
        <f t="shared" si="418"/>
        <v>44764</v>
      </c>
      <c r="G628" s="196">
        <f t="shared" si="396"/>
        <v>2.0614972768082662E-3</v>
      </c>
      <c r="H628" s="191">
        <f t="shared" si="410"/>
        <v>44824</v>
      </c>
      <c r="I628" s="191">
        <f t="shared" si="397"/>
        <v>44824</v>
      </c>
      <c r="J628" s="197">
        <f t="shared" si="405"/>
        <v>20</v>
      </c>
      <c r="K628" s="197">
        <f t="shared" si="421"/>
        <v>6</v>
      </c>
      <c r="L628" s="192">
        <f t="shared" si="406"/>
        <v>1.000618</v>
      </c>
      <c r="M628" s="198">
        <f t="shared" si="420"/>
        <v>1.0058524200000001</v>
      </c>
      <c r="N628" s="198">
        <f t="shared" si="415"/>
        <v>1.2986650466378833</v>
      </c>
      <c r="O628" s="192">
        <f t="shared" si="419"/>
        <v>1.2994676199999999</v>
      </c>
      <c r="P628" s="192">
        <f t="shared" si="398"/>
        <v>722.79388959000005</v>
      </c>
      <c r="Q628" s="199">
        <v>20.5</v>
      </c>
      <c r="R628" s="200">
        <f>S628/P628</f>
        <v>2.7211356215471956E-3</v>
      </c>
      <c r="S628" s="192">
        <v>1.9668201999999999</v>
      </c>
      <c r="T628" s="201">
        <f t="shared" si="408"/>
        <v>0.16</v>
      </c>
      <c r="U628" s="199">
        <f t="shared" si="416"/>
        <v>6</v>
      </c>
      <c r="V628" s="199">
        <v>252</v>
      </c>
      <c r="W628" s="198">
        <f t="shared" si="400"/>
        <v>1.003540061</v>
      </c>
      <c r="X628" s="192">
        <f t="shared" si="401"/>
        <v>2.5587344500000002</v>
      </c>
      <c r="Y628" s="192">
        <f t="shared" si="402"/>
        <v>4.5255546500000001</v>
      </c>
      <c r="Z628" s="202" t="str">
        <f t="shared" si="411"/>
        <v>A+J=</v>
      </c>
      <c r="AA628" s="191">
        <f t="shared" si="412"/>
        <v>44824</v>
      </c>
      <c r="AB628" s="192">
        <f>P628-S628+(X628-AB626)</f>
        <v>720.82706939000002</v>
      </c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5" x14ac:dyDescent="0.2">
      <c r="A629" s="102">
        <f t="shared" si="403"/>
        <v>44804</v>
      </c>
      <c r="B629" s="103">
        <f t="shared" si="395"/>
        <v>721.3260082999999</v>
      </c>
      <c r="C629" s="192">
        <f>C628-(S628/O628)+((X628-AB626)/O628)</f>
        <v>554.7095274275008</v>
      </c>
      <c r="D629" s="104">
        <f t="shared" si="404"/>
        <v>1190.8820000000001</v>
      </c>
      <c r="E629" s="105">
        <f t="shared" si="417"/>
        <v>1193.337</v>
      </c>
      <c r="F629" s="106">
        <f t="shared" si="418"/>
        <v>44764</v>
      </c>
      <c r="G629" s="107">
        <f t="shared" si="396"/>
        <v>2.0614972768082662E-3</v>
      </c>
      <c r="H629" s="108">
        <f t="shared" si="410"/>
        <v>44824</v>
      </c>
      <c r="I629" s="108">
        <f t="shared" si="397"/>
        <v>44824</v>
      </c>
      <c r="J629" s="109">
        <f t="shared" si="405"/>
        <v>20</v>
      </c>
      <c r="K629" s="109">
        <f t="shared" si="421"/>
        <v>7</v>
      </c>
      <c r="L629" s="8">
        <f t="shared" si="406"/>
        <v>1.00072104</v>
      </c>
      <c r="M629" s="110">
        <f t="shared" si="420"/>
        <v>1.0058524200000001</v>
      </c>
      <c r="N629" s="110">
        <f t="shared" si="415"/>
        <v>1.2986650466378833</v>
      </c>
      <c r="O629" s="103">
        <f t="shared" si="419"/>
        <v>1.2996014300000001</v>
      </c>
      <c r="P629" s="103">
        <f t="shared" si="398"/>
        <v>720.90129506999995</v>
      </c>
      <c r="Q629" s="11">
        <f t="shared" si="413"/>
        <v>0</v>
      </c>
      <c r="R629" s="30">
        <f t="shared" si="407"/>
        <v>0</v>
      </c>
      <c r="S629" s="8">
        <f t="shared" si="399"/>
        <v>0</v>
      </c>
      <c r="T629" s="113">
        <f t="shared" si="408"/>
        <v>0.16</v>
      </c>
      <c r="U629" s="111">
        <f t="shared" si="416"/>
        <v>1</v>
      </c>
      <c r="V629" s="111">
        <v>252</v>
      </c>
      <c r="W629" s="110">
        <f t="shared" si="400"/>
        <v>1.0005891419999999</v>
      </c>
      <c r="X629" s="103">
        <f t="shared" si="401"/>
        <v>0.42471323</v>
      </c>
      <c r="Y629" s="103">
        <f t="shared" si="402"/>
        <v>0</v>
      </c>
      <c r="Z629" s="114" t="str">
        <f t="shared" si="411"/>
        <v>A+J=</v>
      </c>
      <c r="AA629" s="108">
        <f t="shared" si="412"/>
        <v>44824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102">
        <f t="shared" si="403"/>
        <v>44805</v>
      </c>
      <c r="B630" s="103">
        <f t="shared" si="395"/>
        <v>721.82528966999996</v>
      </c>
      <c r="C630" s="103">
        <f t="shared" si="409"/>
        <v>554.70952741999997</v>
      </c>
      <c r="D630" s="104">
        <f t="shared" si="404"/>
        <v>1190.8820000000001</v>
      </c>
      <c r="E630" s="105">
        <f t="shared" si="417"/>
        <v>1193.337</v>
      </c>
      <c r="F630" s="106">
        <f t="shared" si="418"/>
        <v>44764</v>
      </c>
      <c r="G630" s="107">
        <f t="shared" si="396"/>
        <v>2.0614972768082662E-3</v>
      </c>
      <c r="H630" s="108">
        <f t="shared" si="410"/>
        <v>44824</v>
      </c>
      <c r="I630" s="108">
        <f t="shared" si="397"/>
        <v>44824</v>
      </c>
      <c r="J630" s="109">
        <f t="shared" si="405"/>
        <v>20</v>
      </c>
      <c r="K630" s="109">
        <f t="shared" si="421"/>
        <v>8</v>
      </c>
      <c r="L630" s="8">
        <f t="shared" si="406"/>
        <v>1.0008240799999999</v>
      </c>
      <c r="M630" s="110">
        <f t="shared" si="420"/>
        <v>1.0058524200000001</v>
      </c>
      <c r="N630" s="110">
        <f t="shared" si="415"/>
        <v>1.2986650466378833</v>
      </c>
      <c r="O630" s="103">
        <f t="shared" si="419"/>
        <v>1.2997352499999999</v>
      </c>
      <c r="P630" s="103">
        <f t="shared" si="398"/>
        <v>720.97552628999995</v>
      </c>
      <c r="Q630" s="11">
        <f t="shared" si="413"/>
        <v>0</v>
      </c>
      <c r="R630" s="30">
        <f t="shared" si="407"/>
        <v>0</v>
      </c>
      <c r="S630" s="8">
        <f t="shared" si="399"/>
        <v>0</v>
      </c>
      <c r="T630" s="113">
        <f t="shared" si="408"/>
        <v>0.16</v>
      </c>
      <c r="U630" s="111">
        <f t="shared" si="416"/>
        <v>2</v>
      </c>
      <c r="V630" s="111">
        <v>252</v>
      </c>
      <c r="W630" s="110">
        <f t="shared" si="400"/>
        <v>1.0011786300000001</v>
      </c>
      <c r="X630" s="103">
        <f t="shared" si="401"/>
        <v>0.84976337999999996</v>
      </c>
      <c r="Y630" s="103">
        <f t="shared" si="402"/>
        <v>0</v>
      </c>
      <c r="Z630" s="114" t="str">
        <f t="shared" si="411"/>
        <v>A+J=</v>
      </c>
      <c r="AA630" s="108">
        <f t="shared" si="412"/>
        <v>44824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102">
        <f t="shared" si="403"/>
        <v>44806</v>
      </c>
      <c r="B631" s="103">
        <f t="shared" si="395"/>
        <v>722.32492134000006</v>
      </c>
      <c r="C631" s="103">
        <f t="shared" si="409"/>
        <v>554.70952741999997</v>
      </c>
      <c r="D631" s="104">
        <f t="shared" si="404"/>
        <v>1190.8820000000001</v>
      </c>
      <c r="E631" s="105">
        <f t="shared" si="417"/>
        <v>1193.337</v>
      </c>
      <c r="F631" s="106">
        <f t="shared" si="418"/>
        <v>44764</v>
      </c>
      <c r="G631" s="107">
        <f t="shared" si="396"/>
        <v>2.0614972768082662E-3</v>
      </c>
      <c r="H631" s="108">
        <f t="shared" si="410"/>
        <v>44824</v>
      </c>
      <c r="I631" s="108">
        <f t="shared" si="397"/>
        <v>44824</v>
      </c>
      <c r="J631" s="109">
        <f t="shared" si="405"/>
        <v>20</v>
      </c>
      <c r="K631" s="109">
        <f t="shared" si="421"/>
        <v>9</v>
      </c>
      <c r="L631" s="8">
        <f t="shared" si="406"/>
        <v>1.0009271399999999</v>
      </c>
      <c r="M631" s="110">
        <f t="shared" si="420"/>
        <v>1.0058524200000001</v>
      </c>
      <c r="N631" s="110">
        <f t="shared" si="415"/>
        <v>1.2986650466378833</v>
      </c>
      <c r="O631" s="103">
        <f t="shared" si="419"/>
        <v>1.2998690900000001</v>
      </c>
      <c r="P631" s="103">
        <f t="shared" si="398"/>
        <v>721.04976862000001</v>
      </c>
      <c r="Q631" s="11">
        <f t="shared" si="413"/>
        <v>0</v>
      </c>
      <c r="R631" s="30">
        <f t="shared" si="407"/>
        <v>0</v>
      </c>
      <c r="S631" s="8">
        <f t="shared" si="399"/>
        <v>0</v>
      </c>
      <c r="T631" s="113">
        <f t="shared" si="408"/>
        <v>0.16</v>
      </c>
      <c r="U631" s="111">
        <f t="shared" si="416"/>
        <v>3</v>
      </c>
      <c r="V631" s="111">
        <v>252</v>
      </c>
      <c r="W631" s="110">
        <f t="shared" si="400"/>
        <v>1.001768467</v>
      </c>
      <c r="X631" s="103">
        <f t="shared" si="401"/>
        <v>1.2751527199999999</v>
      </c>
      <c r="Y631" s="103">
        <f t="shared" si="402"/>
        <v>0</v>
      </c>
      <c r="Z631" s="114" t="str">
        <f t="shared" si="411"/>
        <v>A+J=</v>
      </c>
      <c r="AA631" s="108">
        <f t="shared" si="412"/>
        <v>44824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102">
        <f t="shared" si="403"/>
        <v>44807</v>
      </c>
      <c r="B632" s="103">
        <f t="shared" si="395"/>
        <v>722.82489565000003</v>
      </c>
      <c r="C632" s="103">
        <f t="shared" si="409"/>
        <v>554.70952741999997</v>
      </c>
      <c r="D632" s="104">
        <f t="shared" si="404"/>
        <v>1190.8820000000001</v>
      </c>
      <c r="E632" s="105">
        <f t="shared" si="417"/>
        <v>1193.337</v>
      </c>
      <c r="F632" s="106">
        <f t="shared" si="418"/>
        <v>44764</v>
      </c>
      <c r="G632" s="107">
        <f t="shared" si="396"/>
        <v>2.0614972768082662E-3</v>
      </c>
      <c r="H632" s="108">
        <f t="shared" si="410"/>
        <v>44824</v>
      </c>
      <c r="I632" s="108">
        <f t="shared" si="397"/>
        <v>44824</v>
      </c>
      <c r="J632" s="109">
        <f t="shared" si="405"/>
        <v>20</v>
      </c>
      <c r="K632" s="109">
        <f t="shared" si="421"/>
        <v>10</v>
      </c>
      <c r="L632" s="8">
        <f t="shared" si="406"/>
        <v>1.0010302099999999</v>
      </c>
      <c r="M632" s="110">
        <f t="shared" si="420"/>
        <v>1.0058524200000001</v>
      </c>
      <c r="N632" s="110">
        <f t="shared" si="415"/>
        <v>1.2986650466378833</v>
      </c>
      <c r="O632" s="103">
        <f t="shared" si="419"/>
        <v>1.3000029399999999</v>
      </c>
      <c r="P632" s="103">
        <f t="shared" si="398"/>
        <v>721.12401649000003</v>
      </c>
      <c r="Q632" s="11">
        <f t="shared" si="413"/>
        <v>0</v>
      </c>
      <c r="R632" s="30">
        <f t="shared" si="407"/>
        <v>0</v>
      </c>
      <c r="S632" s="8">
        <f t="shared" si="399"/>
        <v>0</v>
      </c>
      <c r="T632" s="113">
        <f t="shared" si="408"/>
        <v>0.16</v>
      </c>
      <c r="U632" s="111">
        <f t="shared" si="416"/>
        <v>4</v>
      </c>
      <c r="V632" s="111">
        <v>252</v>
      </c>
      <c r="W632" s="110">
        <f t="shared" si="400"/>
        <v>1.0023586499999999</v>
      </c>
      <c r="X632" s="103">
        <f t="shared" si="401"/>
        <v>1.7008791599999999</v>
      </c>
      <c r="Y632" s="103">
        <f t="shared" si="402"/>
        <v>0</v>
      </c>
      <c r="Z632" s="114" t="str">
        <f t="shared" si="411"/>
        <v>A+J=</v>
      </c>
      <c r="AA632" s="108">
        <f t="shared" si="412"/>
        <v>44824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102">
        <f t="shared" si="403"/>
        <v>44808</v>
      </c>
      <c r="B633" s="103">
        <f t="shared" si="395"/>
        <v>722.82489565000003</v>
      </c>
      <c r="C633" s="103">
        <f t="shared" si="409"/>
        <v>554.70952741999997</v>
      </c>
      <c r="D633" s="104">
        <f t="shared" si="404"/>
        <v>1190.8820000000001</v>
      </c>
      <c r="E633" s="105">
        <f t="shared" si="417"/>
        <v>1193.337</v>
      </c>
      <c r="F633" s="106">
        <f t="shared" si="418"/>
        <v>44764</v>
      </c>
      <c r="G633" s="107">
        <f t="shared" si="396"/>
        <v>2.0614972768082662E-3</v>
      </c>
      <c r="H633" s="108">
        <f t="shared" si="410"/>
        <v>44824</v>
      </c>
      <c r="I633" s="108">
        <f t="shared" si="397"/>
        <v>44824</v>
      </c>
      <c r="J633" s="109">
        <f t="shared" si="405"/>
        <v>20</v>
      </c>
      <c r="K633" s="109">
        <f t="shared" si="421"/>
        <v>10</v>
      </c>
      <c r="L633" s="8">
        <f t="shared" si="406"/>
        <v>1.0010302099999999</v>
      </c>
      <c r="M633" s="110">
        <f t="shared" si="420"/>
        <v>1.0058524200000001</v>
      </c>
      <c r="N633" s="110">
        <f t="shared" si="415"/>
        <v>1.2986650466378833</v>
      </c>
      <c r="O633" s="103">
        <f t="shared" si="419"/>
        <v>1.3000029399999999</v>
      </c>
      <c r="P633" s="103">
        <f t="shared" si="398"/>
        <v>721.12401649000003</v>
      </c>
      <c r="Q633" s="11">
        <f t="shared" si="413"/>
        <v>0</v>
      </c>
      <c r="R633" s="30">
        <f t="shared" si="407"/>
        <v>0</v>
      </c>
      <c r="S633" s="8">
        <f t="shared" si="399"/>
        <v>0</v>
      </c>
      <c r="T633" s="113">
        <f t="shared" si="408"/>
        <v>0.16</v>
      </c>
      <c r="U633" s="111">
        <f t="shared" si="416"/>
        <v>4</v>
      </c>
      <c r="V633" s="111">
        <v>252</v>
      </c>
      <c r="W633" s="110">
        <f t="shared" si="400"/>
        <v>1.0023586499999999</v>
      </c>
      <c r="X633" s="103">
        <f t="shared" si="401"/>
        <v>1.7008791599999999</v>
      </c>
      <c r="Y633" s="103">
        <f t="shared" si="402"/>
        <v>0</v>
      </c>
      <c r="Z633" s="114" t="str">
        <f t="shared" si="411"/>
        <v>A+J=</v>
      </c>
      <c r="AA633" s="108">
        <f t="shared" si="412"/>
        <v>44824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102">
        <f t="shared" si="403"/>
        <v>44809</v>
      </c>
      <c r="B634" s="103">
        <f t="shared" si="395"/>
        <v>722.82489565000003</v>
      </c>
      <c r="C634" s="103">
        <f t="shared" si="409"/>
        <v>554.70952741999997</v>
      </c>
      <c r="D634" s="104">
        <f t="shared" si="404"/>
        <v>1190.8820000000001</v>
      </c>
      <c r="E634" s="105">
        <f t="shared" si="417"/>
        <v>1193.337</v>
      </c>
      <c r="F634" s="106">
        <f t="shared" si="418"/>
        <v>44764</v>
      </c>
      <c r="G634" s="107">
        <f t="shared" si="396"/>
        <v>2.0614972768082662E-3</v>
      </c>
      <c r="H634" s="108">
        <f t="shared" si="410"/>
        <v>44824</v>
      </c>
      <c r="I634" s="108">
        <f t="shared" si="397"/>
        <v>44824</v>
      </c>
      <c r="J634" s="109">
        <f t="shared" si="405"/>
        <v>20</v>
      </c>
      <c r="K634" s="109">
        <f t="shared" si="421"/>
        <v>10</v>
      </c>
      <c r="L634" s="8">
        <f t="shared" si="406"/>
        <v>1.0010302099999999</v>
      </c>
      <c r="M634" s="110">
        <f t="shared" si="420"/>
        <v>1.0058524200000001</v>
      </c>
      <c r="N634" s="110">
        <f t="shared" si="415"/>
        <v>1.2986650466378833</v>
      </c>
      <c r="O634" s="103">
        <f t="shared" si="419"/>
        <v>1.3000029399999999</v>
      </c>
      <c r="P634" s="103">
        <f t="shared" si="398"/>
        <v>721.12401649000003</v>
      </c>
      <c r="Q634" s="11">
        <f t="shared" si="413"/>
        <v>0</v>
      </c>
      <c r="R634" s="30">
        <f t="shared" si="407"/>
        <v>0</v>
      </c>
      <c r="S634" s="8">
        <f t="shared" si="399"/>
        <v>0</v>
      </c>
      <c r="T634" s="113">
        <f t="shared" si="408"/>
        <v>0.16</v>
      </c>
      <c r="U634" s="111">
        <f t="shared" si="416"/>
        <v>4</v>
      </c>
      <c r="V634" s="111">
        <v>252</v>
      </c>
      <c r="W634" s="110">
        <f t="shared" si="400"/>
        <v>1.0023586499999999</v>
      </c>
      <c r="X634" s="103">
        <f t="shared" si="401"/>
        <v>1.7008791599999999</v>
      </c>
      <c r="Y634" s="103">
        <f t="shared" si="402"/>
        <v>0</v>
      </c>
      <c r="Z634" s="114" t="str">
        <f t="shared" si="411"/>
        <v>A+J=</v>
      </c>
      <c r="AA634" s="108">
        <f t="shared" si="412"/>
        <v>44824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102">
        <f t="shared" si="403"/>
        <v>44810</v>
      </c>
      <c r="B635" s="103">
        <f t="shared" si="395"/>
        <v>723.32522041999994</v>
      </c>
      <c r="C635" s="103">
        <f t="shared" si="409"/>
        <v>554.70952741999997</v>
      </c>
      <c r="D635" s="104">
        <f t="shared" si="404"/>
        <v>1190.8820000000001</v>
      </c>
      <c r="E635" s="105">
        <f t="shared" si="417"/>
        <v>1193.337</v>
      </c>
      <c r="F635" s="106">
        <f t="shared" si="418"/>
        <v>44764</v>
      </c>
      <c r="G635" s="107">
        <f t="shared" si="396"/>
        <v>2.0614972768082662E-3</v>
      </c>
      <c r="H635" s="108">
        <f t="shared" si="410"/>
        <v>44824</v>
      </c>
      <c r="I635" s="108">
        <f t="shared" si="397"/>
        <v>44824</v>
      </c>
      <c r="J635" s="109">
        <f t="shared" si="405"/>
        <v>20</v>
      </c>
      <c r="K635" s="109">
        <f t="shared" si="421"/>
        <v>11</v>
      </c>
      <c r="L635" s="8">
        <f t="shared" si="406"/>
        <v>1.0011332900000001</v>
      </c>
      <c r="M635" s="110">
        <f t="shared" si="420"/>
        <v>1.0058524200000001</v>
      </c>
      <c r="N635" s="110">
        <f t="shared" si="415"/>
        <v>1.2986650466378833</v>
      </c>
      <c r="O635" s="103">
        <f t="shared" si="419"/>
        <v>1.3001368099999999</v>
      </c>
      <c r="P635" s="103">
        <f t="shared" si="398"/>
        <v>721.19827544999998</v>
      </c>
      <c r="Q635" s="11">
        <f t="shared" si="413"/>
        <v>0</v>
      </c>
      <c r="R635" s="30">
        <f t="shared" si="407"/>
        <v>0</v>
      </c>
      <c r="S635" s="8">
        <f t="shared" si="399"/>
        <v>0</v>
      </c>
      <c r="T635" s="113">
        <f t="shared" si="408"/>
        <v>0.16</v>
      </c>
      <c r="U635" s="111">
        <f t="shared" si="416"/>
        <v>5</v>
      </c>
      <c r="V635" s="111">
        <v>252</v>
      </c>
      <c r="W635" s="110">
        <f t="shared" si="400"/>
        <v>1.0029491820000001</v>
      </c>
      <c r="X635" s="103">
        <f t="shared" si="401"/>
        <v>2.1269449699999998</v>
      </c>
      <c r="Y635" s="103">
        <f t="shared" si="402"/>
        <v>0</v>
      </c>
      <c r="Z635" s="114" t="str">
        <f t="shared" si="411"/>
        <v>A+J=</v>
      </c>
      <c r="AA635" s="108">
        <f t="shared" si="412"/>
        <v>44824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102">
        <f t="shared" si="403"/>
        <v>44811</v>
      </c>
      <c r="B636" s="103">
        <f t="shared" si="395"/>
        <v>723.82588873999998</v>
      </c>
      <c r="C636" s="103">
        <f t="shared" si="409"/>
        <v>554.70952741999997</v>
      </c>
      <c r="D636" s="104">
        <f t="shared" si="404"/>
        <v>1190.8820000000001</v>
      </c>
      <c r="E636" s="105">
        <f t="shared" si="417"/>
        <v>1193.337</v>
      </c>
      <c r="F636" s="106">
        <f t="shared" si="418"/>
        <v>44764</v>
      </c>
      <c r="G636" s="107">
        <f t="shared" si="396"/>
        <v>2.0614972768082662E-3</v>
      </c>
      <c r="H636" s="108">
        <f t="shared" si="410"/>
        <v>44824</v>
      </c>
      <c r="I636" s="108">
        <f t="shared" si="397"/>
        <v>44824</v>
      </c>
      <c r="J636" s="109">
        <f t="shared" si="405"/>
        <v>20</v>
      </c>
      <c r="K636" s="109">
        <f t="shared" si="421"/>
        <v>12</v>
      </c>
      <c r="L636" s="8">
        <f t="shared" si="406"/>
        <v>1.0012363799999999</v>
      </c>
      <c r="M636" s="110">
        <f t="shared" si="420"/>
        <v>1.0058524200000001</v>
      </c>
      <c r="N636" s="110">
        <f t="shared" si="415"/>
        <v>1.2986650466378833</v>
      </c>
      <c r="O636" s="103">
        <f t="shared" si="419"/>
        <v>1.3002706900000001</v>
      </c>
      <c r="P636" s="103">
        <f t="shared" si="398"/>
        <v>721.27253996000002</v>
      </c>
      <c r="Q636" s="11">
        <f t="shared" si="413"/>
        <v>0</v>
      </c>
      <c r="R636" s="30">
        <f t="shared" si="407"/>
        <v>0</v>
      </c>
      <c r="S636" s="8">
        <f t="shared" si="399"/>
        <v>0</v>
      </c>
      <c r="T636" s="113">
        <f t="shared" si="408"/>
        <v>0.16</v>
      </c>
      <c r="U636" s="111">
        <f t="shared" si="416"/>
        <v>6</v>
      </c>
      <c r="V636" s="111">
        <v>252</v>
      </c>
      <c r="W636" s="110">
        <f t="shared" si="400"/>
        <v>1.003540061</v>
      </c>
      <c r="X636" s="103">
        <f t="shared" si="401"/>
        <v>2.5533487799999999</v>
      </c>
      <c r="Y636" s="103">
        <f t="shared" si="402"/>
        <v>0</v>
      </c>
      <c r="Z636" s="114" t="str">
        <f t="shared" si="411"/>
        <v>A+J=</v>
      </c>
      <c r="AA636" s="108">
        <f t="shared" si="412"/>
        <v>44824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102">
        <f t="shared" si="403"/>
        <v>44812</v>
      </c>
      <c r="B637" s="103">
        <f t="shared" si="395"/>
        <v>723.82588873999998</v>
      </c>
      <c r="C637" s="103">
        <f t="shared" si="409"/>
        <v>554.70952741999997</v>
      </c>
      <c r="D637" s="104">
        <f t="shared" si="404"/>
        <v>1190.8820000000001</v>
      </c>
      <c r="E637" s="105">
        <f t="shared" si="417"/>
        <v>1193.337</v>
      </c>
      <c r="F637" s="106">
        <f t="shared" si="418"/>
        <v>44764</v>
      </c>
      <c r="G637" s="107">
        <f t="shared" si="396"/>
        <v>2.0614972768082662E-3</v>
      </c>
      <c r="H637" s="108">
        <f t="shared" si="410"/>
        <v>44824</v>
      </c>
      <c r="I637" s="108">
        <f t="shared" si="397"/>
        <v>44824</v>
      </c>
      <c r="J637" s="109">
        <f t="shared" si="405"/>
        <v>20</v>
      </c>
      <c r="K637" s="109">
        <f t="shared" si="421"/>
        <v>12</v>
      </c>
      <c r="L637" s="8">
        <f t="shared" si="406"/>
        <v>1.0012363799999999</v>
      </c>
      <c r="M637" s="110">
        <f t="shared" si="420"/>
        <v>1.0058524200000001</v>
      </c>
      <c r="N637" s="110">
        <f t="shared" si="415"/>
        <v>1.2986650466378833</v>
      </c>
      <c r="O637" s="103">
        <f t="shared" si="419"/>
        <v>1.3002706900000001</v>
      </c>
      <c r="P637" s="103">
        <f t="shared" si="398"/>
        <v>721.27253996000002</v>
      </c>
      <c r="Q637" s="11">
        <f t="shared" si="413"/>
        <v>0</v>
      </c>
      <c r="R637" s="30">
        <f t="shared" si="407"/>
        <v>0</v>
      </c>
      <c r="S637" s="8">
        <f t="shared" si="399"/>
        <v>0</v>
      </c>
      <c r="T637" s="113">
        <f t="shared" si="408"/>
        <v>0.16</v>
      </c>
      <c r="U637" s="111">
        <f t="shared" si="416"/>
        <v>6</v>
      </c>
      <c r="V637" s="111">
        <v>252</v>
      </c>
      <c r="W637" s="110">
        <f t="shared" si="400"/>
        <v>1.003540061</v>
      </c>
      <c r="X637" s="103">
        <f t="shared" si="401"/>
        <v>2.5533487799999999</v>
      </c>
      <c r="Y637" s="103">
        <f t="shared" si="402"/>
        <v>0</v>
      </c>
      <c r="Z637" s="114" t="str">
        <f t="shared" si="411"/>
        <v>A+J=</v>
      </c>
      <c r="AA637" s="108">
        <f t="shared" si="412"/>
        <v>44824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102">
        <f t="shared" si="403"/>
        <v>44813</v>
      </c>
      <c r="B638" s="103">
        <f t="shared" si="395"/>
        <v>724.32690701000001</v>
      </c>
      <c r="C638" s="103">
        <f t="shared" si="409"/>
        <v>554.70952741999997</v>
      </c>
      <c r="D638" s="104">
        <f t="shared" si="404"/>
        <v>1190.8820000000001</v>
      </c>
      <c r="E638" s="105">
        <f t="shared" si="417"/>
        <v>1193.337</v>
      </c>
      <c r="F638" s="106">
        <f t="shared" si="418"/>
        <v>44764</v>
      </c>
      <c r="G638" s="107">
        <f t="shared" si="396"/>
        <v>2.0614972768082662E-3</v>
      </c>
      <c r="H638" s="108">
        <f t="shared" si="410"/>
        <v>44824</v>
      </c>
      <c r="I638" s="108">
        <f t="shared" si="397"/>
        <v>44824</v>
      </c>
      <c r="J638" s="109">
        <f t="shared" si="405"/>
        <v>20</v>
      </c>
      <c r="K638" s="109">
        <f t="shared" si="421"/>
        <v>13</v>
      </c>
      <c r="L638" s="8">
        <f t="shared" si="406"/>
        <v>1.0013394900000001</v>
      </c>
      <c r="M638" s="110">
        <f t="shared" si="420"/>
        <v>1.0058524200000001</v>
      </c>
      <c r="N638" s="110">
        <f t="shared" si="415"/>
        <v>1.2986650466378833</v>
      </c>
      <c r="O638" s="103">
        <f t="shared" si="419"/>
        <v>1.3004045900000001</v>
      </c>
      <c r="P638" s="103">
        <f t="shared" si="398"/>
        <v>721.34681556999999</v>
      </c>
      <c r="Q638" s="11">
        <f t="shared" si="413"/>
        <v>0</v>
      </c>
      <c r="R638" s="30">
        <f t="shared" si="407"/>
        <v>0</v>
      </c>
      <c r="S638" s="8">
        <f t="shared" si="399"/>
        <v>0</v>
      </c>
      <c r="T638" s="113">
        <f t="shared" si="408"/>
        <v>0.16</v>
      </c>
      <c r="U638" s="111">
        <f t="shared" si="416"/>
        <v>7</v>
      </c>
      <c r="V638" s="111">
        <v>252</v>
      </c>
      <c r="W638" s="110">
        <f t="shared" si="400"/>
        <v>1.004131288</v>
      </c>
      <c r="X638" s="103">
        <f t="shared" si="401"/>
        <v>2.9800914399999998</v>
      </c>
      <c r="Y638" s="103">
        <f t="shared" si="402"/>
        <v>0</v>
      </c>
      <c r="Z638" s="114" t="str">
        <f t="shared" si="411"/>
        <v>A+J=</v>
      </c>
      <c r="AA638" s="108">
        <f t="shared" si="412"/>
        <v>44824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102">
        <f t="shared" si="403"/>
        <v>44814</v>
      </c>
      <c r="B639" s="103">
        <f t="shared" si="395"/>
        <v>724.82827043999998</v>
      </c>
      <c r="C639" s="103">
        <f t="shared" si="409"/>
        <v>554.70952741999997</v>
      </c>
      <c r="D639" s="104">
        <f t="shared" si="404"/>
        <v>1190.8820000000001</v>
      </c>
      <c r="E639" s="105">
        <f t="shared" si="417"/>
        <v>1193.337</v>
      </c>
      <c r="F639" s="106">
        <f t="shared" si="418"/>
        <v>44764</v>
      </c>
      <c r="G639" s="107">
        <f t="shared" si="396"/>
        <v>2.0614972768082662E-3</v>
      </c>
      <c r="H639" s="108">
        <f t="shared" si="410"/>
        <v>44824</v>
      </c>
      <c r="I639" s="108">
        <f t="shared" si="397"/>
        <v>44824</v>
      </c>
      <c r="J639" s="109">
        <f t="shared" si="405"/>
        <v>20</v>
      </c>
      <c r="K639" s="109">
        <f t="shared" si="421"/>
        <v>14</v>
      </c>
      <c r="L639" s="8">
        <f t="shared" si="406"/>
        <v>1.0014426000000001</v>
      </c>
      <c r="M639" s="110">
        <f t="shared" si="420"/>
        <v>1.0058524200000001</v>
      </c>
      <c r="N639" s="110">
        <f t="shared" si="415"/>
        <v>1.2986650466378833</v>
      </c>
      <c r="O639" s="103">
        <f t="shared" si="419"/>
        <v>1.3005385</v>
      </c>
      <c r="P639" s="103">
        <f t="shared" si="398"/>
        <v>721.42109672000004</v>
      </c>
      <c r="Q639" s="11">
        <f t="shared" si="413"/>
        <v>0</v>
      </c>
      <c r="R639" s="30">
        <f t="shared" si="407"/>
        <v>0</v>
      </c>
      <c r="S639" s="8">
        <f t="shared" si="399"/>
        <v>0</v>
      </c>
      <c r="T639" s="113">
        <f t="shared" si="408"/>
        <v>0.16</v>
      </c>
      <c r="U639" s="111">
        <f t="shared" si="416"/>
        <v>8</v>
      </c>
      <c r="V639" s="111">
        <v>252</v>
      </c>
      <c r="W639" s="110">
        <f t="shared" si="400"/>
        <v>1.0047228640000001</v>
      </c>
      <c r="X639" s="103">
        <f t="shared" si="401"/>
        <v>3.4071737199999999</v>
      </c>
      <c r="Y639" s="103">
        <f t="shared" si="402"/>
        <v>0</v>
      </c>
      <c r="Z639" s="114" t="str">
        <f t="shared" si="411"/>
        <v>A+J=</v>
      </c>
      <c r="AA639" s="108">
        <f t="shared" si="412"/>
        <v>44824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102">
        <f t="shared" si="403"/>
        <v>44815</v>
      </c>
      <c r="B640" s="103">
        <f t="shared" si="395"/>
        <v>724.82827043999998</v>
      </c>
      <c r="C640" s="103">
        <f t="shared" si="409"/>
        <v>554.70952741999997</v>
      </c>
      <c r="D640" s="104">
        <f t="shared" si="404"/>
        <v>1190.8820000000001</v>
      </c>
      <c r="E640" s="105">
        <f t="shared" si="417"/>
        <v>1193.337</v>
      </c>
      <c r="F640" s="106">
        <f t="shared" si="418"/>
        <v>44764</v>
      </c>
      <c r="G640" s="107">
        <f t="shared" si="396"/>
        <v>2.0614972768082662E-3</v>
      </c>
      <c r="H640" s="108">
        <f t="shared" si="410"/>
        <v>44824</v>
      </c>
      <c r="I640" s="108">
        <f t="shared" si="397"/>
        <v>44824</v>
      </c>
      <c r="J640" s="109">
        <f t="shared" si="405"/>
        <v>20</v>
      </c>
      <c r="K640" s="109">
        <f t="shared" si="421"/>
        <v>14</v>
      </c>
      <c r="L640" s="8">
        <f t="shared" si="406"/>
        <v>1.0014426000000001</v>
      </c>
      <c r="M640" s="110">
        <f t="shared" si="420"/>
        <v>1.0058524200000001</v>
      </c>
      <c r="N640" s="110">
        <f t="shared" si="415"/>
        <v>1.2986650466378833</v>
      </c>
      <c r="O640" s="103">
        <f t="shared" si="419"/>
        <v>1.3005385</v>
      </c>
      <c r="P640" s="103">
        <f t="shared" si="398"/>
        <v>721.42109672000004</v>
      </c>
      <c r="Q640" s="11">
        <f t="shared" si="413"/>
        <v>0</v>
      </c>
      <c r="R640" s="30">
        <f t="shared" si="407"/>
        <v>0</v>
      </c>
      <c r="S640" s="8">
        <f t="shared" si="399"/>
        <v>0</v>
      </c>
      <c r="T640" s="113">
        <f t="shared" si="408"/>
        <v>0.16</v>
      </c>
      <c r="U640" s="111">
        <f t="shared" si="416"/>
        <v>8</v>
      </c>
      <c r="V640" s="111">
        <v>252</v>
      </c>
      <c r="W640" s="110">
        <f t="shared" si="400"/>
        <v>1.0047228640000001</v>
      </c>
      <c r="X640" s="103">
        <f t="shared" si="401"/>
        <v>3.4071737199999999</v>
      </c>
      <c r="Y640" s="103">
        <f t="shared" si="402"/>
        <v>0</v>
      </c>
      <c r="Z640" s="114" t="str">
        <f t="shared" si="411"/>
        <v>A+J=</v>
      </c>
      <c r="AA640" s="108">
        <f t="shared" si="412"/>
        <v>44824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102">
        <f t="shared" si="403"/>
        <v>44816</v>
      </c>
      <c r="B641" s="103">
        <f t="shared" si="395"/>
        <v>724.82827043999998</v>
      </c>
      <c r="C641" s="103">
        <f t="shared" si="409"/>
        <v>554.70952741999997</v>
      </c>
      <c r="D641" s="104">
        <f t="shared" si="404"/>
        <v>1190.8820000000001</v>
      </c>
      <c r="E641" s="105">
        <f t="shared" si="417"/>
        <v>1193.337</v>
      </c>
      <c r="F641" s="106">
        <f t="shared" si="418"/>
        <v>44764</v>
      </c>
      <c r="G641" s="107">
        <f t="shared" si="396"/>
        <v>2.0614972768082662E-3</v>
      </c>
      <c r="H641" s="108">
        <f t="shared" si="410"/>
        <v>44824</v>
      </c>
      <c r="I641" s="108">
        <f t="shared" si="397"/>
        <v>44824</v>
      </c>
      <c r="J641" s="109">
        <f t="shared" si="405"/>
        <v>20</v>
      </c>
      <c r="K641" s="109">
        <f t="shared" si="421"/>
        <v>14</v>
      </c>
      <c r="L641" s="8">
        <f t="shared" si="406"/>
        <v>1.0014426000000001</v>
      </c>
      <c r="M641" s="110">
        <f t="shared" si="420"/>
        <v>1.0058524200000001</v>
      </c>
      <c r="N641" s="110">
        <f t="shared" si="415"/>
        <v>1.2986650466378833</v>
      </c>
      <c r="O641" s="103">
        <f t="shared" si="419"/>
        <v>1.3005385</v>
      </c>
      <c r="P641" s="103">
        <f t="shared" si="398"/>
        <v>721.42109672000004</v>
      </c>
      <c r="Q641" s="11">
        <f t="shared" si="413"/>
        <v>0</v>
      </c>
      <c r="R641" s="30">
        <f t="shared" si="407"/>
        <v>0</v>
      </c>
      <c r="S641" s="8">
        <f t="shared" si="399"/>
        <v>0</v>
      </c>
      <c r="T641" s="113">
        <f t="shared" si="408"/>
        <v>0.16</v>
      </c>
      <c r="U641" s="111">
        <f t="shared" si="416"/>
        <v>8</v>
      </c>
      <c r="V641" s="111">
        <v>252</v>
      </c>
      <c r="W641" s="110">
        <f t="shared" si="400"/>
        <v>1.0047228640000001</v>
      </c>
      <c r="X641" s="103">
        <f t="shared" si="401"/>
        <v>3.4071737199999999</v>
      </c>
      <c r="Y641" s="103">
        <f t="shared" si="402"/>
        <v>0</v>
      </c>
      <c r="Z641" s="114" t="str">
        <f t="shared" si="411"/>
        <v>A+J=</v>
      </c>
      <c r="AA641" s="108">
        <f t="shared" si="412"/>
        <v>44824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102">
        <f t="shared" si="403"/>
        <v>44817</v>
      </c>
      <c r="B642" s="103">
        <f t="shared" si="395"/>
        <v>725.32997283999998</v>
      </c>
      <c r="C642" s="103">
        <f t="shared" si="409"/>
        <v>554.70952741999997</v>
      </c>
      <c r="D642" s="104">
        <f t="shared" si="404"/>
        <v>1190.8820000000001</v>
      </c>
      <c r="E642" s="105">
        <f t="shared" si="417"/>
        <v>1193.337</v>
      </c>
      <c r="F642" s="106">
        <f t="shared" si="418"/>
        <v>44764</v>
      </c>
      <c r="G642" s="107">
        <f t="shared" si="396"/>
        <v>2.0614972768082662E-3</v>
      </c>
      <c r="H642" s="108">
        <f t="shared" si="410"/>
        <v>44824</v>
      </c>
      <c r="I642" s="108">
        <f t="shared" si="397"/>
        <v>44824</v>
      </c>
      <c r="J642" s="109">
        <f t="shared" si="405"/>
        <v>20</v>
      </c>
      <c r="K642" s="109">
        <f t="shared" si="421"/>
        <v>15</v>
      </c>
      <c r="L642" s="8">
        <f t="shared" si="406"/>
        <v>1.00154572</v>
      </c>
      <c r="M642" s="110">
        <f t="shared" si="420"/>
        <v>1.0058524200000001</v>
      </c>
      <c r="N642" s="110">
        <f t="shared" si="415"/>
        <v>1.2986650466378833</v>
      </c>
      <c r="O642" s="103">
        <f t="shared" si="419"/>
        <v>1.30067241</v>
      </c>
      <c r="P642" s="103">
        <f t="shared" si="398"/>
        <v>721.49537786999997</v>
      </c>
      <c r="Q642" s="11">
        <f t="shared" si="413"/>
        <v>0</v>
      </c>
      <c r="R642" s="30">
        <f t="shared" si="407"/>
        <v>0</v>
      </c>
      <c r="S642" s="8">
        <f t="shared" si="399"/>
        <v>0</v>
      </c>
      <c r="T642" s="113">
        <f t="shared" si="408"/>
        <v>0.16</v>
      </c>
      <c r="U642" s="111">
        <f t="shared" si="416"/>
        <v>9</v>
      </c>
      <c r="V642" s="111">
        <v>252</v>
      </c>
      <c r="W642" s="110">
        <f t="shared" si="400"/>
        <v>1.005314788</v>
      </c>
      <c r="X642" s="103">
        <f t="shared" si="401"/>
        <v>3.8345949699999999</v>
      </c>
      <c r="Y642" s="103">
        <f t="shared" si="402"/>
        <v>0</v>
      </c>
      <c r="Z642" s="114" t="str">
        <f t="shared" si="411"/>
        <v>A+J=</v>
      </c>
      <c r="AA642" s="108">
        <f t="shared" si="412"/>
        <v>44824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102">
        <f t="shared" si="403"/>
        <v>44818</v>
      </c>
      <c r="B643" s="103">
        <f t="shared" si="395"/>
        <v>725.83203175000006</v>
      </c>
      <c r="C643" s="103">
        <f t="shared" si="409"/>
        <v>554.70952741999997</v>
      </c>
      <c r="D643" s="104">
        <f t="shared" si="404"/>
        <v>1190.8820000000001</v>
      </c>
      <c r="E643" s="105">
        <f t="shared" si="417"/>
        <v>1193.337</v>
      </c>
      <c r="F643" s="106">
        <f t="shared" si="418"/>
        <v>44764</v>
      </c>
      <c r="G643" s="107">
        <f t="shared" si="396"/>
        <v>2.0614972768082662E-3</v>
      </c>
      <c r="H643" s="108">
        <f t="shared" si="410"/>
        <v>44824</v>
      </c>
      <c r="I643" s="108">
        <f t="shared" si="397"/>
        <v>44824</v>
      </c>
      <c r="J643" s="109">
        <f t="shared" si="405"/>
        <v>20</v>
      </c>
      <c r="K643" s="109">
        <f t="shared" si="421"/>
        <v>16</v>
      </c>
      <c r="L643" s="8">
        <f t="shared" si="406"/>
        <v>1.00164885</v>
      </c>
      <c r="M643" s="110">
        <f t="shared" si="420"/>
        <v>1.0058524200000001</v>
      </c>
      <c r="N643" s="110">
        <f t="shared" si="415"/>
        <v>1.2986650466378833</v>
      </c>
      <c r="O643" s="103">
        <f t="shared" si="419"/>
        <v>1.30080635</v>
      </c>
      <c r="P643" s="103">
        <f t="shared" si="398"/>
        <v>721.56967567000004</v>
      </c>
      <c r="Q643" s="11">
        <f t="shared" si="413"/>
        <v>0</v>
      </c>
      <c r="R643" s="30">
        <f t="shared" si="407"/>
        <v>0</v>
      </c>
      <c r="S643" s="8">
        <f t="shared" si="399"/>
        <v>0</v>
      </c>
      <c r="T643" s="113">
        <f t="shared" si="408"/>
        <v>0.16</v>
      </c>
      <c r="U643" s="111">
        <f t="shared" si="416"/>
        <v>10</v>
      </c>
      <c r="V643" s="111">
        <v>252</v>
      </c>
      <c r="W643" s="110">
        <f t="shared" si="400"/>
        <v>1.005907061</v>
      </c>
      <c r="X643" s="103">
        <f t="shared" si="401"/>
        <v>4.26235608</v>
      </c>
      <c r="Y643" s="103">
        <f t="shared" si="402"/>
        <v>0</v>
      </c>
      <c r="Z643" s="114" t="str">
        <f t="shared" si="411"/>
        <v>A+J=</v>
      </c>
      <c r="AA643" s="108">
        <f t="shared" si="412"/>
        <v>44824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102">
        <f t="shared" si="403"/>
        <v>44819</v>
      </c>
      <c r="B644" s="103">
        <f t="shared" si="395"/>
        <v>726.33443610999996</v>
      </c>
      <c r="C644" s="103">
        <f t="shared" si="409"/>
        <v>554.70952741999997</v>
      </c>
      <c r="D644" s="104">
        <f t="shared" si="404"/>
        <v>1190.8820000000001</v>
      </c>
      <c r="E644" s="105">
        <f t="shared" si="417"/>
        <v>1193.337</v>
      </c>
      <c r="F644" s="106">
        <f t="shared" si="418"/>
        <v>44764</v>
      </c>
      <c r="G644" s="107">
        <f t="shared" si="396"/>
        <v>2.0614972768082662E-3</v>
      </c>
      <c r="H644" s="108">
        <f t="shared" si="410"/>
        <v>44824</v>
      </c>
      <c r="I644" s="108">
        <f t="shared" si="397"/>
        <v>44824</v>
      </c>
      <c r="J644" s="109">
        <f t="shared" si="405"/>
        <v>20</v>
      </c>
      <c r="K644" s="109">
        <f t="shared" si="421"/>
        <v>17</v>
      </c>
      <c r="L644" s="8">
        <f t="shared" si="406"/>
        <v>1.001752</v>
      </c>
      <c r="M644" s="110">
        <f t="shared" si="420"/>
        <v>1.0058524200000001</v>
      </c>
      <c r="N644" s="110">
        <f t="shared" si="415"/>
        <v>1.2986650466378833</v>
      </c>
      <c r="O644" s="103">
        <f t="shared" si="419"/>
        <v>1.3009402999999999</v>
      </c>
      <c r="P644" s="103">
        <f t="shared" si="398"/>
        <v>721.64397900999995</v>
      </c>
      <c r="Q644" s="11">
        <f t="shared" si="413"/>
        <v>0</v>
      </c>
      <c r="R644" s="30">
        <f t="shared" si="407"/>
        <v>0</v>
      </c>
      <c r="S644" s="8">
        <f t="shared" si="399"/>
        <v>0</v>
      </c>
      <c r="T644" s="113">
        <f t="shared" si="408"/>
        <v>0.16</v>
      </c>
      <c r="U644" s="111">
        <f t="shared" si="416"/>
        <v>11</v>
      </c>
      <c r="V644" s="111">
        <v>252</v>
      </c>
      <c r="W644" s="110">
        <f t="shared" si="400"/>
        <v>1.0064996829999999</v>
      </c>
      <c r="X644" s="103">
        <f t="shared" si="401"/>
        <v>4.6904570999999997</v>
      </c>
      <c r="Y644" s="103">
        <f t="shared" si="402"/>
        <v>0</v>
      </c>
      <c r="Z644" s="114" t="str">
        <f t="shared" si="411"/>
        <v>A+J=</v>
      </c>
      <c r="AA644" s="108">
        <f t="shared" si="412"/>
        <v>44824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102">
        <f t="shared" si="403"/>
        <v>44820</v>
      </c>
      <c r="B645" s="103">
        <f t="shared" si="395"/>
        <v>726.83718599999997</v>
      </c>
      <c r="C645" s="103">
        <f t="shared" si="409"/>
        <v>554.70952741999997</v>
      </c>
      <c r="D645" s="104">
        <f t="shared" si="404"/>
        <v>1190.8820000000001</v>
      </c>
      <c r="E645" s="105">
        <f t="shared" si="417"/>
        <v>1193.337</v>
      </c>
      <c r="F645" s="106">
        <f t="shared" si="418"/>
        <v>44764</v>
      </c>
      <c r="G645" s="107">
        <f t="shared" si="396"/>
        <v>2.0614972768082662E-3</v>
      </c>
      <c r="H645" s="108">
        <f t="shared" si="410"/>
        <v>44824</v>
      </c>
      <c r="I645" s="108">
        <f t="shared" si="397"/>
        <v>44824</v>
      </c>
      <c r="J645" s="109">
        <f t="shared" si="405"/>
        <v>20</v>
      </c>
      <c r="K645" s="109">
        <f t="shared" si="421"/>
        <v>18</v>
      </c>
      <c r="L645" s="8">
        <f t="shared" si="406"/>
        <v>1.0018551499999999</v>
      </c>
      <c r="M645" s="110">
        <f t="shared" si="420"/>
        <v>1.0058524200000001</v>
      </c>
      <c r="N645" s="110">
        <f t="shared" si="415"/>
        <v>1.2986650466378833</v>
      </c>
      <c r="O645" s="103">
        <f t="shared" si="419"/>
        <v>1.30107426</v>
      </c>
      <c r="P645" s="103">
        <f t="shared" si="398"/>
        <v>721.71828789999995</v>
      </c>
      <c r="Q645" s="11">
        <f t="shared" si="413"/>
        <v>0</v>
      </c>
      <c r="R645" s="30">
        <f t="shared" si="407"/>
        <v>0</v>
      </c>
      <c r="S645" s="8">
        <f t="shared" si="399"/>
        <v>0</v>
      </c>
      <c r="T645" s="113">
        <f t="shared" si="408"/>
        <v>0.16</v>
      </c>
      <c r="U645" s="111">
        <f t="shared" si="416"/>
        <v>12</v>
      </c>
      <c r="V645" s="111">
        <v>252</v>
      </c>
      <c r="W645" s="110">
        <f t="shared" si="400"/>
        <v>1.007092654</v>
      </c>
      <c r="X645" s="103">
        <f t="shared" si="401"/>
        <v>5.1188981</v>
      </c>
      <c r="Y645" s="103">
        <f t="shared" si="402"/>
        <v>0</v>
      </c>
      <c r="Z645" s="114" t="str">
        <f t="shared" si="411"/>
        <v>A+J=</v>
      </c>
      <c r="AA645" s="108">
        <f t="shared" si="412"/>
        <v>44824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102">
        <f t="shared" si="403"/>
        <v>44821</v>
      </c>
      <c r="B646" s="103">
        <f t="shared" si="395"/>
        <v>727.34028708999995</v>
      </c>
      <c r="C646" s="103">
        <f t="shared" si="409"/>
        <v>554.70952741999997</v>
      </c>
      <c r="D646" s="104">
        <f t="shared" si="404"/>
        <v>1190.8820000000001</v>
      </c>
      <c r="E646" s="105">
        <f t="shared" si="417"/>
        <v>1193.337</v>
      </c>
      <c r="F646" s="106">
        <f t="shared" si="418"/>
        <v>44764</v>
      </c>
      <c r="G646" s="107">
        <f t="shared" si="396"/>
        <v>2.0614972768082662E-3</v>
      </c>
      <c r="H646" s="108">
        <f t="shared" si="410"/>
        <v>44824</v>
      </c>
      <c r="I646" s="108">
        <f t="shared" si="397"/>
        <v>44824</v>
      </c>
      <c r="J646" s="109">
        <f t="shared" si="405"/>
        <v>20</v>
      </c>
      <c r="K646" s="109">
        <f t="shared" si="421"/>
        <v>19</v>
      </c>
      <c r="L646" s="8">
        <f t="shared" si="406"/>
        <v>1.00195832</v>
      </c>
      <c r="M646" s="110">
        <f t="shared" si="420"/>
        <v>1.0058524200000001</v>
      </c>
      <c r="N646" s="110">
        <f t="shared" si="415"/>
        <v>1.2986650466378833</v>
      </c>
      <c r="O646" s="103">
        <f t="shared" si="419"/>
        <v>1.30120824</v>
      </c>
      <c r="P646" s="103">
        <f t="shared" si="398"/>
        <v>721.79260787999999</v>
      </c>
      <c r="Q646" s="11">
        <f t="shared" si="413"/>
        <v>0</v>
      </c>
      <c r="R646" s="30">
        <f t="shared" si="407"/>
        <v>0</v>
      </c>
      <c r="S646" s="8">
        <f t="shared" si="399"/>
        <v>0</v>
      </c>
      <c r="T646" s="113">
        <f t="shared" si="408"/>
        <v>0.16</v>
      </c>
      <c r="U646" s="111">
        <f t="shared" si="416"/>
        <v>13</v>
      </c>
      <c r="V646" s="111">
        <v>252</v>
      </c>
      <c r="W646" s="110">
        <f t="shared" si="400"/>
        <v>1.0076859739999999</v>
      </c>
      <c r="X646" s="103">
        <f t="shared" si="401"/>
        <v>5.5476792100000001</v>
      </c>
      <c r="Y646" s="103">
        <f t="shared" si="402"/>
        <v>0</v>
      </c>
      <c r="Z646" s="114" t="str">
        <f t="shared" si="411"/>
        <v>A+J=</v>
      </c>
      <c r="AA646" s="108">
        <f t="shared" si="412"/>
        <v>44824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102">
        <f t="shared" si="403"/>
        <v>44822</v>
      </c>
      <c r="B647" s="103">
        <f t="shared" si="395"/>
        <v>727.34028708999995</v>
      </c>
      <c r="C647" s="103">
        <f t="shared" si="409"/>
        <v>554.70952741999997</v>
      </c>
      <c r="D647" s="104">
        <f t="shared" si="404"/>
        <v>1190.8820000000001</v>
      </c>
      <c r="E647" s="105">
        <f t="shared" si="417"/>
        <v>1193.337</v>
      </c>
      <c r="F647" s="106">
        <f t="shared" si="418"/>
        <v>44764</v>
      </c>
      <c r="G647" s="107">
        <f t="shared" si="396"/>
        <v>2.0614972768082662E-3</v>
      </c>
      <c r="H647" s="108">
        <f t="shared" si="410"/>
        <v>44824</v>
      </c>
      <c r="I647" s="108">
        <f t="shared" si="397"/>
        <v>44824</v>
      </c>
      <c r="J647" s="109">
        <f t="shared" si="405"/>
        <v>20</v>
      </c>
      <c r="K647" s="109">
        <f t="shared" si="421"/>
        <v>19</v>
      </c>
      <c r="L647" s="8">
        <f t="shared" si="406"/>
        <v>1.00195832</v>
      </c>
      <c r="M647" s="110">
        <f t="shared" si="420"/>
        <v>1.0058524200000001</v>
      </c>
      <c r="N647" s="110">
        <f t="shared" si="415"/>
        <v>1.2986650466378833</v>
      </c>
      <c r="O647" s="103">
        <f t="shared" si="419"/>
        <v>1.30120824</v>
      </c>
      <c r="P647" s="103">
        <f t="shared" si="398"/>
        <v>721.79260787999999</v>
      </c>
      <c r="Q647" s="11">
        <f t="shared" si="413"/>
        <v>0</v>
      </c>
      <c r="R647" s="30">
        <f t="shared" si="407"/>
        <v>0</v>
      </c>
      <c r="S647" s="8">
        <f t="shared" si="399"/>
        <v>0</v>
      </c>
      <c r="T647" s="113">
        <f t="shared" si="408"/>
        <v>0.16</v>
      </c>
      <c r="U647" s="111">
        <f t="shared" si="416"/>
        <v>13</v>
      </c>
      <c r="V647" s="111">
        <v>252</v>
      </c>
      <c r="W647" s="110">
        <f t="shared" si="400"/>
        <v>1.0076859739999999</v>
      </c>
      <c r="X647" s="103">
        <f t="shared" si="401"/>
        <v>5.5476792100000001</v>
      </c>
      <c r="Y647" s="103">
        <f t="shared" si="402"/>
        <v>0</v>
      </c>
      <c r="Z647" s="114" t="str">
        <f t="shared" si="411"/>
        <v>A+J=</v>
      </c>
      <c r="AA647" s="108">
        <f t="shared" si="412"/>
        <v>44824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102">
        <f t="shared" si="403"/>
        <v>44823</v>
      </c>
      <c r="B648" s="103">
        <f t="shared" si="395"/>
        <v>727.34028708999995</v>
      </c>
      <c r="C648" s="103">
        <f t="shared" si="409"/>
        <v>554.70952741999997</v>
      </c>
      <c r="D648" s="104">
        <f t="shared" si="404"/>
        <v>1190.8820000000001</v>
      </c>
      <c r="E648" s="105">
        <f t="shared" si="417"/>
        <v>1193.337</v>
      </c>
      <c r="F648" s="106">
        <f t="shared" si="418"/>
        <v>44764</v>
      </c>
      <c r="G648" s="107">
        <f t="shared" si="396"/>
        <v>2.0614972768082662E-3</v>
      </c>
      <c r="H648" s="108">
        <f t="shared" si="410"/>
        <v>44824</v>
      </c>
      <c r="I648" s="108">
        <f t="shared" si="397"/>
        <v>44824</v>
      </c>
      <c r="J648" s="109">
        <f t="shared" si="405"/>
        <v>20</v>
      </c>
      <c r="K648" s="109">
        <f t="shared" si="421"/>
        <v>19</v>
      </c>
      <c r="L648" s="8">
        <f t="shared" si="406"/>
        <v>1.00195832</v>
      </c>
      <c r="M648" s="110">
        <f t="shared" si="420"/>
        <v>1.0058524200000001</v>
      </c>
      <c r="N648" s="110">
        <f t="shared" si="415"/>
        <v>1.2986650466378833</v>
      </c>
      <c r="O648" s="103">
        <f t="shared" si="419"/>
        <v>1.30120824</v>
      </c>
      <c r="P648" s="103">
        <f t="shared" si="398"/>
        <v>721.79260787999999</v>
      </c>
      <c r="Q648" s="11">
        <f t="shared" si="413"/>
        <v>0</v>
      </c>
      <c r="R648" s="30">
        <f t="shared" si="407"/>
        <v>0</v>
      </c>
      <c r="S648" s="8">
        <f t="shared" si="399"/>
        <v>0</v>
      </c>
      <c r="T648" s="113">
        <f t="shared" si="408"/>
        <v>0.16</v>
      </c>
      <c r="U648" s="111">
        <f t="shared" si="416"/>
        <v>13</v>
      </c>
      <c r="V648" s="111">
        <v>252</v>
      </c>
      <c r="W648" s="110">
        <f t="shared" si="400"/>
        <v>1.0076859739999999</v>
      </c>
      <c r="X648" s="103">
        <f t="shared" si="401"/>
        <v>5.5476792100000001</v>
      </c>
      <c r="Y648" s="103">
        <f t="shared" si="402"/>
        <v>0</v>
      </c>
      <c r="Z648" s="114" t="str">
        <f t="shared" si="411"/>
        <v>A+J=</v>
      </c>
      <c r="AA648" s="108">
        <f t="shared" si="412"/>
        <v>44824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102">
        <f t="shared" si="403"/>
        <v>44824</v>
      </c>
      <c r="B649" s="103">
        <f t="shared" si="395"/>
        <v>727.84373462999997</v>
      </c>
      <c r="C649" s="103">
        <f t="shared" si="409"/>
        <v>554.70952741999997</v>
      </c>
      <c r="D649" s="104">
        <f t="shared" si="404"/>
        <v>1190.8820000000001</v>
      </c>
      <c r="E649" s="105">
        <f t="shared" si="417"/>
        <v>1193.337</v>
      </c>
      <c r="F649" s="106">
        <f t="shared" si="418"/>
        <v>44764</v>
      </c>
      <c r="G649" s="107">
        <f t="shared" si="396"/>
        <v>2.0614972768082662E-3</v>
      </c>
      <c r="H649" s="108">
        <f t="shared" si="410"/>
        <v>44854</v>
      </c>
      <c r="I649" s="108">
        <f t="shared" si="397"/>
        <v>44824</v>
      </c>
      <c r="J649" s="109">
        <f t="shared" si="405"/>
        <v>20</v>
      </c>
      <c r="K649" s="109">
        <f t="shared" si="421"/>
        <v>20</v>
      </c>
      <c r="L649" s="8">
        <f t="shared" si="406"/>
        <v>1.00206149</v>
      </c>
      <c r="M649" s="110">
        <f t="shared" si="420"/>
        <v>1.0058524200000001</v>
      </c>
      <c r="N649" s="110">
        <f t="shared" si="415"/>
        <v>1.2986650466378833</v>
      </c>
      <c r="O649" s="103">
        <f t="shared" si="419"/>
        <v>1.3013422299999999</v>
      </c>
      <c r="P649" s="103">
        <f t="shared" si="398"/>
        <v>721.86693341</v>
      </c>
      <c r="Q649" s="11">
        <f t="shared" si="413"/>
        <v>21</v>
      </c>
      <c r="R649" s="30">
        <f t="shared" si="407"/>
        <v>3.5606444097088678E-2</v>
      </c>
      <c r="S649" s="8">
        <f t="shared" si="399"/>
        <v>25.70311461</v>
      </c>
      <c r="T649" s="113">
        <f t="shared" si="408"/>
        <v>0.16</v>
      </c>
      <c r="U649" s="111">
        <f t="shared" si="416"/>
        <v>14</v>
      </c>
      <c r="V649" s="111">
        <v>252</v>
      </c>
      <c r="W649" s="110">
        <f t="shared" si="400"/>
        <v>1.0082796439999999</v>
      </c>
      <c r="X649" s="103">
        <f t="shared" si="401"/>
        <v>5.9768012199999996</v>
      </c>
      <c r="Y649" s="103">
        <f t="shared" si="402"/>
        <v>31.679915829999999</v>
      </c>
      <c r="Z649" s="114" t="str">
        <f t="shared" si="411"/>
        <v>A+J=</v>
      </c>
      <c r="AA649" s="108">
        <f t="shared" si="412"/>
        <v>44824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5" x14ac:dyDescent="0.2">
      <c r="A650" s="102">
        <f t="shared" si="403"/>
        <v>44825</v>
      </c>
      <c r="B650" s="103">
        <f t="shared" ref="B650:B713" si="422">(P650+X650)</f>
        <v>696.57395813999995</v>
      </c>
      <c r="C650" s="192">
        <f>C649-(S649/O649)</f>
        <v>534.95829364193378</v>
      </c>
      <c r="D650" s="104">
        <f t="shared" si="404"/>
        <v>1193.337</v>
      </c>
      <c r="E650" s="105">
        <f t="shared" si="417"/>
        <v>1185.0039999999999</v>
      </c>
      <c r="F650" s="106">
        <f t="shared" si="418"/>
        <v>44793</v>
      </c>
      <c r="G650" s="107">
        <f t="shared" ref="G650:G713" si="423">(E650/D650)-1</f>
        <v>-6.98293943789563E-3</v>
      </c>
      <c r="H650" s="108">
        <f t="shared" si="410"/>
        <v>44854</v>
      </c>
      <c r="I650" s="108">
        <f t="shared" ref="I650:I713" si="424">IF(A650&gt;I649,H650,I649)</f>
        <v>44854</v>
      </c>
      <c r="J650" s="109">
        <f t="shared" si="405"/>
        <v>21</v>
      </c>
      <c r="K650" s="109">
        <f t="shared" si="421"/>
        <v>1</v>
      </c>
      <c r="L650" s="8">
        <f t="shared" si="406"/>
        <v>1</v>
      </c>
      <c r="M650" s="110">
        <f t="shared" si="420"/>
        <v>1.00206149</v>
      </c>
      <c r="N650" s="110">
        <f t="shared" si="415"/>
        <v>1.3013422316448768</v>
      </c>
      <c r="O650" s="103">
        <f t="shared" si="419"/>
        <v>1.3013422299999999</v>
      </c>
      <c r="P650" s="103">
        <f t="shared" ref="P650:P713" si="425">TRUNC(C650*O650,8)</f>
        <v>696.16381879999994</v>
      </c>
      <c r="Q650" s="11">
        <f t="shared" si="413"/>
        <v>0</v>
      </c>
      <c r="R650" s="30">
        <f t="shared" si="407"/>
        <v>0</v>
      </c>
      <c r="S650" s="8">
        <f t="shared" ref="S650:S713" si="426">IF(R650&gt;0,TRUNC(R650*P650,8),0)</f>
        <v>0</v>
      </c>
      <c r="T650" s="113">
        <f t="shared" si="408"/>
        <v>0.16</v>
      </c>
      <c r="U650" s="111">
        <f t="shared" si="416"/>
        <v>1</v>
      </c>
      <c r="V650" s="111">
        <v>252</v>
      </c>
      <c r="W650" s="110">
        <f t="shared" ref="W650:W713" si="427">ROUND((1+T650)^TRUNC((U650/V650),9),9)</f>
        <v>1.0005891419999999</v>
      </c>
      <c r="X650" s="103">
        <f t="shared" ref="X650:X713" si="428">TRUNC((P650*(W650-1)),8)</f>
        <v>0.41013934000000002</v>
      </c>
      <c r="Y650" s="103">
        <f t="shared" ref="Y650:Y713" si="429">IF(Q650&gt;0,S650+X650,0)</f>
        <v>0</v>
      </c>
      <c r="Z650" s="114" t="str">
        <f t="shared" si="411"/>
        <v>A+J=</v>
      </c>
      <c r="AA650" s="108">
        <f t="shared" si="412"/>
        <v>44854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5" x14ac:dyDescent="0.2">
      <c r="A651" s="102">
        <f t="shared" ref="A651:A714" si="430">(A650+1)</f>
        <v>44826</v>
      </c>
      <c r="B651" s="103">
        <f t="shared" si="422"/>
        <v>696.98433835999992</v>
      </c>
      <c r="C651" s="103">
        <f t="shared" si="409"/>
        <v>534.95829363999997</v>
      </c>
      <c r="D651" s="104">
        <f t="shared" ref="D651:D714" si="431">IF(E651=E650,D650,E650)</f>
        <v>1193.337</v>
      </c>
      <c r="E651" s="105">
        <f t="shared" si="417"/>
        <v>1185.0039999999999</v>
      </c>
      <c r="F651" s="106">
        <f t="shared" si="418"/>
        <v>44793</v>
      </c>
      <c r="G651" s="107">
        <f t="shared" si="423"/>
        <v>-6.98293943789563E-3</v>
      </c>
      <c r="H651" s="108">
        <f t="shared" si="410"/>
        <v>44854</v>
      </c>
      <c r="I651" s="108">
        <f t="shared" si="424"/>
        <v>44854</v>
      </c>
      <c r="J651" s="109">
        <f t="shared" ref="J651:J714" si="432">IF(I651=I650,J650,NETWORKDAYS(I650,I651,$AD$171:$AD$502)-1)</f>
        <v>21</v>
      </c>
      <c r="K651" s="109">
        <f t="shared" si="421"/>
        <v>2</v>
      </c>
      <c r="L651" s="8">
        <f t="shared" ref="L651:L714" si="433">IF(E651&lt;D651,1,TRUNC((E651/D651)^TRUNC((K651/J651),9),8))</f>
        <v>1</v>
      </c>
      <c r="M651" s="110">
        <f t="shared" si="420"/>
        <v>1.00206149</v>
      </c>
      <c r="N651" s="110">
        <f t="shared" si="415"/>
        <v>1.3013422316448768</v>
      </c>
      <c r="O651" s="103">
        <f t="shared" si="419"/>
        <v>1.3013422299999999</v>
      </c>
      <c r="P651" s="103">
        <f t="shared" si="425"/>
        <v>696.16381879999994</v>
      </c>
      <c r="Q651" s="11">
        <f t="shared" si="413"/>
        <v>0</v>
      </c>
      <c r="R651" s="30">
        <f t="shared" ref="R651:R714" si="434">IF(Q651&gt;0,VLOOKUP($A651,$AD$10:$AI$165,6),0)</f>
        <v>0</v>
      </c>
      <c r="S651" s="8">
        <f t="shared" si="426"/>
        <v>0</v>
      </c>
      <c r="T651" s="113">
        <f t="shared" ref="T651:T714" si="435">(T650)</f>
        <v>0.16</v>
      </c>
      <c r="U651" s="111">
        <f t="shared" si="416"/>
        <v>2</v>
      </c>
      <c r="V651" s="111">
        <v>252</v>
      </c>
      <c r="W651" s="110">
        <f t="shared" si="427"/>
        <v>1.0011786300000001</v>
      </c>
      <c r="X651" s="103">
        <f t="shared" si="428"/>
        <v>0.82051956000000004</v>
      </c>
      <c r="Y651" s="103">
        <f t="shared" si="429"/>
        <v>0</v>
      </c>
      <c r="Z651" s="114" t="str">
        <f t="shared" si="411"/>
        <v>A+J=</v>
      </c>
      <c r="AA651" s="108">
        <f t="shared" si="412"/>
        <v>44854</v>
      </c>
      <c r="AB651" s="197" t="s">
        <v>121</v>
      </c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5" x14ac:dyDescent="0.2">
      <c r="A652" s="102">
        <f t="shared" si="430"/>
        <v>44827</v>
      </c>
      <c r="B652" s="103">
        <f t="shared" si="422"/>
        <v>697.39496153999994</v>
      </c>
      <c r="C652" s="103">
        <f t="shared" ref="C652" si="436">TRUNC(IF(Q651&gt;0,VLOOKUP(A651,$AD$12:$AE$165,2),C651),8)</f>
        <v>534.95829363999997</v>
      </c>
      <c r="D652" s="104">
        <f t="shared" si="431"/>
        <v>1193.337</v>
      </c>
      <c r="E652" s="105">
        <f t="shared" si="417"/>
        <v>1185.0039999999999</v>
      </c>
      <c r="F652" s="106">
        <f t="shared" si="418"/>
        <v>44793</v>
      </c>
      <c r="G652" s="107">
        <f t="shared" si="423"/>
        <v>-6.98293943789563E-3</v>
      </c>
      <c r="H652" s="108">
        <f t="shared" ref="H652:H715" si="437">IF(DAY(A652)=H$9,VLOOKUP(A652,AH$118:AN$450,4),H651)</f>
        <v>44854</v>
      </c>
      <c r="I652" s="108">
        <f t="shared" si="424"/>
        <v>44854</v>
      </c>
      <c r="J652" s="109">
        <f t="shared" si="432"/>
        <v>21</v>
      </c>
      <c r="K652" s="109">
        <f t="shared" si="421"/>
        <v>3</v>
      </c>
      <c r="L652" s="8">
        <f t="shared" si="433"/>
        <v>1</v>
      </c>
      <c r="M652" s="110">
        <f t="shared" si="420"/>
        <v>1.00206149</v>
      </c>
      <c r="N652" s="110">
        <f t="shared" si="415"/>
        <v>1.3013422316448768</v>
      </c>
      <c r="O652" s="103">
        <f t="shared" si="419"/>
        <v>1.3013422299999999</v>
      </c>
      <c r="P652" s="103">
        <f t="shared" si="425"/>
        <v>696.16381879999994</v>
      </c>
      <c r="Q652" s="11">
        <v>21.5</v>
      </c>
      <c r="R652" s="200">
        <f>S652/P652</f>
        <v>7.0150976941291167E-3</v>
      </c>
      <c r="S652" s="192">
        <v>4.8836572</v>
      </c>
      <c r="T652" s="113">
        <f t="shared" si="435"/>
        <v>0.16</v>
      </c>
      <c r="U652" s="111">
        <f t="shared" si="416"/>
        <v>3</v>
      </c>
      <c r="V652" s="111">
        <v>252</v>
      </c>
      <c r="W652" s="110">
        <f t="shared" si="427"/>
        <v>1.001768467</v>
      </c>
      <c r="X652" s="103">
        <f t="shared" si="428"/>
        <v>1.2311427399999999</v>
      </c>
      <c r="Y652" s="103">
        <f t="shared" si="429"/>
        <v>6.1147999400000002</v>
      </c>
      <c r="Z652" s="114" t="str">
        <f t="shared" ref="Z652:Z715" si="438">IF($Q651&gt;0,VLOOKUP($A651,$AD$10:$AM$165,9),Z651)</f>
        <v>A+J=</v>
      </c>
      <c r="AA652" s="108">
        <f t="shared" ref="AA652:AA715" si="439">IF($Q651&gt;0,VLOOKUP($A651,$AD$10:$AM$165,10),AA651)</f>
        <v>44854</v>
      </c>
      <c r="AB652" s="192">
        <f>P652-S652</f>
        <v>691.28016159999993</v>
      </c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5" x14ac:dyDescent="0.2">
      <c r="A653" s="102">
        <f t="shared" si="430"/>
        <v>44828</v>
      </c>
      <c r="B653" s="103">
        <f t="shared" si="422"/>
        <v>691.68742377000001</v>
      </c>
      <c r="C653" s="192">
        <f>C652-(S652/O652)</f>
        <v>531.20550894784412</v>
      </c>
      <c r="D653" s="104">
        <f t="shared" si="431"/>
        <v>1193.337</v>
      </c>
      <c r="E653" s="105">
        <f t="shared" si="417"/>
        <v>1185.0039999999999</v>
      </c>
      <c r="F653" s="106">
        <f t="shared" si="418"/>
        <v>44793</v>
      </c>
      <c r="G653" s="107">
        <f t="shared" si="423"/>
        <v>-6.98293943789563E-3</v>
      </c>
      <c r="H653" s="108">
        <f t="shared" si="437"/>
        <v>44854</v>
      </c>
      <c r="I653" s="108">
        <f t="shared" si="424"/>
        <v>44854</v>
      </c>
      <c r="J653" s="109">
        <f t="shared" si="432"/>
        <v>21</v>
      </c>
      <c r="K653" s="109">
        <f t="shared" si="421"/>
        <v>4</v>
      </c>
      <c r="L653" s="8">
        <f t="shared" si="433"/>
        <v>1</v>
      </c>
      <c r="M653" s="110">
        <f t="shared" si="420"/>
        <v>1.00206149</v>
      </c>
      <c r="N653" s="110">
        <f t="shared" si="415"/>
        <v>1.3013422316448768</v>
      </c>
      <c r="O653" s="103">
        <f t="shared" si="419"/>
        <v>1.3013422299999999</v>
      </c>
      <c r="P653" s="103">
        <f t="shared" si="425"/>
        <v>691.28016160000004</v>
      </c>
      <c r="Q653" s="11">
        <f t="shared" ref="Q653:Q716" si="440">IF(VLOOKUP(A653,AD$10:AK$165,8)=VLOOKUP(A652,AD$10:AK$165,8),0,VLOOKUP(A653,AD$10:AK$165,8))</f>
        <v>0</v>
      </c>
      <c r="R653" s="30">
        <f t="shared" si="434"/>
        <v>0</v>
      </c>
      <c r="S653" s="8">
        <f t="shared" si="426"/>
        <v>0</v>
      </c>
      <c r="T653" s="113">
        <f t="shared" si="435"/>
        <v>0.16</v>
      </c>
      <c r="U653" s="111">
        <f t="shared" si="416"/>
        <v>1</v>
      </c>
      <c r="V653" s="111">
        <v>252</v>
      </c>
      <c r="W653" s="110">
        <f t="shared" si="427"/>
        <v>1.0005891419999999</v>
      </c>
      <c r="X653" s="103">
        <f t="shared" si="428"/>
        <v>0.40726216999999998</v>
      </c>
      <c r="Y653" s="103">
        <f t="shared" si="429"/>
        <v>0</v>
      </c>
      <c r="Z653" s="114" t="str">
        <f t="shared" si="438"/>
        <v>A+J=</v>
      </c>
      <c r="AA653" s="108">
        <f t="shared" si="439"/>
        <v>44854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5" x14ac:dyDescent="0.2">
      <c r="A654" s="102">
        <f t="shared" si="430"/>
        <v>44829</v>
      </c>
      <c r="B654" s="103">
        <f t="shared" si="422"/>
        <v>691.68742377000001</v>
      </c>
      <c r="C654" s="192">
        <f t="shared" ref="C654:C717" si="441">C653-(S653/O653)</f>
        <v>531.20550894784412</v>
      </c>
      <c r="D654" s="104">
        <f t="shared" si="431"/>
        <v>1193.337</v>
      </c>
      <c r="E654" s="105">
        <f t="shared" si="417"/>
        <v>1185.0039999999999</v>
      </c>
      <c r="F654" s="106">
        <f t="shared" si="418"/>
        <v>44793</v>
      </c>
      <c r="G654" s="107">
        <f t="shared" si="423"/>
        <v>-6.98293943789563E-3</v>
      </c>
      <c r="H654" s="108">
        <f t="shared" si="437"/>
        <v>44854</v>
      </c>
      <c r="I654" s="108">
        <f t="shared" si="424"/>
        <v>44854</v>
      </c>
      <c r="J654" s="109">
        <f t="shared" si="432"/>
        <v>21</v>
      </c>
      <c r="K654" s="109">
        <f t="shared" si="421"/>
        <v>4</v>
      </c>
      <c r="L654" s="8">
        <f t="shared" si="433"/>
        <v>1</v>
      </c>
      <c r="M654" s="110">
        <f t="shared" si="420"/>
        <v>1.00206149</v>
      </c>
      <c r="N654" s="110">
        <f t="shared" si="415"/>
        <v>1.3013422316448768</v>
      </c>
      <c r="O654" s="103">
        <f t="shared" si="419"/>
        <v>1.3013422299999999</v>
      </c>
      <c r="P654" s="103">
        <f t="shared" si="425"/>
        <v>691.28016160000004</v>
      </c>
      <c r="Q654" s="11">
        <f t="shared" si="440"/>
        <v>0</v>
      </c>
      <c r="R654" s="30">
        <f t="shared" si="434"/>
        <v>0</v>
      </c>
      <c r="S654" s="8">
        <f t="shared" si="426"/>
        <v>0</v>
      </c>
      <c r="T654" s="113">
        <f t="shared" si="435"/>
        <v>0.16</v>
      </c>
      <c r="U654" s="111">
        <f t="shared" si="416"/>
        <v>1</v>
      </c>
      <c r="V654" s="111">
        <v>252</v>
      </c>
      <c r="W654" s="110">
        <f t="shared" si="427"/>
        <v>1.0005891419999999</v>
      </c>
      <c r="X654" s="103">
        <f t="shared" si="428"/>
        <v>0.40726216999999998</v>
      </c>
      <c r="Y654" s="103">
        <f t="shared" si="429"/>
        <v>0</v>
      </c>
      <c r="Z654" s="114" t="str">
        <f t="shared" si="438"/>
        <v>A+J=</v>
      </c>
      <c r="AA654" s="108">
        <f t="shared" si="439"/>
        <v>44854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5" x14ac:dyDescent="0.2">
      <c r="A655" s="102">
        <f t="shared" si="430"/>
        <v>44830</v>
      </c>
      <c r="B655" s="103">
        <f t="shared" si="422"/>
        <v>691.68742377000001</v>
      </c>
      <c r="C655" s="192">
        <f t="shared" si="441"/>
        <v>531.20550894784412</v>
      </c>
      <c r="D655" s="104">
        <f t="shared" si="431"/>
        <v>1193.337</v>
      </c>
      <c r="E655" s="105">
        <f t="shared" si="417"/>
        <v>1185.0039999999999</v>
      </c>
      <c r="F655" s="106">
        <f t="shared" si="418"/>
        <v>44793</v>
      </c>
      <c r="G655" s="107">
        <f t="shared" si="423"/>
        <v>-6.98293943789563E-3</v>
      </c>
      <c r="H655" s="108">
        <f t="shared" si="437"/>
        <v>44854</v>
      </c>
      <c r="I655" s="108">
        <f t="shared" si="424"/>
        <v>44854</v>
      </c>
      <c r="J655" s="109">
        <f t="shared" si="432"/>
        <v>21</v>
      </c>
      <c r="K655" s="109">
        <f t="shared" si="421"/>
        <v>4</v>
      </c>
      <c r="L655" s="8">
        <f t="shared" si="433"/>
        <v>1</v>
      </c>
      <c r="M655" s="110">
        <f t="shared" si="420"/>
        <v>1.00206149</v>
      </c>
      <c r="N655" s="110">
        <f t="shared" si="415"/>
        <v>1.3013422316448768</v>
      </c>
      <c r="O655" s="103">
        <f t="shared" si="419"/>
        <v>1.3013422299999999</v>
      </c>
      <c r="P655" s="103">
        <f t="shared" si="425"/>
        <v>691.28016160000004</v>
      </c>
      <c r="Q655" s="11">
        <f t="shared" si="440"/>
        <v>0</v>
      </c>
      <c r="R655" s="30">
        <f t="shared" si="434"/>
        <v>0</v>
      </c>
      <c r="S655" s="8">
        <f t="shared" si="426"/>
        <v>0</v>
      </c>
      <c r="T655" s="113">
        <f t="shared" si="435"/>
        <v>0.16</v>
      </c>
      <c r="U655" s="111">
        <f t="shared" si="416"/>
        <v>1</v>
      </c>
      <c r="V655" s="111">
        <v>252</v>
      </c>
      <c r="W655" s="110">
        <f t="shared" si="427"/>
        <v>1.0005891419999999</v>
      </c>
      <c r="X655" s="103">
        <f t="shared" si="428"/>
        <v>0.40726216999999998</v>
      </c>
      <c r="Y655" s="103">
        <f t="shared" si="429"/>
        <v>0</v>
      </c>
      <c r="Z655" s="114" t="str">
        <f t="shared" si="438"/>
        <v>A+J=</v>
      </c>
      <c r="AA655" s="108">
        <f t="shared" si="439"/>
        <v>44854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5" x14ac:dyDescent="0.2">
      <c r="A656" s="102">
        <f t="shared" si="430"/>
        <v>44831</v>
      </c>
      <c r="B656" s="103">
        <f t="shared" si="422"/>
        <v>692.09492513000009</v>
      </c>
      <c r="C656" s="192">
        <f t="shared" si="441"/>
        <v>531.20550894784412</v>
      </c>
      <c r="D656" s="104">
        <f t="shared" si="431"/>
        <v>1193.337</v>
      </c>
      <c r="E656" s="105">
        <f t="shared" si="417"/>
        <v>1185.0039999999999</v>
      </c>
      <c r="F656" s="106">
        <f t="shared" si="418"/>
        <v>44793</v>
      </c>
      <c r="G656" s="107">
        <f t="shared" si="423"/>
        <v>-6.98293943789563E-3</v>
      </c>
      <c r="H656" s="108">
        <f t="shared" si="437"/>
        <v>44854</v>
      </c>
      <c r="I656" s="108">
        <f t="shared" si="424"/>
        <v>44854</v>
      </c>
      <c r="J656" s="109">
        <f t="shared" si="432"/>
        <v>21</v>
      </c>
      <c r="K656" s="109">
        <f t="shared" si="421"/>
        <v>5</v>
      </c>
      <c r="L656" s="8">
        <f t="shared" si="433"/>
        <v>1</v>
      </c>
      <c r="M656" s="110">
        <f t="shared" si="420"/>
        <v>1.00206149</v>
      </c>
      <c r="N656" s="110">
        <f t="shared" si="415"/>
        <v>1.3013422316448768</v>
      </c>
      <c r="O656" s="103">
        <f t="shared" si="419"/>
        <v>1.3013422299999999</v>
      </c>
      <c r="P656" s="103">
        <f t="shared" si="425"/>
        <v>691.28016160000004</v>
      </c>
      <c r="Q656" s="11">
        <f t="shared" si="440"/>
        <v>0</v>
      </c>
      <c r="R656" s="30">
        <f t="shared" si="434"/>
        <v>0</v>
      </c>
      <c r="S656" s="8">
        <f t="shared" si="426"/>
        <v>0</v>
      </c>
      <c r="T656" s="113">
        <f t="shared" si="435"/>
        <v>0.16</v>
      </c>
      <c r="U656" s="111">
        <f t="shared" si="416"/>
        <v>2</v>
      </c>
      <c r="V656" s="111">
        <v>252</v>
      </c>
      <c r="W656" s="110">
        <f t="shared" si="427"/>
        <v>1.0011786300000001</v>
      </c>
      <c r="X656" s="103">
        <f t="shared" si="428"/>
        <v>0.81476353000000001</v>
      </c>
      <c r="Y656" s="103">
        <f t="shared" si="429"/>
        <v>0</v>
      </c>
      <c r="Z656" s="114" t="str">
        <f t="shared" si="438"/>
        <v>A+J=</v>
      </c>
      <c r="AA656" s="108">
        <f t="shared" si="439"/>
        <v>44854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5" x14ac:dyDescent="0.2">
      <c r="A657" s="102">
        <f t="shared" si="430"/>
        <v>44832</v>
      </c>
      <c r="B657" s="103">
        <f t="shared" si="422"/>
        <v>692.50266775</v>
      </c>
      <c r="C657" s="192">
        <f t="shared" si="441"/>
        <v>531.20550894784412</v>
      </c>
      <c r="D657" s="104">
        <f t="shared" si="431"/>
        <v>1193.337</v>
      </c>
      <c r="E657" s="105">
        <f t="shared" si="417"/>
        <v>1185.0039999999999</v>
      </c>
      <c r="F657" s="106">
        <f t="shared" si="418"/>
        <v>44793</v>
      </c>
      <c r="G657" s="107">
        <f t="shared" si="423"/>
        <v>-6.98293943789563E-3</v>
      </c>
      <c r="H657" s="108">
        <f t="shared" si="437"/>
        <v>44854</v>
      </c>
      <c r="I657" s="108">
        <f t="shared" si="424"/>
        <v>44854</v>
      </c>
      <c r="J657" s="109">
        <f t="shared" si="432"/>
        <v>21</v>
      </c>
      <c r="K657" s="109">
        <f t="shared" si="421"/>
        <v>6</v>
      </c>
      <c r="L657" s="8">
        <f t="shared" si="433"/>
        <v>1</v>
      </c>
      <c r="M657" s="110">
        <f t="shared" si="420"/>
        <v>1.00206149</v>
      </c>
      <c r="N657" s="110">
        <f t="shared" si="415"/>
        <v>1.3013422316448768</v>
      </c>
      <c r="O657" s="103">
        <f t="shared" si="419"/>
        <v>1.3013422299999999</v>
      </c>
      <c r="P657" s="103">
        <f t="shared" si="425"/>
        <v>691.28016160000004</v>
      </c>
      <c r="Q657" s="11">
        <f t="shared" si="440"/>
        <v>0</v>
      </c>
      <c r="R657" s="30">
        <f t="shared" si="434"/>
        <v>0</v>
      </c>
      <c r="S657" s="8">
        <f t="shared" si="426"/>
        <v>0</v>
      </c>
      <c r="T657" s="113">
        <f t="shared" si="435"/>
        <v>0.16</v>
      </c>
      <c r="U657" s="111">
        <f t="shared" si="416"/>
        <v>3</v>
      </c>
      <c r="V657" s="111">
        <v>252</v>
      </c>
      <c r="W657" s="110">
        <f t="shared" si="427"/>
        <v>1.001768467</v>
      </c>
      <c r="X657" s="103">
        <f t="shared" si="428"/>
        <v>1.2225061500000001</v>
      </c>
      <c r="Y657" s="103">
        <f t="shared" si="429"/>
        <v>0</v>
      </c>
      <c r="Z657" s="114" t="str">
        <f t="shared" si="438"/>
        <v>A+J=</v>
      </c>
      <c r="AA657" s="108">
        <f t="shared" si="439"/>
        <v>44854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5" x14ac:dyDescent="0.2">
      <c r="A658" s="102">
        <f t="shared" si="430"/>
        <v>44833</v>
      </c>
      <c r="B658" s="103">
        <f t="shared" si="422"/>
        <v>692.91064955000002</v>
      </c>
      <c r="C658" s="192">
        <f t="shared" si="441"/>
        <v>531.20550894784412</v>
      </c>
      <c r="D658" s="104">
        <f t="shared" si="431"/>
        <v>1193.337</v>
      </c>
      <c r="E658" s="105">
        <f t="shared" si="417"/>
        <v>1185.0039999999999</v>
      </c>
      <c r="F658" s="106">
        <f t="shared" si="418"/>
        <v>44793</v>
      </c>
      <c r="G658" s="107">
        <f t="shared" si="423"/>
        <v>-6.98293943789563E-3</v>
      </c>
      <c r="H658" s="108">
        <f t="shared" si="437"/>
        <v>44854</v>
      </c>
      <c r="I658" s="108">
        <f t="shared" si="424"/>
        <v>44854</v>
      </c>
      <c r="J658" s="109">
        <f t="shared" si="432"/>
        <v>21</v>
      </c>
      <c r="K658" s="109">
        <f t="shared" si="421"/>
        <v>7</v>
      </c>
      <c r="L658" s="8">
        <f t="shared" si="433"/>
        <v>1</v>
      </c>
      <c r="M658" s="110">
        <f t="shared" si="420"/>
        <v>1.00206149</v>
      </c>
      <c r="N658" s="110">
        <f t="shared" si="415"/>
        <v>1.3013422316448768</v>
      </c>
      <c r="O658" s="103">
        <f t="shared" si="419"/>
        <v>1.3013422299999999</v>
      </c>
      <c r="P658" s="103">
        <f t="shared" si="425"/>
        <v>691.28016160000004</v>
      </c>
      <c r="Q658" s="11">
        <f t="shared" si="440"/>
        <v>0</v>
      </c>
      <c r="R658" s="30">
        <f t="shared" si="434"/>
        <v>0</v>
      </c>
      <c r="S658" s="8">
        <f t="shared" si="426"/>
        <v>0</v>
      </c>
      <c r="T658" s="113">
        <f t="shared" si="435"/>
        <v>0.16</v>
      </c>
      <c r="U658" s="111">
        <f t="shared" si="416"/>
        <v>4</v>
      </c>
      <c r="V658" s="111">
        <v>252</v>
      </c>
      <c r="W658" s="110">
        <f t="shared" si="427"/>
        <v>1.0023586499999999</v>
      </c>
      <c r="X658" s="103">
        <f t="shared" si="428"/>
        <v>1.63048795</v>
      </c>
      <c r="Y658" s="103">
        <f t="shared" si="429"/>
        <v>0</v>
      </c>
      <c r="Z658" s="114" t="str">
        <f t="shared" si="438"/>
        <v>A+J=</v>
      </c>
      <c r="AA658" s="108">
        <f t="shared" si="439"/>
        <v>44854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5" x14ac:dyDescent="0.2">
      <c r="A659" s="102">
        <f t="shared" si="430"/>
        <v>44834</v>
      </c>
      <c r="B659" s="103">
        <f t="shared" si="422"/>
        <v>693.31887260000008</v>
      </c>
      <c r="C659" s="192">
        <f t="shared" si="441"/>
        <v>531.20550894784412</v>
      </c>
      <c r="D659" s="104">
        <f t="shared" si="431"/>
        <v>1193.337</v>
      </c>
      <c r="E659" s="105">
        <f t="shared" si="417"/>
        <v>1185.0039999999999</v>
      </c>
      <c r="F659" s="106">
        <f t="shared" si="418"/>
        <v>44793</v>
      </c>
      <c r="G659" s="107">
        <f t="shared" si="423"/>
        <v>-6.98293943789563E-3</v>
      </c>
      <c r="H659" s="108">
        <f t="shared" si="437"/>
        <v>44854</v>
      </c>
      <c r="I659" s="108">
        <f t="shared" si="424"/>
        <v>44854</v>
      </c>
      <c r="J659" s="109">
        <f t="shared" si="432"/>
        <v>21</v>
      </c>
      <c r="K659" s="109">
        <f t="shared" si="421"/>
        <v>8</v>
      </c>
      <c r="L659" s="8">
        <f t="shared" si="433"/>
        <v>1</v>
      </c>
      <c r="M659" s="110">
        <f t="shared" si="420"/>
        <v>1.00206149</v>
      </c>
      <c r="N659" s="110">
        <f t="shared" si="415"/>
        <v>1.3013422316448768</v>
      </c>
      <c r="O659" s="103">
        <f t="shared" si="419"/>
        <v>1.3013422299999999</v>
      </c>
      <c r="P659" s="103">
        <f t="shared" si="425"/>
        <v>691.28016160000004</v>
      </c>
      <c r="Q659" s="11">
        <f t="shared" si="440"/>
        <v>0</v>
      </c>
      <c r="R659" s="30">
        <f t="shared" si="434"/>
        <v>0</v>
      </c>
      <c r="S659" s="8">
        <f t="shared" si="426"/>
        <v>0</v>
      </c>
      <c r="T659" s="113">
        <f t="shared" si="435"/>
        <v>0.16</v>
      </c>
      <c r="U659" s="111">
        <f t="shared" si="416"/>
        <v>5</v>
      </c>
      <c r="V659" s="111">
        <v>252</v>
      </c>
      <c r="W659" s="110">
        <f t="shared" si="427"/>
        <v>1.0029491820000001</v>
      </c>
      <c r="X659" s="103">
        <f t="shared" si="428"/>
        <v>2.0387110000000002</v>
      </c>
      <c r="Y659" s="103">
        <f t="shared" si="429"/>
        <v>0</v>
      </c>
      <c r="Z659" s="114" t="str">
        <f t="shared" si="438"/>
        <v>A+J=</v>
      </c>
      <c r="AA659" s="108">
        <f t="shared" si="439"/>
        <v>44854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5" x14ac:dyDescent="0.2">
      <c r="A660" s="102">
        <f t="shared" si="430"/>
        <v>44835</v>
      </c>
      <c r="B660" s="103">
        <f t="shared" si="422"/>
        <v>693.72733554000001</v>
      </c>
      <c r="C660" s="192">
        <f t="shared" si="441"/>
        <v>531.20550894784412</v>
      </c>
      <c r="D660" s="104">
        <f t="shared" si="431"/>
        <v>1193.337</v>
      </c>
      <c r="E660" s="105">
        <f t="shared" si="417"/>
        <v>1185.0039999999999</v>
      </c>
      <c r="F660" s="106">
        <f t="shared" si="418"/>
        <v>44793</v>
      </c>
      <c r="G660" s="107">
        <f t="shared" si="423"/>
        <v>-6.98293943789563E-3</v>
      </c>
      <c r="H660" s="108">
        <f t="shared" si="437"/>
        <v>44854</v>
      </c>
      <c r="I660" s="108">
        <f t="shared" si="424"/>
        <v>44854</v>
      </c>
      <c r="J660" s="109">
        <f t="shared" si="432"/>
        <v>21</v>
      </c>
      <c r="K660" s="109">
        <f t="shared" si="421"/>
        <v>9</v>
      </c>
      <c r="L660" s="8">
        <f t="shared" si="433"/>
        <v>1</v>
      </c>
      <c r="M660" s="110">
        <f t="shared" si="420"/>
        <v>1.00206149</v>
      </c>
      <c r="N660" s="110">
        <f t="shared" si="415"/>
        <v>1.3013422316448768</v>
      </c>
      <c r="O660" s="103">
        <f t="shared" si="419"/>
        <v>1.3013422299999999</v>
      </c>
      <c r="P660" s="103">
        <f t="shared" si="425"/>
        <v>691.28016160000004</v>
      </c>
      <c r="Q660" s="11">
        <f t="shared" si="440"/>
        <v>0</v>
      </c>
      <c r="R660" s="30">
        <f t="shared" si="434"/>
        <v>0</v>
      </c>
      <c r="S660" s="8">
        <f t="shared" si="426"/>
        <v>0</v>
      </c>
      <c r="T660" s="113">
        <f t="shared" si="435"/>
        <v>0.16</v>
      </c>
      <c r="U660" s="111">
        <f t="shared" si="416"/>
        <v>6</v>
      </c>
      <c r="V660" s="111">
        <v>252</v>
      </c>
      <c r="W660" s="110">
        <f t="shared" si="427"/>
        <v>1.003540061</v>
      </c>
      <c r="X660" s="103">
        <f t="shared" si="428"/>
        <v>2.4471739399999999</v>
      </c>
      <c r="Y660" s="103">
        <f t="shared" si="429"/>
        <v>0</v>
      </c>
      <c r="Z660" s="114" t="str">
        <f t="shared" si="438"/>
        <v>A+J=</v>
      </c>
      <c r="AA660" s="108">
        <f t="shared" si="439"/>
        <v>44854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5" x14ac:dyDescent="0.2">
      <c r="A661" s="102">
        <f t="shared" si="430"/>
        <v>44836</v>
      </c>
      <c r="B661" s="103">
        <f t="shared" si="422"/>
        <v>693.72733554000001</v>
      </c>
      <c r="C661" s="192">
        <f t="shared" si="441"/>
        <v>531.20550894784412</v>
      </c>
      <c r="D661" s="104">
        <f t="shared" si="431"/>
        <v>1193.337</v>
      </c>
      <c r="E661" s="105">
        <f t="shared" si="417"/>
        <v>1185.0039999999999</v>
      </c>
      <c r="F661" s="106">
        <f t="shared" si="418"/>
        <v>44793</v>
      </c>
      <c r="G661" s="107">
        <f t="shared" si="423"/>
        <v>-6.98293943789563E-3</v>
      </c>
      <c r="H661" s="108">
        <f t="shared" si="437"/>
        <v>44854</v>
      </c>
      <c r="I661" s="108">
        <f t="shared" si="424"/>
        <v>44854</v>
      </c>
      <c r="J661" s="109">
        <f t="shared" si="432"/>
        <v>21</v>
      </c>
      <c r="K661" s="109">
        <f t="shared" si="421"/>
        <v>9</v>
      </c>
      <c r="L661" s="8">
        <f t="shared" si="433"/>
        <v>1</v>
      </c>
      <c r="M661" s="110">
        <f t="shared" si="420"/>
        <v>1.00206149</v>
      </c>
      <c r="N661" s="110">
        <f t="shared" si="415"/>
        <v>1.3013422316448768</v>
      </c>
      <c r="O661" s="103">
        <f t="shared" si="419"/>
        <v>1.3013422299999999</v>
      </c>
      <c r="P661" s="103">
        <f t="shared" si="425"/>
        <v>691.28016160000004</v>
      </c>
      <c r="Q661" s="11">
        <f t="shared" si="440"/>
        <v>0</v>
      </c>
      <c r="R661" s="30">
        <f t="shared" si="434"/>
        <v>0</v>
      </c>
      <c r="S661" s="8">
        <f t="shared" si="426"/>
        <v>0</v>
      </c>
      <c r="T661" s="113">
        <f t="shared" si="435"/>
        <v>0.16</v>
      </c>
      <c r="U661" s="111">
        <f t="shared" si="416"/>
        <v>6</v>
      </c>
      <c r="V661" s="111">
        <v>252</v>
      </c>
      <c r="W661" s="110">
        <f t="shared" si="427"/>
        <v>1.003540061</v>
      </c>
      <c r="X661" s="103">
        <f t="shared" si="428"/>
        <v>2.4471739399999999</v>
      </c>
      <c r="Y661" s="103">
        <f t="shared" si="429"/>
        <v>0</v>
      </c>
      <c r="Z661" s="114" t="str">
        <f t="shared" si="438"/>
        <v>A+J=</v>
      </c>
      <c r="AA661" s="108">
        <f t="shared" si="439"/>
        <v>44854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5" x14ac:dyDescent="0.2">
      <c r="A662" s="102">
        <f t="shared" si="430"/>
        <v>44837</v>
      </c>
      <c r="B662" s="103">
        <f t="shared" si="422"/>
        <v>693.72733554000001</v>
      </c>
      <c r="C662" s="192">
        <f t="shared" si="441"/>
        <v>531.20550894784412</v>
      </c>
      <c r="D662" s="104">
        <f t="shared" si="431"/>
        <v>1193.337</v>
      </c>
      <c r="E662" s="105">
        <f t="shared" si="417"/>
        <v>1185.0039999999999</v>
      </c>
      <c r="F662" s="106">
        <f t="shared" si="418"/>
        <v>44793</v>
      </c>
      <c r="G662" s="107">
        <f t="shared" si="423"/>
        <v>-6.98293943789563E-3</v>
      </c>
      <c r="H662" s="108">
        <f t="shared" si="437"/>
        <v>44854</v>
      </c>
      <c r="I662" s="108">
        <f t="shared" si="424"/>
        <v>44854</v>
      </c>
      <c r="J662" s="109">
        <f t="shared" si="432"/>
        <v>21</v>
      </c>
      <c r="K662" s="109">
        <f t="shared" si="421"/>
        <v>9</v>
      </c>
      <c r="L662" s="8">
        <f t="shared" si="433"/>
        <v>1</v>
      </c>
      <c r="M662" s="110">
        <f t="shared" si="420"/>
        <v>1.00206149</v>
      </c>
      <c r="N662" s="110">
        <f t="shared" si="415"/>
        <v>1.3013422316448768</v>
      </c>
      <c r="O662" s="103">
        <f t="shared" si="419"/>
        <v>1.3013422299999999</v>
      </c>
      <c r="P662" s="103">
        <f t="shared" si="425"/>
        <v>691.28016160000004</v>
      </c>
      <c r="Q662" s="11">
        <f t="shared" si="440"/>
        <v>0</v>
      </c>
      <c r="R662" s="30">
        <f t="shared" si="434"/>
        <v>0</v>
      </c>
      <c r="S662" s="8">
        <f t="shared" si="426"/>
        <v>0</v>
      </c>
      <c r="T662" s="113">
        <f t="shared" si="435"/>
        <v>0.16</v>
      </c>
      <c r="U662" s="111">
        <f t="shared" si="416"/>
        <v>6</v>
      </c>
      <c r="V662" s="111">
        <v>252</v>
      </c>
      <c r="W662" s="110">
        <f t="shared" si="427"/>
        <v>1.003540061</v>
      </c>
      <c r="X662" s="103">
        <f t="shared" si="428"/>
        <v>2.4471739399999999</v>
      </c>
      <c r="Y662" s="103">
        <f t="shared" si="429"/>
        <v>0</v>
      </c>
      <c r="Z662" s="114" t="str">
        <f t="shared" si="438"/>
        <v>A+J=</v>
      </c>
      <c r="AA662" s="108">
        <f t="shared" si="439"/>
        <v>44854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5" x14ac:dyDescent="0.2">
      <c r="A663" s="102">
        <f t="shared" si="430"/>
        <v>44838</v>
      </c>
      <c r="B663" s="103">
        <f t="shared" si="422"/>
        <v>694.13603903000001</v>
      </c>
      <c r="C663" s="192">
        <f t="shared" si="441"/>
        <v>531.20550894784412</v>
      </c>
      <c r="D663" s="104">
        <f t="shared" si="431"/>
        <v>1193.337</v>
      </c>
      <c r="E663" s="105">
        <f t="shared" si="417"/>
        <v>1185.0039999999999</v>
      </c>
      <c r="F663" s="106">
        <f t="shared" si="418"/>
        <v>44793</v>
      </c>
      <c r="G663" s="107">
        <f t="shared" si="423"/>
        <v>-6.98293943789563E-3</v>
      </c>
      <c r="H663" s="108">
        <f t="shared" si="437"/>
        <v>44854</v>
      </c>
      <c r="I663" s="108">
        <f t="shared" si="424"/>
        <v>44854</v>
      </c>
      <c r="J663" s="109">
        <f t="shared" si="432"/>
        <v>21</v>
      </c>
      <c r="K663" s="109">
        <f t="shared" si="421"/>
        <v>10</v>
      </c>
      <c r="L663" s="8">
        <f t="shared" si="433"/>
        <v>1</v>
      </c>
      <c r="M663" s="110">
        <f t="shared" si="420"/>
        <v>1.00206149</v>
      </c>
      <c r="N663" s="110">
        <f t="shared" si="415"/>
        <v>1.3013422316448768</v>
      </c>
      <c r="O663" s="103">
        <f t="shared" si="419"/>
        <v>1.3013422299999999</v>
      </c>
      <c r="P663" s="103">
        <f t="shared" si="425"/>
        <v>691.28016160000004</v>
      </c>
      <c r="Q663" s="11">
        <f t="shared" si="440"/>
        <v>0</v>
      </c>
      <c r="R663" s="30">
        <f t="shared" si="434"/>
        <v>0</v>
      </c>
      <c r="S663" s="8">
        <f t="shared" si="426"/>
        <v>0</v>
      </c>
      <c r="T663" s="113">
        <f t="shared" si="435"/>
        <v>0.16</v>
      </c>
      <c r="U663" s="111">
        <f t="shared" si="416"/>
        <v>7</v>
      </c>
      <c r="V663" s="111">
        <v>252</v>
      </c>
      <c r="W663" s="110">
        <f t="shared" si="427"/>
        <v>1.004131288</v>
      </c>
      <c r="X663" s="103">
        <f t="shared" si="428"/>
        <v>2.8558774300000001</v>
      </c>
      <c r="Y663" s="103">
        <f t="shared" si="429"/>
        <v>0</v>
      </c>
      <c r="Z663" s="114" t="str">
        <f t="shared" si="438"/>
        <v>A+J=</v>
      </c>
      <c r="AA663" s="108">
        <f t="shared" si="439"/>
        <v>44854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5" x14ac:dyDescent="0.2">
      <c r="A664" s="102">
        <f t="shared" si="430"/>
        <v>44839</v>
      </c>
      <c r="B664" s="103">
        <f t="shared" si="422"/>
        <v>694.54498378000005</v>
      </c>
      <c r="C664" s="192">
        <f t="shared" si="441"/>
        <v>531.20550894784412</v>
      </c>
      <c r="D664" s="104">
        <f t="shared" si="431"/>
        <v>1193.337</v>
      </c>
      <c r="E664" s="105">
        <f t="shared" si="417"/>
        <v>1185.0039999999999</v>
      </c>
      <c r="F664" s="106">
        <f t="shared" si="418"/>
        <v>44793</v>
      </c>
      <c r="G664" s="107">
        <f t="shared" si="423"/>
        <v>-6.98293943789563E-3</v>
      </c>
      <c r="H664" s="108">
        <f t="shared" si="437"/>
        <v>44854</v>
      </c>
      <c r="I664" s="108">
        <f t="shared" si="424"/>
        <v>44854</v>
      </c>
      <c r="J664" s="109">
        <f t="shared" si="432"/>
        <v>21</v>
      </c>
      <c r="K664" s="109">
        <f t="shared" si="421"/>
        <v>11</v>
      </c>
      <c r="L664" s="8">
        <f t="shared" si="433"/>
        <v>1</v>
      </c>
      <c r="M664" s="110">
        <f t="shared" si="420"/>
        <v>1.00206149</v>
      </c>
      <c r="N664" s="110">
        <f t="shared" si="415"/>
        <v>1.3013422316448768</v>
      </c>
      <c r="O664" s="103">
        <f t="shared" si="419"/>
        <v>1.3013422299999999</v>
      </c>
      <c r="P664" s="103">
        <f t="shared" si="425"/>
        <v>691.28016160000004</v>
      </c>
      <c r="Q664" s="11">
        <f t="shared" si="440"/>
        <v>0</v>
      </c>
      <c r="R664" s="30">
        <f t="shared" si="434"/>
        <v>0</v>
      </c>
      <c r="S664" s="8">
        <f t="shared" si="426"/>
        <v>0</v>
      </c>
      <c r="T664" s="113">
        <f t="shared" si="435"/>
        <v>0.16</v>
      </c>
      <c r="U664" s="111">
        <f t="shared" si="416"/>
        <v>8</v>
      </c>
      <c r="V664" s="111">
        <v>252</v>
      </c>
      <c r="W664" s="110">
        <f t="shared" si="427"/>
        <v>1.0047228640000001</v>
      </c>
      <c r="X664" s="103">
        <f t="shared" si="428"/>
        <v>3.2648221799999999</v>
      </c>
      <c r="Y664" s="103">
        <f t="shared" si="429"/>
        <v>0</v>
      </c>
      <c r="Z664" s="114" t="str">
        <f t="shared" si="438"/>
        <v>A+J=</v>
      </c>
      <c r="AA664" s="108">
        <f t="shared" si="439"/>
        <v>44854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5" x14ac:dyDescent="0.2">
      <c r="A665" s="102">
        <f t="shared" si="430"/>
        <v>44840</v>
      </c>
      <c r="B665" s="103">
        <f t="shared" si="422"/>
        <v>694.95416910000006</v>
      </c>
      <c r="C665" s="192">
        <f t="shared" si="441"/>
        <v>531.20550894784412</v>
      </c>
      <c r="D665" s="104">
        <f t="shared" si="431"/>
        <v>1193.337</v>
      </c>
      <c r="E665" s="105">
        <f t="shared" si="417"/>
        <v>1185.0039999999999</v>
      </c>
      <c r="F665" s="106">
        <f t="shared" si="418"/>
        <v>44793</v>
      </c>
      <c r="G665" s="107">
        <f t="shared" si="423"/>
        <v>-6.98293943789563E-3</v>
      </c>
      <c r="H665" s="108">
        <f t="shared" si="437"/>
        <v>44854</v>
      </c>
      <c r="I665" s="108">
        <f t="shared" si="424"/>
        <v>44854</v>
      </c>
      <c r="J665" s="109">
        <f t="shared" si="432"/>
        <v>21</v>
      </c>
      <c r="K665" s="109">
        <f t="shared" si="421"/>
        <v>12</v>
      </c>
      <c r="L665" s="8">
        <f t="shared" si="433"/>
        <v>1</v>
      </c>
      <c r="M665" s="110">
        <f t="shared" si="420"/>
        <v>1.00206149</v>
      </c>
      <c r="N665" s="110">
        <f t="shared" si="415"/>
        <v>1.3013422316448768</v>
      </c>
      <c r="O665" s="103">
        <f t="shared" si="419"/>
        <v>1.3013422299999999</v>
      </c>
      <c r="P665" s="103">
        <f t="shared" si="425"/>
        <v>691.28016160000004</v>
      </c>
      <c r="Q665" s="11">
        <f t="shared" si="440"/>
        <v>0</v>
      </c>
      <c r="R665" s="30">
        <f t="shared" si="434"/>
        <v>0</v>
      </c>
      <c r="S665" s="8">
        <f t="shared" si="426"/>
        <v>0</v>
      </c>
      <c r="T665" s="113">
        <f t="shared" si="435"/>
        <v>0.16</v>
      </c>
      <c r="U665" s="111">
        <f t="shared" si="416"/>
        <v>9</v>
      </c>
      <c r="V665" s="111">
        <v>252</v>
      </c>
      <c r="W665" s="110">
        <f t="shared" si="427"/>
        <v>1.005314788</v>
      </c>
      <c r="X665" s="103">
        <f t="shared" si="428"/>
        <v>3.6740075000000001</v>
      </c>
      <c r="Y665" s="103">
        <f t="shared" si="429"/>
        <v>0</v>
      </c>
      <c r="Z665" s="114" t="str">
        <f t="shared" si="438"/>
        <v>A+J=</v>
      </c>
      <c r="AA665" s="108">
        <f t="shared" si="439"/>
        <v>44854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5" x14ac:dyDescent="0.2">
      <c r="A666" s="102">
        <f t="shared" si="430"/>
        <v>44841</v>
      </c>
      <c r="B666" s="103">
        <f t="shared" si="422"/>
        <v>695.36359568</v>
      </c>
      <c r="C666" s="192">
        <f t="shared" si="441"/>
        <v>531.20550894784412</v>
      </c>
      <c r="D666" s="104">
        <f t="shared" si="431"/>
        <v>1193.337</v>
      </c>
      <c r="E666" s="105">
        <f t="shared" si="417"/>
        <v>1185.0039999999999</v>
      </c>
      <c r="F666" s="106">
        <f t="shared" si="418"/>
        <v>44793</v>
      </c>
      <c r="G666" s="107">
        <f t="shared" si="423"/>
        <v>-6.98293943789563E-3</v>
      </c>
      <c r="H666" s="108">
        <f t="shared" si="437"/>
        <v>44854</v>
      </c>
      <c r="I666" s="108">
        <f t="shared" si="424"/>
        <v>44854</v>
      </c>
      <c r="J666" s="109">
        <f t="shared" si="432"/>
        <v>21</v>
      </c>
      <c r="K666" s="109">
        <f t="shared" si="421"/>
        <v>13</v>
      </c>
      <c r="L666" s="8">
        <f t="shared" si="433"/>
        <v>1</v>
      </c>
      <c r="M666" s="110">
        <f t="shared" si="420"/>
        <v>1.00206149</v>
      </c>
      <c r="N666" s="110">
        <f t="shared" si="415"/>
        <v>1.3013422316448768</v>
      </c>
      <c r="O666" s="103">
        <f t="shared" si="419"/>
        <v>1.3013422299999999</v>
      </c>
      <c r="P666" s="103">
        <f t="shared" si="425"/>
        <v>691.28016160000004</v>
      </c>
      <c r="Q666" s="11">
        <f t="shared" si="440"/>
        <v>0</v>
      </c>
      <c r="R666" s="30">
        <f t="shared" si="434"/>
        <v>0</v>
      </c>
      <c r="S666" s="8">
        <f t="shared" si="426"/>
        <v>0</v>
      </c>
      <c r="T666" s="113">
        <f t="shared" si="435"/>
        <v>0.16</v>
      </c>
      <c r="U666" s="111">
        <f t="shared" si="416"/>
        <v>10</v>
      </c>
      <c r="V666" s="111">
        <v>252</v>
      </c>
      <c r="W666" s="110">
        <f t="shared" si="427"/>
        <v>1.005907061</v>
      </c>
      <c r="X666" s="103">
        <f t="shared" si="428"/>
        <v>4.08343408</v>
      </c>
      <c r="Y666" s="103">
        <f t="shared" si="429"/>
        <v>0</v>
      </c>
      <c r="Z666" s="114" t="str">
        <f t="shared" si="438"/>
        <v>A+J=</v>
      </c>
      <c r="AA666" s="108">
        <f t="shared" si="439"/>
        <v>44854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5" x14ac:dyDescent="0.2">
      <c r="A667" s="102">
        <f t="shared" si="430"/>
        <v>44842</v>
      </c>
      <c r="B667" s="103">
        <f t="shared" si="422"/>
        <v>695.77326350999999</v>
      </c>
      <c r="C667" s="192">
        <f t="shared" si="441"/>
        <v>531.20550894784412</v>
      </c>
      <c r="D667" s="104">
        <f t="shared" si="431"/>
        <v>1193.337</v>
      </c>
      <c r="E667" s="105">
        <f t="shared" si="417"/>
        <v>1185.0039999999999</v>
      </c>
      <c r="F667" s="106">
        <f t="shared" si="418"/>
        <v>44793</v>
      </c>
      <c r="G667" s="107">
        <f t="shared" si="423"/>
        <v>-6.98293943789563E-3</v>
      </c>
      <c r="H667" s="108">
        <f t="shared" si="437"/>
        <v>44854</v>
      </c>
      <c r="I667" s="108">
        <f t="shared" si="424"/>
        <v>44854</v>
      </c>
      <c r="J667" s="109">
        <f t="shared" si="432"/>
        <v>21</v>
      </c>
      <c r="K667" s="109">
        <f t="shared" si="421"/>
        <v>14</v>
      </c>
      <c r="L667" s="8">
        <f t="shared" si="433"/>
        <v>1</v>
      </c>
      <c r="M667" s="110">
        <f t="shared" si="420"/>
        <v>1.00206149</v>
      </c>
      <c r="N667" s="110">
        <f t="shared" si="415"/>
        <v>1.3013422316448768</v>
      </c>
      <c r="O667" s="103">
        <f t="shared" si="419"/>
        <v>1.3013422299999999</v>
      </c>
      <c r="P667" s="103">
        <f t="shared" si="425"/>
        <v>691.28016160000004</v>
      </c>
      <c r="Q667" s="11">
        <f t="shared" si="440"/>
        <v>0</v>
      </c>
      <c r="R667" s="30">
        <f t="shared" si="434"/>
        <v>0</v>
      </c>
      <c r="S667" s="8">
        <f t="shared" si="426"/>
        <v>0</v>
      </c>
      <c r="T667" s="113">
        <f t="shared" si="435"/>
        <v>0.16</v>
      </c>
      <c r="U667" s="111">
        <f t="shared" si="416"/>
        <v>11</v>
      </c>
      <c r="V667" s="111">
        <v>252</v>
      </c>
      <c r="W667" s="110">
        <f t="shared" si="427"/>
        <v>1.0064996829999999</v>
      </c>
      <c r="X667" s="103">
        <f t="shared" si="428"/>
        <v>4.49310191</v>
      </c>
      <c r="Y667" s="103">
        <f t="shared" si="429"/>
        <v>0</v>
      </c>
      <c r="Z667" s="114" t="str">
        <f t="shared" si="438"/>
        <v>A+J=</v>
      </c>
      <c r="AA667" s="108">
        <f t="shared" si="439"/>
        <v>44854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5" x14ac:dyDescent="0.2">
      <c r="A668" s="102">
        <f t="shared" si="430"/>
        <v>44843</v>
      </c>
      <c r="B668" s="103">
        <f t="shared" si="422"/>
        <v>695.77326350999999</v>
      </c>
      <c r="C668" s="192">
        <f t="shared" si="441"/>
        <v>531.20550894784412</v>
      </c>
      <c r="D668" s="104">
        <f t="shared" si="431"/>
        <v>1193.337</v>
      </c>
      <c r="E668" s="105">
        <f t="shared" si="417"/>
        <v>1185.0039999999999</v>
      </c>
      <c r="F668" s="106">
        <f t="shared" si="418"/>
        <v>44793</v>
      </c>
      <c r="G668" s="107">
        <f t="shared" si="423"/>
        <v>-6.98293943789563E-3</v>
      </c>
      <c r="H668" s="108">
        <f t="shared" si="437"/>
        <v>44854</v>
      </c>
      <c r="I668" s="108">
        <f t="shared" si="424"/>
        <v>44854</v>
      </c>
      <c r="J668" s="109">
        <f t="shared" si="432"/>
        <v>21</v>
      </c>
      <c r="K668" s="109">
        <f t="shared" si="421"/>
        <v>14</v>
      </c>
      <c r="L668" s="8">
        <f t="shared" si="433"/>
        <v>1</v>
      </c>
      <c r="M668" s="110">
        <f t="shared" si="420"/>
        <v>1.00206149</v>
      </c>
      <c r="N668" s="110">
        <f t="shared" si="415"/>
        <v>1.3013422316448768</v>
      </c>
      <c r="O668" s="103">
        <f t="shared" si="419"/>
        <v>1.3013422299999999</v>
      </c>
      <c r="P668" s="103">
        <f t="shared" si="425"/>
        <v>691.28016160000004</v>
      </c>
      <c r="Q668" s="11">
        <f t="shared" si="440"/>
        <v>0</v>
      </c>
      <c r="R668" s="30">
        <f t="shared" si="434"/>
        <v>0</v>
      </c>
      <c r="S668" s="8">
        <f t="shared" si="426"/>
        <v>0</v>
      </c>
      <c r="T668" s="113">
        <f t="shared" si="435"/>
        <v>0.16</v>
      </c>
      <c r="U668" s="111">
        <f t="shared" si="416"/>
        <v>11</v>
      </c>
      <c r="V668" s="111">
        <v>252</v>
      </c>
      <c r="W668" s="110">
        <f t="shared" si="427"/>
        <v>1.0064996829999999</v>
      </c>
      <c r="X668" s="103">
        <f t="shared" si="428"/>
        <v>4.49310191</v>
      </c>
      <c r="Y668" s="103">
        <f t="shared" si="429"/>
        <v>0</v>
      </c>
      <c r="Z668" s="114" t="str">
        <f t="shared" si="438"/>
        <v>A+J=</v>
      </c>
      <c r="AA668" s="108">
        <f t="shared" si="439"/>
        <v>44854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5" x14ac:dyDescent="0.2">
      <c r="A669" s="102">
        <f t="shared" si="430"/>
        <v>44844</v>
      </c>
      <c r="B669" s="103">
        <f t="shared" si="422"/>
        <v>695.77326350999999</v>
      </c>
      <c r="C669" s="192">
        <f t="shared" si="441"/>
        <v>531.20550894784412</v>
      </c>
      <c r="D669" s="104">
        <f t="shared" si="431"/>
        <v>1193.337</v>
      </c>
      <c r="E669" s="105">
        <f t="shared" si="417"/>
        <v>1185.0039999999999</v>
      </c>
      <c r="F669" s="106">
        <f t="shared" si="418"/>
        <v>44793</v>
      </c>
      <c r="G669" s="107">
        <f t="shared" si="423"/>
        <v>-6.98293943789563E-3</v>
      </c>
      <c r="H669" s="108">
        <f t="shared" si="437"/>
        <v>44854</v>
      </c>
      <c r="I669" s="108">
        <f t="shared" si="424"/>
        <v>44854</v>
      </c>
      <c r="J669" s="109">
        <f t="shared" si="432"/>
        <v>21</v>
      </c>
      <c r="K669" s="109">
        <f t="shared" si="421"/>
        <v>14</v>
      </c>
      <c r="L669" s="8">
        <f t="shared" si="433"/>
        <v>1</v>
      </c>
      <c r="M669" s="110">
        <f t="shared" si="420"/>
        <v>1.00206149</v>
      </c>
      <c r="N669" s="110">
        <f t="shared" si="415"/>
        <v>1.3013422316448768</v>
      </c>
      <c r="O669" s="103">
        <f t="shared" si="419"/>
        <v>1.3013422299999999</v>
      </c>
      <c r="P669" s="103">
        <f t="shared" si="425"/>
        <v>691.28016160000004</v>
      </c>
      <c r="Q669" s="11">
        <f t="shared" si="440"/>
        <v>0</v>
      </c>
      <c r="R669" s="30">
        <f t="shared" si="434"/>
        <v>0</v>
      </c>
      <c r="S669" s="8">
        <f t="shared" si="426"/>
        <v>0</v>
      </c>
      <c r="T669" s="113">
        <f t="shared" si="435"/>
        <v>0.16</v>
      </c>
      <c r="U669" s="111">
        <f t="shared" si="416"/>
        <v>11</v>
      </c>
      <c r="V669" s="111">
        <v>252</v>
      </c>
      <c r="W669" s="110">
        <f t="shared" si="427"/>
        <v>1.0064996829999999</v>
      </c>
      <c r="X669" s="103">
        <f t="shared" si="428"/>
        <v>4.49310191</v>
      </c>
      <c r="Y669" s="103">
        <f t="shared" si="429"/>
        <v>0</v>
      </c>
      <c r="Z669" s="114" t="str">
        <f t="shared" si="438"/>
        <v>A+J=</v>
      </c>
      <c r="AA669" s="108">
        <f t="shared" si="439"/>
        <v>44854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5" x14ac:dyDescent="0.2">
      <c r="A670" s="102">
        <f t="shared" si="430"/>
        <v>44845</v>
      </c>
      <c r="B670" s="103">
        <f t="shared" si="422"/>
        <v>696.18317260000003</v>
      </c>
      <c r="C670" s="192">
        <f t="shared" si="441"/>
        <v>531.20550894784412</v>
      </c>
      <c r="D670" s="104">
        <f t="shared" si="431"/>
        <v>1193.337</v>
      </c>
      <c r="E670" s="105">
        <f t="shared" si="417"/>
        <v>1185.0039999999999</v>
      </c>
      <c r="F670" s="106">
        <f t="shared" si="418"/>
        <v>44793</v>
      </c>
      <c r="G670" s="107">
        <f t="shared" si="423"/>
        <v>-6.98293943789563E-3</v>
      </c>
      <c r="H670" s="108">
        <f t="shared" si="437"/>
        <v>44854</v>
      </c>
      <c r="I670" s="108">
        <f t="shared" si="424"/>
        <v>44854</v>
      </c>
      <c r="J670" s="109">
        <f t="shared" si="432"/>
        <v>21</v>
      </c>
      <c r="K670" s="109">
        <f t="shared" si="421"/>
        <v>15</v>
      </c>
      <c r="L670" s="8">
        <f t="shared" si="433"/>
        <v>1</v>
      </c>
      <c r="M670" s="110">
        <f t="shared" si="420"/>
        <v>1.00206149</v>
      </c>
      <c r="N670" s="110">
        <f t="shared" si="415"/>
        <v>1.3013422316448768</v>
      </c>
      <c r="O670" s="103">
        <f t="shared" si="419"/>
        <v>1.3013422299999999</v>
      </c>
      <c r="P670" s="103">
        <f t="shared" si="425"/>
        <v>691.28016160000004</v>
      </c>
      <c r="Q670" s="11">
        <f t="shared" si="440"/>
        <v>0</v>
      </c>
      <c r="R670" s="30">
        <f t="shared" si="434"/>
        <v>0</v>
      </c>
      <c r="S670" s="8">
        <f t="shared" si="426"/>
        <v>0</v>
      </c>
      <c r="T670" s="113">
        <f t="shared" si="435"/>
        <v>0.16</v>
      </c>
      <c r="U670" s="111">
        <f t="shared" si="416"/>
        <v>12</v>
      </c>
      <c r="V670" s="111">
        <v>252</v>
      </c>
      <c r="W670" s="110">
        <f t="shared" si="427"/>
        <v>1.007092654</v>
      </c>
      <c r="X670" s="103">
        <f t="shared" si="428"/>
        <v>4.9030110000000002</v>
      </c>
      <c r="Y670" s="103">
        <f t="shared" si="429"/>
        <v>0</v>
      </c>
      <c r="Z670" s="114" t="str">
        <f t="shared" si="438"/>
        <v>A+J=</v>
      </c>
      <c r="AA670" s="108">
        <f t="shared" si="439"/>
        <v>44854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5" x14ac:dyDescent="0.2">
      <c r="A671" s="102">
        <f t="shared" si="430"/>
        <v>44846</v>
      </c>
      <c r="B671" s="103">
        <f t="shared" si="422"/>
        <v>696.59332294000001</v>
      </c>
      <c r="C671" s="192">
        <f t="shared" si="441"/>
        <v>531.20550894784412</v>
      </c>
      <c r="D671" s="104">
        <f t="shared" si="431"/>
        <v>1193.337</v>
      </c>
      <c r="E671" s="105">
        <f t="shared" si="417"/>
        <v>1185.0039999999999</v>
      </c>
      <c r="F671" s="106">
        <f t="shared" si="418"/>
        <v>44793</v>
      </c>
      <c r="G671" s="107">
        <f t="shared" si="423"/>
        <v>-6.98293943789563E-3</v>
      </c>
      <c r="H671" s="108">
        <f t="shared" si="437"/>
        <v>44854</v>
      </c>
      <c r="I671" s="108">
        <f t="shared" si="424"/>
        <v>44854</v>
      </c>
      <c r="J671" s="109">
        <f t="shared" si="432"/>
        <v>21</v>
      </c>
      <c r="K671" s="109">
        <f t="shared" si="421"/>
        <v>16</v>
      </c>
      <c r="L671" s="8">
        <f t="shared" si="433"/>
        <v>1</v>
      </c>
      <c r="M671" s="110">
        <f t="shared" si="420"/>
        <v>1.00206149</v>
      </c>
      <c r="N671" s="110">
        <f t="shared" ref="N671:N734" si="442">IF(I671&gt;I670,N670*M671,N670)</f>
        <v>1.3013422316448768</v>
      </c>
      <c r="O671" s="103">
        <f t="shared" si="419"/>
        <v>1.3013422299999999</v>
      </c>
      <c r="P671" s="103">
        <f t="shared" si="425"/>
        <v>691.28016160000004</v>
      </c>
      <c r="Q671" s="11">
        <f t="shared" si="440"/>
        <v>0</v>
      </c>
      <c r="R671" s="30">
        <f t="shared" si="434"/>
        <v>0</v>
      </c>
      <c r="S671" s="8">
        <f t="shared" si="426"/>
        <v>0</v>
      </c>
      <c r="T671" s="113">
        <f t="shared" si="435"/>
        <v>0.16</v>
      </c>
      <c r="U671" s="111">
        <f t="shared" si="416"/>
        <v>13</v>
      </c>
      <c r="V671" s="111">
        <v>252</v>
      </c>
      <c r="W671" s="110">
        <f t="shared" si="427"/>
        <v>1.0076859739999999</v>
      </c>
      <c r="X671" s="103">
        <f t="shared" si="428"/>
        <v>5.3131613399999997</v>
      </c>
      <c r="Y671" s="103">
        <f t="shared" si="429"/>
        <v>0</v>
      </c>
      <c r="Z671" s="114" t="str">
        <f t="shared" si="438"/>
        <v>A+J=</v>
      </c>
      <c r="AA671" s="108">
        <f t="shared" si="439"/>
        <v>44854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5" x14ac:dyDescent="0.2">
      <c r="A672" s="102">
        <f t="shared" si="430"/>
        <v>44847</v>
      </c>
      <c r="B672" s="103">
        <f t="shared" si="422"/>
        <v>696.59332294000001</v>
      </c>
      <c r="C672" s="192">
        <f t="shared" si="441"/>
        <v>531.20550894784412</v>
      </c>
      <c r="D672" s="104">
        <f t="shared" si="431"/>
        <v>1193.337</v>
      </c>
      <c r="E672" s="105">
        <f t="shared" si="417"/>
        <v>1185.0039999999999</v>
      </c>
      <c r="F672" s="106">
        <f t="shared" si="418"/>
        <v>44793</v>
      </c>
      <c r="G672" s="107">
        <f t="shared" si="423"/>
        <v>-6.98293943789563E-3</v>
      </c>
      <c r="H672" s="108">
        <f t="shared" si="437"/>
        <v>44854</v>
      </c>
      <c r="I672" s="108">
        <f t="shared" si="424"/>
        <v>44854</v>
      </c>
      <c r="J672" s="109">
        <f t="shared" si="432"/>
        <v>21</v>
      </c>
      <c r="K672" s="109">
        <f t="shared" si="421"/>
        <v>16</v>
      </c>
      <c r="L672" s="8">
        <f t="shared" si="433"/>
        <v>1</v>
      </c>
      <c r="M672" s="110">
        <f t="shared" si="420"/>
        <v>1.00206149</v>
      </c>
      <c r="N672" s="110">
        <f t="shared" si="442"/>
        <v>1.3013422316448768</v>
      </c>
      <c r="O672" s="103">
        <f t="shared" si="419"/>
        <v>1.3013422299999999</v>
      </c>
      <c r="P672" s="103">
        <f t="shared" si="425"/>
        <v>691.28016160000004</v>
      </c>
      <c r="Q672" s="11">
        <f t="shared" si="440"/>
        <v>0</v>
      </c>
      <c r="R672" s="30">
        <f t="shared" si="434"/>
        <v>0</v>
      </c>
      <c r="S672" s="8">
        <f t="shared" si="426"/>
        <v>0</v>
      </c>
      <c r="T672" s="113">
        <f t="shared" si="435"/>
        <v>0.16</v>
      </c>
      <c r="U672" s="111">
        <f t="shared" si="416"/>
        <v>13</v>
      </c>
      <c r="V672" s="111">
        <v>252</v>
      </c>
      <c r="W672" s="110">
        <f t="shared" si="427"/>
        <v>1.0076859739999999</v>
      </c>
      <c r="X672" s="103">
        <f t="shared" si="428"/>
        <v>5.3131613399999997</v>
      </c>
      <c r="Y672" s="103">
        <f t="shared" si="429"/>
        <v>0</v>
      </c>
      <c r="Z672" s="114" t="str">
        <f t="shared" si="438"/>
        <v>A+J=</v>
      </c>
      <c r="AA672" s="108">
        <f t="shared" si="439"/>
        <v>44854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216" ht="15" x14ac:dyDescent="0.2">
      <c r="A673" s="102">
        <f t="shared" si="430"/>
        <v>44848</v>
      </c>
      <c r="B673" s="103">
        <f t="shared" si="422"/>
        <v>697.00371524000002</v>
      </c>
      <c r="C673" s="192">
        <f t="shared" si="441"/>
        <v>531.20550894784412</v>
      </c>
      <c r="D673" s="104">
        <f t="shared" si="431"/>
        <v>1193.337</v>
      </c>
      <c r="E673" s="105">
        <f t="shared" si="417"/>
        <v>1185.0039999999999</v>
      </c>
      <c r="F673" s="106">
        <f t="shared" si="418"/>
        <v>44793</v>
      </c>
      <c r="G673" s="107">
        <f t="shared" si="423"/>
        <v>-6.98293943789563E-3</v>
      </c>
      <c r="H673" s="108">
        <f t="shared" si="437"/>
        <v>44854</v>
      </c>
      <c r="I673" s="108">
        <f t="shared" si="424"/>
        <v>44854</v>
      </c>
      <c r="J673" s="109">
        <f t="shared" si="432"/>
        <v>21</v>
      </c>
      <c r="K673" s="109">
        <f t="shared" si="421"/>
        <v>17</v>
      </c>
      <c r="L673" s="8">
        <f t="shared" si="433"/>
        <v>1</v>
      </c>
      <c r="M673" s="110">
        <f t="shared" si="420"/>
        <v>1.00206149</v>
      </c>
      <c r="N673" s="110">
        <f t="shared" si="442"/>
        <v>1.3013422316448768</v>
      </c>
      <c r="O673" s="103">
        <f t="shared" si="419"/>
        <v>1.3013422299999999</v>
      </c>
      <c r="P673" s="103">
        <f t="shared" si="425"/>
        <v>691.28016160000004</v>
      </c>
      <c r="Q673" s="11">
        <f t="shared" si="440"/>
        <v>0</v>
      </c>
      <c r="R673" s="30">
        <f t="shared" si="434"/>
        <v>0</v>
      </c>
      <c r="S673" s="8">
        <f t="shared" si="426"/>
        <v>0</v>
      </c>
      <c r="T673" s="113">
        <f t="shared" si="435"/>
        <v>0.16</v>
      </c>
      <c r="U673" s="111">
        <f t="shared" si="416"/>
        <v>14</v>
      </c>
      <c r="V673" s="111">
        <v>252</v>
      </c>
      <c r="W673" s="110">
        <f t="shared" si="427"/>
        <v>1.0082796439999999</v>
      </c>
      <c r="X673" s="103">
        <f t="shared" si="428"/>
        <v>5.7235536400000004</v>
      </c>
      <c r="Y673" s="103">
        <f t="shared" si="429"/>
        <v>0</v>
      </c>
      <c r="Z673" s="114" t="str">
        <f t="shared" si="438"/>
        <v>A+J=</v>
      </c>
      <c r="AA673" s="108">
        <f t="shared" si="439"/>
        <v>44854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216" ht="15" x14ac:dyDescent="0.2">
      <c r="A674" s="102">
        <f t="shared" si="430"/>
        <v>44849</v>
      </c>
      <c r="B674" s="103">
        <f t="shared" si="422"/>
        <v>697.41434948000006</v>
      </c>
      <c r="C674" s="192">
        <f t="shared" si="441"/>
        <v>531.20550894784412</v>
      </c>
      <c r="D674" s="104">
        <f t="shared" si="431"/>
        <v>1193.337</v>
      </c>
      <c r="E674" s="105">
        <f t="shared" si="417"/>
        <v>1185.0039999999999</v>
      </c>
      <c r="F674" s="106">
        <f t="shared" si="418"/>
        <v>44793</v>
      </c>
      <c r="G674" s="107">
        <f t="shared" si="423"/>
        <v>-6.98293943789563E-3</v>
      </c>
      <c r="H674" s="108">
        <f t="shared" si="437"/>
        <v>44854</v>
      </c>
      <c r="I674" s="108">
        <f t="shared" si="424"/>
        <v>44854</v>
      </c>
      <c r="J674" s="109">
        <f t="shared" si="432"/>
        <v>21</v>
      </c>
      <c r="K674" s="109">
        <f t="shared" si="421"/>
        <v>18</v>
      </c>
      <c r="L674" s="8">
        <f t="shared" si="433"/>
        <v>1</v>
      </c>
      <c r="M674" s="110">
        <f t="shared" si="420"/>
        <v>1.00206149</v>
      </c>
      <c r="N674" s="110">
        <f t="shared" si="442"/>
        <v>1.3013422316448768</v>
      </c>
      <c r="O674" s="103">
        <f t="shared" si="419"/>
        <v>1.3013422299999999</v>
      </c>
      <c r="P674" s="103">
        <f t="shared" si="425"/>
        <v>691.28016160000004</v>
      </c>
      <c r="Q674" s="11">
        <f t="shared" si="440"/>
        <v>0</v>
      </c>
      <c r="R674" s="30">
        <f t="shared" si="434"/>
        <v>0</v>
      </c>
      <c r="S674" s="8">
        <f t="shared" si="426"/>
        <v>0</v>
      </c>
      <c r="T674" s="113">
        <f t="shared" si="435"/>
        <v>0.16</v>
      </c>
      <c r="U674" s="111">
        <f t="shared" si="416"/>
        <v>15</v>
      </c>
      <c r="V674" s="111">
        <v>252</v>
      </c>
      <c r="W674" s="110">
        <f t="shared" si="427"/>
        <v>1.008873664</v>
      </c>
      <c r="X674" s="103">
        <f t="shared" si="428"/>
        <v>6.1341878799999998</v>
      </c>
      <c r="Y674" s="103">
        <f t="shared" si="429"/>
        <v>0</v>
      </c>
      <c r="Z674" s="114" t="str">
        <f t="shared" si="438"/>
        <v>A+J=</v>
      </c>
      <c r="AA674" s="108">
        <f t="shared" si="439"/>
        <v>44854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216" ht="15" x14ac:dyDescent="0.2">
      <c r="A675" s="102">
        <f t="shared" si="430"/>
        <v>44850</v>
      </c>
      <c r="B675" s="103">
        <f t="shared" si="422"/>
        <v>697.41434948000006</v>
      </c>
      <c r="C675" s="192">
        <f t="shared" si="441"/>
        <v>531.20550894784412</v>
      </c>
      <c r="D675" s="104">
        <f t="shared" si="431"/>
        <v>1193.337</v>
      </c>
      <c r="E675" s="105">
        <f t="shared" si="417"/>
        <v>1185.0039999999999</v>
      </c>
      <c r="F675" s="106">
        <f t="shared" si="418"/>
        <v>44793</v>
      </c>
      <c r="G675" s="107">
        <f t="shared" si="423"/>
        <v>-6.98293943789563E-3</v>
      </c>
      <c r="H675" s="108">
        <f t="shared" si="437"/>
        <v>44854</v>
      </c>
      <c r="I675" s="108">
        <f t="shared" si="424"/>
        <v>44854</v>
      </c>
      <c r="J675" s="109">
        <f t="shared" si="432"/>
        <v>21</v>
      </c>
      <c r="K675" s="109">
        <f t="shared" si="421"/>
        <v>18</v>
      </c>
      <c r="L675" s="8">
        <f t="shared" si="433"/>
        <v>1</v>
      </c>
      <c r="M675" s="110">
        <f t="shared" si="420"/>
        <v>1.00206149</v>
      </c>
      <c r="N675" s="110">
        <f t="shared" si="442"/>
        <v>1.3013422316448768</v>
      </c>
      <c r="O675" s="103">
        <f t="shared" si="419"/>
        <v>1.3013422299999999</v>
      </c>
      <c r="P675" s="103">
        <f t="shared" si="425"/>
        <v>691.28016160000004</v>
      </c>
      <c r="Q675" s="11">
        <f t="shared" si="440"/>
        <v>0</v>
      </c>
      <c r="R675" s="30">
        <f t="shared" si="434"/>
        <v>0</v>
      </c>
      <c r="S675" s="8">
        <f t="shared" si="426"/>
        <v>0</v>
      </c>
      <c r="T675" s="113">
        <f t="shared" si="435"/>
        <v>0.16</v>
      </c>
      <c r="U675" s="111">
        <f t="shared" si="416"/>
        <v>15</v>
      </c>
      <c r="V675" s="111">
        <v>252</v>
      </c>
      <c r="W675" s="110">
        <f t="shared" si="427"/>
        <v>1.008873664</v>
      </c>
      <c r="X675" s="103">
        <f t="shared" si="428"/>
        <v>6.1341878799999998</v>
      </c>
      <c r="Y675" s="103">
        <f t="shared" si="429"/>
        <v>0</v>
      </c>
      <c r="Z675" s="114" t="str">
        <f t="shared" si="438"/>
        <v>A+J=</v>
      </c>
      <c r="AA675" s="108">
        <f t="shared" si="439"/>
        <v>44854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216" ht="15" x14ac:dyDescent="0.2">
      <c r="A676" s="102">
        <f t="shared" si="430"/>
        <v>44851</v>
      </c>
      <c r="B676" s="103">
        <f t="shared" si="422"/>
        <v>697.41434948000006</v>
      </c>
      <c r="C676" s="192">
        <f t="shared" si="441"/>
        <v>531.20550894784412</v>
      </c>
      <c r="D676" s="104">
        <f t="shared" si="431"/>
        <v>1193.337</v>
      </c>
      <c r="E676" s="105">
        <f t="shared" si="417"/>
        <v>1185.0039999999999</v>
      </c>
      <c r="F676" s="106">
        <f t="shared" si="418"/>
        <v>44793</v>
      </c>
      <c r="G676" s="107">
        <f t="shared" si="423"/>
        <v>-6.98293943789563E-3</v>
      </c>
      <c r="H676" s="108">
        <f t="shared" si="437"/>
        <v>44854</v>
      </c>
      <c r="I676" s="108">
        <f t="shared" si="424"/>
        <v>44854</v>
      </c>
      <c r="J676" s="109">
        <f t="shared" si="432"/>
        <v>21</v>
      </c>
      <c r="K676" s="109">
        <f t="shared" si="421"/>
        <v>18</v>
      </c>
      <c r="L676" s="8">
        <f t="shared" si="433"/>
        <v>1</v>
      </c>
      <c r="M676" s="110">
        <f t="shared" si="420"/>
        <v>1.00206149</v>
      </c>
      <c r="N676" s="110">
        <f t="shared" si="442"/>
        <v>1.3013422316448768</v>
      </c>
      <c r="O676" s="103">
        <f t="shared" si="419"/>
        <v>1.3013422299999999</v>
      </c>
      <c r="P676" s="103">
        <f t="shared" si="425"/>
        <v>691.28016160000004</v>
      </c>
      <c r="Q676" s="11">
        <f t="shared" si="440"/>
        <v>0</v>
      </c>
      <c r="R676" s="30">
        <f t="shared" si="434"/>
        <v>0</v>
      </c>
      <c r="S676" s="8">
        <f t="shared" si="426"/>
        <v>0</v>
      </c>
      <c r="T676" s="113">
        <f t="shared" si="435"/>
        <v>0.16</v>
      </c>
      <c r="U676" s="111">
        <f t="shared" si="416"/>
        <v>15</v>
      </c>
      <c r="V676" s="111">
        <v>252</v>
      </c>
      <c r="W676" s="110">
        <f t="shared" si="427"/>
        <v>1.008873664</v>
      </c>
      <c r="X676" s="103">
        <f t="shared" si="428"/>
        <v>6.1341878799999998</v>
      </c>
      <c r="Y676" s="103">
        <f t="shared" si="429"/>
        <v>0</v>
      </c>
      <c r="Z676" s="114" t="str">
        <f t="shared" si="438"/>
        <v>A+J=</v>
      </c>
      <c r="AA676" s="108">
        <f t="shared" si="439"/>
        <v>44854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216" ht="15" x14ac:dyDescent="0.2">
      <c r="A677" s="102">
        <f t="shared" si="430"/>
        <v>44852</v>
      </c>
      <c r="B677" s="103">
        <f t="shared" si="422"/>
        <v>697.82522498000003</v>
      </c>
      <c r="C677" s="192">
        <f t="shared" si="441"/>
        <v>531.20550894784412</v>
      </c>
      <c r="D677" s="104">
        <f t="shared" si="431"/>
        <v>1193.337</v>
      </c>
      <c r="E677" s="105">
        <f t="shared" si="417"/>
        <v>1185.0039999999999</v>
      </c>
      <c r="F677" s="106">
        <f t="shared" si="418"/>
        <v>44793</v>
      </c>
      <c r="G677" s="107">
        <f t="shared" si="423"/>
        <v>-6.98293943789563E-3</v>
      </c>
      <c r="H677" s="108">
        <f t="shared" si="437"/>
        <v>44854</v>
      </c>
      <c r="I677" s="108">
        <f t="shared" si="424"/>
        <v>44854</v>
      </c>
      <c r="J677" s="109">
        <f t="shared" si="432"/>
        <v>21</v>
      </c>
      <c r="K677" s="109">
        <f t="shared" si="421"/>
        <v>19</v>
      </c>
      <c r="L677" s="8">
        <f t="shared" si="433"/>
        <v>1</v>
      </c>
      <c r="M677" s="110">
        <f t="shared" si="420"/>
        <v>1.00206149</v>
      </c>
      <c r="N677" s="110">
        <f t="shared" si="442"/>
        <v>1.3013422316448768</v>
      </c>
      <c r="O677" s="103">
        <f t="shared" si="419"/>
        <v>1.3013422299999999</v>
      </c>
      <c r="P677" s="103">
        <f t="shared" si="425"/>
        <v>691.28016160000004</v>
      </c>
      <c r="Q677" s="11">
        <f t="shared" si="440"/>
        <v>0</v>
      </c>
      <c r="R677" s="30">
        <f t="shared" si="434"/>
        <v>0</v>
      </c>
      <c r="S677" s="8">
        <f t="shared" si="426"/>
        <v>0</v>
      </c>
      <c r="T677" s="113">
        <f t="shared" si="435"/>
        <v>0.16</v>
      </c>
      <c r="U677" s="111">
        <f t="shared" ref="U677:U740" si="443">IF(Q676&gt;0,1,IF(K677=K676,U676,U676+1))</f>
        <v>16</v>
      </c>
      <c r="V677" s="111">
        <v>252</v>
      </c>
      <c r="W677" s="110">
        <f t="shared" si="427"/>
        <v>1.0094680330000001</v>
      </c>
      <c r="X677" s="103">
        <f t="shared" si="428"/>
        <v>6.5450633800000002</v>
      </c>
      <c r="Y677" s="103">
        <f t="shared" si="429"/>
        <v>0</v>
      </c>
      <c r="Z677" s="114" t="str">
        <f t="shared" si="438"/>
        <v>A+J=</v>
      </c>
      <c r="AA677" s="108">
        <f t="shared" si="439"/>
        <v>44854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216" ht="15" x14ac:dyDescent="0.2">
      <c r="A678" s="102">
        <f t="shared" si="430"/>
        <v>44853</v>
      </c>
      <c r="B678" s="103">
        <f t="shared" si="422"/>
        <v>698.23634311000001</v>
      </c>
      <c r="C678" s="192">
        <f t="shared" si="441"/>
        <v>531.20550894784412</v>
      </c>
      <c r="D678" s="104">
        <f t="shared" si="431"/>
        <v>1193.337</v>
      </c>
      <c r="E678" s="105">
        <f t="shared" si="417"/>
        <v>1185.0039999999999</v>
      </c>
      <c r="F678" s="106">
        <f t="shared" si="418"/>
        <v>44793</v>
      </c>
      <c r="G678" s="107">
        <f t="shared" si="423"/>
        <v>-6.98293943789563E-3</v>
      </c>
      <c r="H678" s="108">
        <f t="shared" si="437"/>
        <v>44854</v>
      </c>
      <c r="I678" s="108">
        <f t="shared" si="424"/>
        <v>44854</v>
      </c>
      <c r="J678" s="109">
        <f t="shared" si="432"/>
        <v>21</v>
      </c>
      <c r="K678" s="109">
        <f t="shared" si="421"/>
        <v>20</v>
      </c>
      <c r="L678" s="8">
        <f t="shared" si="433"/>
        <v>1</v>
      </c>
      <c r="M678" s="110">
        <f t="shared" si="420"/>
        <v>1.00206149</v>
      </c>
      <c r="N678" s="110">
        <f t="shared" si="442"/>
        <v>1.3013422316448768</v>
      </c>
      <c r="O678" s="103">
        <f t="shared" si="419"/>
        <v>1.3013422299999999</v>
      </c>
      <c r="P678" s="103">
        <f t="shared" si="425"/>
        <v>691.28016160000004</v>
      </c>
      <c r="Q678" s="11">
        <f t="shared" si="440"/>
        <v>0</v>
      </c>
      <c r="R678" s="30">
        <f t="shared" si="434"/>
        <v>0</v>
      </c>
      <c r="S678" s="8">
        <f t="shared" si="426"/>
        <v>0</v>
      </c>
      <c r="T678" s="113">
        <f t="shared" si="435"/>
        <v>0.16</v>
      </c>
      <c r="U678" s="111">
        <f t="shared" si="443"/>
        <v>17</v>
      </c>
      <c r="V678" s="111">
        <v>252</v>
      </c>
      <c r="W678" s="110">
        <f t="shared" si="427"/>
        <v>1.0100627529999999</v>
      </c>
      <c r="X678" s="103">
        <f t="shared" si="428"/>
        <v>6.9561815100000004</v>
      </c>
      <c r="Y678" s="103">
        <f t="shared" si="429"/>
        <v>0</v>
      </c>
      <c r="Z678" s="114" t="str">
        <f t="shared" si="438"/>
        <v>A+J=</v>
      </c>
      <c r="AA678" s="108">
        <f t="shared" si="439"/>
        <v>44854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216" ht="15" x14ac:dyDescent="0.2">
      <c r="A679" s="102">
        <f t="shared" si="430"/>
        <v>44854</v>
      </c>
      <c r="B679" s="103">
        <f t="shared" si="422"/>
        <v>698.64770320000002</v>
      </c>
      <c r="C679" s="192">
        <f t="shared" si="441"/>
        <v>531.20550894784412</v>
      </c>
      <c r="D679" s="104">
        <f t="shared" si="431"/>
        <v>1193.337</v>
      </c>
      <c r="E679" s="105">
        <f t="shared" si="417"/>
        <v>1185.0039999999999</v>
      </c>
      <c r="F679" s="106">
        <f t="shared" si="418"/>
        <v>44793</v>
      </c>
      <c r="G679" s="107">
        <f t="shared" si="423"/>
        <v>-6.98293943789563E-3</v>
      </c>
      <c r="H679" s="108">
        <f t="shared" si="437"/>
        <v>44886</v>
      </c>
      <c r="I679" s="108">
        <f t="shared" si="424"/>
        <v>44854</v>
      </c>
      <c r="J679" s="109">
        <f t="shared" si="432"/>
        <v>21</v>
      </c>
      <c r="K679" s="109">
        <f t="shared" si="421"/>
        <v>21</v>
      </c>
      <c r="L679" s="8">
        <f t="shared" si="433"/>
        <v>1</v>
      </c>
      <c r="M679" s="110">
        <f t="shared" si="420"/>
        <v>1.00206149</v>
      </c>
      <c r="N679" s="110">
        <f t="shared" si="442"/>
        <v>1.3013422316448768</v>
      </c>
      <c r="O679" s="103">
        <f t="shared" si="419"/>
        <v>1.3013422299999999</v>
      </c>
      <c r="P679" s="103">
        <f t="shared" si="425"/>
        <v>691.28016160000004</v>
      </c>
      <c r="Q679" s="11">
        <f t="shared" si="440"/>
        <v>22</v>
      </c>
      <c r="R679" s="30">
        <f t="shared" si="434"/>
        <v>3.5761377981369802E-2</v>
      </c>
      <c r="S679" s="8">
        <f t="shared" si="426"/>
        <v>24.721131150000001</v>
      </c>
      <c r="T679" s="113">
        <f t="shared" si="435"/>
        <v>0.16</v>
      </c>
      <c r="U679" s="111">
        <f t="shared" si="443"/>
        <v>18</v>
      </c>
      <c r="V679" s="111">
        <v>252</v>
      </c>
      <c r="W679" s="110">
        <f t="shared" si="427"/>
        <v>1.0106578230000001</v>
      </c>
      <c r="X679" s="103">
        <f t="shared" si="428"/>
        <v>7.3675416</v>
      </c>
      <c r="Y679" s="103">
        <f t="shared" si="429"/>
        <v>32.088672750000001</v>
      </c>
      <c r="Z679" s="114" t="str">
        <f t="shared" si="438"/>
        <v>A+J=</v>
      </c>
      <c r="AA679" s="108">
        <f t="shared" si="439"/>
        <v>44854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216" ht="15" x14ac:dyDescent="0.2">
      <c r="A680" s="102">
        <f t="shared" si="430"/>
        <v>44855</v>
      </c>
      <c r="B680" s="103">
        <f t="shared" si="422"/>
        <v>666.95172837000007</v>
      </c>
      <c r="C680" s="192">
        <f t="shared" si="441"/>
        <v>512.20886795664228</v>
      </c>
      <c r="D680" s="104">
        <f t="shared" si="431"/>
        <v>1185.0039999999999</v>
      </c>
      <c r="E680" s="105">
        <f t="shared" ref="E680:E743" si="444">IF($K680=1,VLOOKUP($A679,$AO$10:$AS$165,4),E679)</f>
        <v>1173.7929999999999</v>
      </c>
      <c r="F680" s="106">
        <f t="shared" ref="F680:F743" si="445">IF($K680=1,VLOOKUP($A679,$AO$10:$AS$165,5),F679)</f>
        <v>44824</v>
      </c>
      <c r="G680" s="107">
        <f t="shared" si="423"/>
        <v>-9.4607275587255124E-3</v>
      </c>
      <c r="H680" s="108">
        <f t="shared" si="437"/>
        <v>44886</v>
      </c>
      <c r="I680" s="108">
        <f t="shared" si="424"/>
        <v>44886</v>
      </c>
      <c r="J680" s="109">
        <f t="shared" si="432"/>
        <v>20</v>
      </c>
      <c r="K680" s="109">
        <f t="shared" si="421"/>
        <v>1</v>
      </c>
      <c r="L680" s="8">
        <f t="shared" si="433"/>
        <v>1</v>
      </c>
      <c r="M680" s="110">
        <f t="shared" si="420"/>
        <v>1</v>
      </c>
      <c r="N680" s="110">
        <f t="shared" si="442"/>
        <v>1.3013422316448768</v>
      </c>
      <c r="O680" s="103">
        <f t="shared" si="419"/>
        <v>1.3013422299999999</v>
      </c>
      <c r="P680" s="103">
        <f t="shared" si="425"/>
        <v>666.55903045000002</v>
      </c>
      <c r="Q680" s="11">
        <f t="shared" si="440"/>
        <v>0</v>
      </c>
      <c r="R680" s="30">
        <f t="shared" si="434"/>
        <v>0</v>
      </c>
      <c r="S680" s="8">
        <f t="shared" si="426"/>
        <v>0</v>
      </c>
      <c r="T680" s="113">
        <f t="shared" si="435"/>
        <v>0.16</v>
      </c>
      <c r="U680" s="111">
        <f t="shared" si="443"/>
        <v>1</v>
      </c>
      <c r="V680" s="111">
        <v>252</v>
      </c>
      <c r="W680" s="110">
        <f t="shared" si="427"/>
        <v>1.0005891419999999</v>
      </c>
      <c r="X680" s="103">
        <f t="shared" si="428"/>
        <v>0.39269791999999998</v>
      </c>
      <c r="Y680" s="103">
        <f t="shared" si="429"/>
        <v>0</v>
      </c>
      <c r="Z680" s="114" t="str">
        <f t="shared" si="438"/>
        <v>A+J=</v>
      </c>
      <c r="AA680" s="108">
        <f t="shared" si="439"/>
        <v>44886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216" ht="15" x14ac:dyDescent="0.2">
      <c r="A681" s="102">
        <f t="shared" si="430"/>
        <v>44856</v>
      </c>
      <c r="B681" s="103">
        <f t="shared" si="422"/>
        <v>667.34465692000003</v>
      </c>
      <c r="C681" s="192">
        <f t="shared" si="441"/>
        <v>512.20886795664228</v>
      </c>
      <c r="D681" s="104">
        <f t="shared" si="431"/>
        <v>1185.0039999999999</v>
      </c>
      <c r="E681" s="105">
        <f t="shared" si="444"/>
        <v>1173.7929999999999</v>
      </c>
      <c r="F681" s="106">
        <f t="shared" si="445"/>
        <v>44824</v>
      </c>
      <c r="G681" s="107">
        <f t="shared" si="423"/>
        <v>-9.4607275587255124E-3</v>
      </c>
      <c r="H681" s="108">
        <f t="shared" si="437"/>
        <v>44886</v>
      </c>
      <c r="I681" s="108">
        <f t="shared" si="424"/>
        <v>44886</v>
      </c>
      <c r="J681" s="109">
        <f t="shared" si="432"/>
        <v>20</v>
      </c>
      <c r="K681" s="109">
        <f t="shared" si="421"/>
        <v>2</v>
      </c>
      <c r="L681" s="8">
        <f t="shared" si="433"/>
        <v>1</v>
      </c>
      <c r="M681" s="110">
        <f t="shared" si="420"/>
        <v>1</v>
      </c>
      <c r="N681" s="110">
        <f t="shared" si="442"/>
        <v>1.3013422316448768</v>
      </c>
      <c r="O681" s="103">
        <f t="shared" ref="O681:O744" si="446">TRUNC(TRUNC((L681*N681),15),8)</f>
        <v>1.3013422299999999</v>
      </c>
      <c r="P681" s="103">
        <f t="shared" si="425"/>
        <v>666.55903045000002</v>
      </c>
      <c r="Q681" s="11">
        <f t="shared" si="440"/>
        <v>0</v>
      </c>
      <c r="R681" s="30">
        <f t="shared" si="434"/>
        <v>0</v>
      </c>
      <c r="S681" s="8">
        <f t="shared" si="426"/>
        <v>0</v>
      </c>
      <c r="T681" s="113">
        <f t="shared" si="435"/>
        <v>0.16</v>
      </c>
      <c r="U681" s="111">
        <f t="shared" si="443"/>
        <v>2</v>
      </c>
      <c r="V681" s="111">
        <v>252</v>
      </c>
      <c r="W681" s="110">
        <f t="shared" si="427"/>
        <v>1.0011786300000001</v>
      </c>
      <c r="X681" s="103">
        <f t="shared" si="428"/>
        <v>0.78562646999999997</v>
      </c>
      <c r="Y681" s="103">
        <f t="shared" si="429"/>
        <v>0</v>
      </c>
      <c r="Z681" s="114" t="str">
        <f t="shared" si="438"/>
        <v>A+J=</v>
      </c>
      <c r="AA681" s="108">
        <f t="shared" si="439"/>
        <v>44886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216" ht="15" x14ac:dyDescent="0.2">
      <c r="A682" s="102">
        <f t="shared" si="430"/>
        <v>44857</v>
      </c>
      <c r="B682" s="103">
        <f t="shared" si="422"/>
        <v>667.34465692000003</v>
      </c>
      <c r="C682" s="192">
        <f t="shared" si="441"/>
        <v>512.20886795664228</v>
      </c>
      <c r="D682" s="104">
        <f t="shared" si="431"/>
        <v>1185.0039999999999</v>
      </c>
      <c r="E682" s="105">
        <f t="shared" si="444"/>
        <v>1173.7929999999999</v>
      </c>
      <c r="F682" s="106">
        <f t="shared" si="445"/>
        <v>44824</v>
      </c>
      <c r="G682" s="107">
        <f t="shared" si="423"/>
        <v>-9.4607275587255124E-3</v>
      </c>
      <c r="H682" s="108">
        <f t="shared" si="437"/>
        <v>44886</v>
      </c>
      <c r="I682" s="108">
        <f t="shared" si="424"/>
        <v>44886</v>
      </c>
      <c r="J682" s="109">
        <f t="shared" si="432"/>
        <v>20</v>
      </c>
      <c r="K682" s="109">
        <f t="shared" si="421"/>
        <v>2</v>
      </c>
      <c r="L682" s="8">
        <f t="shared" si="433"/>
        <v>1</v>
      </c>
      <c r="M682" s="110">
        <f t="shared" ref="M682:M745" si="447">IF(I682&gt;I681,L681,M681)</f>
        <v>1</v>
      </c>
      <c r="N682" s="110">
        <f t="shared" si="442"/>
        <v>1.3013422316448768</v>
      </c>
      <c r="O682" s="103">
        <f t="shared" si="446"/>
        <v>1.3013422299999999</v>
      </c>
      <c r="P682" s="103">
        <f t="shared" si="425"/>
        <v>666.55903045000002</v>
      </c>
      <c r="Q682" s="11">
        <f t="shared" si="440"/>
        <v>0</v>
      </c>
      <c r="R682" s="30">
        <f t="shared" si="434"/>
        <v>0</v>
      </c>
      <c r="S682" s="8">
        <f t="shared" si="426"/>
        <v>0</v>
      </c>
      <c r="T682" s="113">
        <f t="shared" si="435"/>
        <v>0.16</v>
      </c>
      <c r="U682" s="111">
        <f t="shared" si="443"/>
        <v>2</v>
      </c>
      <c r="V682" s="111">
        <v>252</v>
      </c>
      <c r="W682" s="110">
        <f t="shared" si="427"/>
        <v>1.0011786300000001</v>
      </c>
      <c r="X682" s="103">
        <f t="shared" si="428"/>
        <v>0.78562646999999997</v>
      </c>
      <c r="Y682" s="103">
        <f t="shared" si="429"/>
        <v>0</v>
      </c>
      <c r="Z682" s="114" t="str">
        <f t="shared" si="438"/>
        <v>A+J=</v>
      </c>
      <c r="AA682" s="108">
        <f t="shared" si="439"/>
        <v>44886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216" ht="15" x14ac:dyDescent="0.2">
      <c r="A683" s="102">
        <f t="shared" si="430"/>
        <v>44858</v>
      </c>
      <c r="B683" s="103">
        <f t="shared" si="422"/>
        <v>667.34465692000003</v>
      </c>
      <c r="C683" s="192">
        <f t="shared" si="441"/>
        <v>512.20886795664228</v>
      </c>
      <c r="D683" s="104">
        <f t="shared" si="431"/>
        <v>1185.0039999999999</v>
      </c>
      <c r="E683" s="105">
        <f t="shared" si="444"/>
        <v>1173.7929999999999</v>
      </c>
      <c r="F683" s="106">
        <f t="shared" si="445"/>
        <v>44824</v>
      </c>
      <c r="G683" s="107">
        <f t="shared" si="423"/>
        <v>-9.4607275587255124E-3</v>
      </c>
      <c r="H683" s="108">
        <f t="shared" si="437"/>
        <v>44886</v>
      </c>
      <c r="I683" s="108">
        <f t="shared" si="424"/>
        <v>44886</v>
      </c>
      <c r="J683" s="109">
        <f t="shared" si="432"/>
        <v>20</v>
      </c>
      <c r="K683" s="109">
        <f t="shared" si="421"/>
        <v>2</v>
      </c>
      <c r="L683" s="8">
        <f t="shared" si="433"/>
        <v>1</v>
      </c>
      <c r="M683" s="110">
        <f t="shared" si="447"/>
        <v>1</v>
      </c>
      <c r="N683" s="110">
        <f t="shared" si="442"/>
        <v>1.3013422316448768</v>
      </c>
      <c r="O683" s="103">
        <f t="shared" si="446"/>
        <v>1.3013422299999999</v>
      </c>
      <c r="P683" s="103">
        <f t="shared" si="425"/>
        <v>666.55903045000002</v>
      </c>
      <c r="Q683" s="11">
        <f t="shared" si="440"/>
        <v>0</v>
      </c>
      <c r="R683" s="30">
        <f t="shared" si="434"/>
        <v>0</v>
      </c>
      <c r="S683" s="8">
        <f t="shared" si="426"/>
        <v>0</v>
      </c>
      <c r="T683" s="113">
        <f t="shared" si="435"/>
        <v>0.16</v>
      </c>
      <c r="U683" s="111">
        <f t="shared" si="443"/>
        <v>2</v>
      </c>
      <c r="V683" s="111">
        <v>252</v>
      </c>
      <c r="W683" s="110">
        <f t="shared" si="427"/>
        <v>1.0011786300000001</v>
      </c>
      <c r="X683" s="103">
        <f t="shared" si="428"/>
        <v>0.78562646999999997</v>
      </c>
      <c r="Y683" s="103">
        <f t="shared" si="429"/>
        <v>0</v>
      </c>
      <c r="Z683" s="114" t="str">
        <f t="shared" si="438"/>
        <v>A+J=</v>
      </c>
      <c r="AA683" s="108">
        <f t="shared" si="439"/>
        <v>44886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216" ht="15" x14ac:dyDescent="0.2">
      <c r="A684" s="102">
        <f t="shared" si="430"/>
        <v>44859</v>
      </c>
      <c r="B684" s="103">
        <f t="shared" si="422"/>
        <v>667.73781809000002</v>
      </c>
      <c r="C684" s="192">
        <f t="shared" si="441"/>
        <v>512.20886795664228</v>
      </c>
      <c r="D684" s="104">
        <f t="shared" si="431"/>
        <v>1185.0039999999999</v>
      </c>
      <c r="E684" s="105">
        <f t="shared" si="444"/>
        <v>1173.7929999999999</v>
      </c>
      <c r="F684" s="106">
        <f t="shared" si="445"/>
        <v>44824</v>
      </c>
      <c r="G684" s="107">
        <f t="shared" si="423"/>
        <v>-9.4607275587255124E-3</v>
      </c>
      <c r="H684" s="108">
        <f t="shared" si="437"/>
        <v>44886</v>
      </c>
      <c r="I684" s="108">
        <f t="shared" si="424"/>
        <v>44886</v>
      </c>
      <c r="J684" s="109">
        <f t="shared" si="432"/>
        <v>20</v>
      </c>
      <c r="K684" s="109">
        <f t="shared" ref="K684:K747" si="448">(J684-(NETWORKDAYS(A684,I684,AD$171:AD$502)-1))</f>
        <v>3</v>
      </c>
      <c r="L684" s="8">
        <f t="shared" si="433"/>
        <v>1</v>
      </c>
      <c r="M684" s="110">
        <f t="shared" si="447"/>
        <v>1</v>
      </c>
      <c r="N684" s="110">
        <f t="shared" si="442"/>
        <v>1.3013422316448768</v>
      </c>
      <c r="O684" s="103">
        <f t="shared" si="446"/>
        <v>1.3013422299999999</v>
      </c>
      <c r="P684" s="103">
        <f t="shared" si="425"/>
        <v>666.55903045000002</v>
      </c>
      <c r="Q684" s="11">
        <f t="shared" si="440"/>
        <v>0</v>
      </c>
      <c r="R684" s="30">
        <f t="shared" si="434"/>
        <v>0</v>
      </c>
      <c r="S684" s="8">
        <f t="shared" si="426"/>
        <v>0</v>
      </c>
      <c r="T684" s="113">
        <f t="shared" si="435"/>
        <v>0.16</v>
      </c>
      <c r="U684" s="111">
        <f t="shared" si="443"/>
        <v>3</v>
      </c>
      <c r="V684" s="111">
        <v>252</v>
      </c>
      <c r="W684" s="110">
        <f t="shared" si="427"/>
        <v>1.001768467</v>
      </c>
      <c r="X684" s="103">
        <f t="shared" si="428"/>
        <v>1.1787876399999999</v>
      </c>
      <c r="Y684" s="103">
        <f t="shared" si="429"/>
        <v>0</v>
      </c>
      <c r="Z684" s="114" t="str">
        <f t="shared" si="438"/>
        <v>A+J=</v>
      </c>
      <c r="AA684" s="108">
        <f t="shared" si="439"/>
        <v>44886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216" ht="15" x14ac:dyDescent="0.2">
      <c r="A685" s="102">
        <f t="shared" si="430"/>
        <v>44860</v>
      </c>
      <c r="B685" s="103">
        <f t="shared" si="422"/>
        <v>668.13120990000004</v>
      </c>
      <c r="C685" s="192">
        <f t="shared" si="441"/>
        <v>512.20886795664228</v>
      </c>
      <c r="D685" s="104">
        <f t="shared" si="431"/>
        <v>1185.0039999999999</v>
      </c>
      <c r="E685" s="105">
        <f t="shared" si="444"/>
        <v>1173.7929999999999</v>
      </c>
      <c r="F685" s="106">
        <f t="shared" si="445"/>
        <v>44824</v>
      </c>
      <c r="G685" s="107">
        <f t="shared" si="423"/>
        <v>-9.4607275587255124E-3</v>
      </c>
      <c r="H685" s="108">
        <f t="shared" si="437"/>
        <v>44886</v>
      </c>
      <c r="I685" s="108">
        <f t="shared" si="424"/>
        <v>44886</v>
      </c>
      <c r="J685" s="109">
        <f t="shared" si="432"/>
        <v>20</v>
      </c>
      <c r="K685" s="109">
        <f t="shared" si="448"/>
        <v>4</v>
      </c>
      <c r="L685" s="8">
        <f t="shared" si="433"/>
        <v>1</v>
      </c>
      <c r="M685" s="110">
        <f t="shared" si="447"/>
        <v>1</v>
      </c>
      <c r="N685" s="110">
        <f t="shared" si="442"/>
        <v>1.3013422316448768</v>
      </c>
      <c r="O685" s="103">
        <f t="shared" si="446"/>
        <v>1.3013422299999999</v>
      </c>
      <c r="P685" s="103">
        <f t="shared" si="425"/>
        <v>666.55903045000002</v>
      </c>
      <c r="Q685" s="11">
        <f t="shared" si="440"/>
        <v>0</v>
      </c>
      <c r="R685" s="30">
        <f t="shared" si="434"/>
        <v>0</v>
      </c>
      <c r="S685" s="8">
        <f t="shared" si="426"/>
        <v>0</v>
      </c>
      <c r="T685" s="113">
        <f t="shared" si="435"/>
        <v>0.16</v>
      </c>
      <c r="U685" s="111">
        <f t="shared" si="443"/>
        <v>4</v>
      </c>
      <c r="V685" s="111">
        <v>252</v>
      </c>
      <c r="W685" s="110">
        <f t="shared" si="427"/>
        <v>1.0023586499999999</v>
      </c>
      <c r="X685" s="103">
        <f t="shared" si="428"/>
        <v>1.5721794499999999</v>
      </c>
      <c r="Y685" s="103">
        <f t="shared" si="429"/>
        <v>0</v>
      </c>
      <c r="Z685" s="114" t="str">
        <f t="shared" si="438"/>
        <v>A+J=</v>
      </c>
      <c r="AA685" s="108">
        <f t="shared" si="439"/>
        <v>44886</v>
      </c>
      <c r="AB685" s="197" t="s">
        <v>121</v>
      </c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216" s="208" customFormat="1" ht="15" x14ac:dyDescent="0.25">
      <c r="A686" s="191">
        <f t="shared" si="430"/>
        <v>44861</v>
      </c>
      <c r="B686" s="192">
        <f t="shared" si="422"/>
        <v>668.52483433999998</v>
      </c>
      <c r="C686" s="192">
        <f t="shared" si="441"/>
        <v>512.20886795664228</v>
      </c>
      <c r="D686" s="193">
        <f t="shared" si="431"/>
        <v>1185.0039999999999</v>
      </c>
      <c r="E686" s="194">
        <f t="shared" si="444"/>
        <v>1173.7929999999999</v>
      </c>
      <c r="F686" s="195">
        <f t="shared" si="445"/>
        <v>44824</v>
      </c>
      <c r="G686" s="196">
        <f t="shared" si="423"/>
        <v>-9.4607275587255124E-3</v>
      </c>
      <c r="H686" s="191">
        <f t="shared" si="437"/>
        <v>44886</v>
      </c>
      <c r="I686" s="191">
        <f t="shared" si="424"/>
        <v>44886</v>
      </c>
      <c r="J686" s="197">
        <f t="shared" si="432"/>
        <v>20</v>
      </c>
      <c r="K686" s="197">
        <f t="shared" si="448"/>
        <v>5</v>
      </c>
      <c r="L686" s="192">
        <f t="shared" si="433"/>
        <v>1</v>
      </c>
      <c r="M686" s="198">
        <f t="shared" si="447"/>
        <v>1</v>
      </c>
      <c r="N686" s="198">
        <f t="shared" si="442"/>
        <v>1.3013422316448768</v>
      </c>
      <c r="O686" s="192">
        <f t="shared" si="446"/>
        <v>1.3013422299999999</v>
      </c>
      <c r="P686" s="192">
        <f t="shared" si="425"/>
        <v>666.55903045000002</v>
      </c>
      <c r="Q686" s="199">
        <v>22.5</v>
      </c>
      <c r="R686" s="200">
        <f>S686/P686</f>
        <v>1.8168281647649831E-3</v>
      </c>
      <c r="S686" s="192">
        <v>1.21102322</v>
      </c>
      <c r="T686" s="201">
        <f t="shared" si="435"/>
        <v>0.16</v>
      </c>
      <c r="U686" s="199">
        <f t="shared" si="443"/>
        <v>5</v>
      </c>
      <c r="V686" s="199">
        <v>252</v>
      </c>
      <c r="W686" s="198">
        <f t="shared" si="427"/>
        <v>1.0029491820000001</v>
      </c>
      <c r="X686" s="192">
        <f t="shared" si="428"/>
        <v>1.9658038900000001</v>
      </c>
      <c r="Y686" s="192">
        <f t="shared" si="429"/>
        <v>3.1768271100000001</v>
      </c>
      <c r="Z686" s="202" t="str">
        <f t="shared" si="438"/>
        <v>A+J=</v>
      </c>
      <c r="AA686" s="191">
        <f t="shared" si="439"/>
        <v>44886</v>
      </c>
      <c r="AB686" s="192">
        <f>P686-S686</f>
        <v>665.34800723000001</v>
      </c>
      <c r="AC686" s="197"/>
      <c r="AD686" s="205"/>
      <c r="AE686" s="206"/>
      <c r="AF686" s="197"/>
      <c r="AG686" s="197"/>
      <c r="AH686" s="197"/>
      <c r="AI686" s="201"/>
      <c r="AJ686" s="197"/>
      <c r="AK686" s="197"/>
      <c r="AL686" s="197"/>
      <c r="AM686" s="197"/>
      <c r="AN686" s="197"/>
      <c r="AO686" s="197"/>
      <c r="AP686" s="197"/>
      <c r="AQ686" s="197"/>
      <c r="AR686" s="197"/>
      <c r="AS686" s="197"/>
      <c r="AT686" s="197"/>
      <c r="AU686" s="197"/>
      <c r="AV686" s="197"/>
      <c r="AW686" s="197"/>
      <c r="AX686" s="197"/>
      <c r="AY686" s="197"/>
      <c r="AZ686" s="197"/>
      <c r="BA686" s="197"/>
      <c r="BB686" s="197"/>
      <c r="BC686" s="197"/>
      <c r="BD686" s="197"/>
      <c r="BE686" s="197"/>
      <c r="BF686" s="197"/>
      <c r="BG686" s="197"/>
      <c r="BH686" s="197"/>
      <c r="BI686" s="197"/>
      <c r="BJ686" s="197"/>
      <c r="BK686" s="197"/>
      <c r="BL686" s="197"/>
      <c r="BM686" s="197"/>
      <c r="BN686" s="197"/>
      <c r="BO686" s="197"/>
      <c r="BP686" s="197"/>
      <c r="BQ686" s="197"/>
      <c r="BR686" s="197"/>
      <c r="BS686" s="197"/>
      <c r="BT686" s="197"/>
      <c r="BU686" s="197"/>
      <c r="BV686" s="197"/>
      <c r="BW686" s="197"/>
      <c r="BX686" s="197"/>
      <c r="BY686" s="197"/>
      <c r="BZ686" s="197"/>
      <c r="CA686" s="197"/>
      <c r="CB686" s="197"/>
      <c r="CC686" s="197"/>
      <c r="CD686" s="197"/>
      <c r="CE686" s="197"/>
      <c r="CF686" s="197"/>
      <c r="CG686" s="197"/>
      <c r="CH686" s="197"/>
      <c r="CI686" s="197"/>
      <c r="CJ686" s="197"/>
      <c r="CK686" s="197"/>
      <c r="CL686" s="197"/>
      <c r="CM686" s="197"/>
      <c r="CN686" s="197"/>
      <c r="CO686" s="197"/>
      <c r="CP686" s="197"/>
      <c r="CQ686" s="197"/>
      <c r="CR686" s="207"/>
      <c r="CS686" s="197"/>
      <c r="CT686" s="197"/>
      <c r="CU686" s="197"/>
      <c r="CV686" s="197"/>
      <c r="CW686" s="197"/>
      <c r="CX686" s="197"/>
      <c r="CY686" s="197"/>
      <c r="CZ686" s="197"/>
      <c r="DA686" s="197"/>
      <c r="DB686" s="197"/>
      <c r="DC686" s="197"/>
      <c r="DD686" s="197"/>
      <c r="DE686" s="197"/>
      <c r="DF686" s="197"/>
      <c r="DG686" s="197"/>
      <c r="DH686" s="197"/>
      <c r="DI686" s="197"/>
      <c r="DJ686" s="197"/>
      <c r="DK686" s="197"/>
      <c r="DL686" s="197"/>
      <c r="DM686" s="197"/>
      <c r="DN686" s="197"/>
      <c r="DO686" s="197"/>
      <c r="DP686" s="197"/>
      <c r="DQ686" s="204"/>
      <c r="DR686" s="197"/>
      <c r="DS686" s="197"/>
      <c r="DT686" s="197"/>
      <c r="DU686" s="197"/>
      <c r="DV686" s="197"/>
      <c r="DW686" s="197"/>
      <c r="DX686" s="197"/>
      <c r="DY686" s="197"/>
      <c r="DZ686" s="197"/>
      <c r="EA686" s="197"/>
      <c r="EB686" s="197"/>
      <c r="EC686" s="197"/>
      <c r="ED686" s="197"/>
      <c r="EE686" s="197"/>
      <c r="EF686" s="197"/>
      <c r="EG686" s="197"/>
      <c r="EH686" s="197"/>
      <c r="EI686" s="197"/>
      <c r="EJ686" s="197"/>
      <c r="EK686" s="197"/>
      <c r="EL686" s="197"/>
      <c r="EM686" s="197"/>
      <c r="EN686" s="197"/>
      <c r="EO686" s="197"/>
      <c r="EP686" s="197"/>
      <c r="EQ686" s="197"/>
      <c r="ER686" s="197"/>
      <c r="ES686" s="197"/>
      <c r="ET686" s="197"/>
      <c r="EU686" s="197"/>
      <c r="EV686" s="197"/>
      <c r="EW686" s="197"/>
      <c r="EX686" s="197"/>
      <c r="EY686" s="197"/>
      <c r="EZ686" s="197"/>
      <c r="FA686" s="197"/>
      <c r="FB686" s="197"/>
      <c r="FC686" s="197"/>
      <c r="FD686" s="197"/>
      <c r="FE686" s="197"/>
      <c r="FF686" s="197"/>
      <c r="FG686" s="197"/>
      <c r="FH686" s="197"/>
      <c r="FI686" s="197"/>
      <c r="FJ686" s="197"/>
      <c r="FK686" s="197"/>
      <c r="FL686" s="197"/>
      <c r="FM686" s="197"/>
      <c r="FN686" s="197"/>
      <c r="FO686" s="197"/>
      <c r="FP686" s="197"/>
      <c r="FQ686" s="197"/>
      <c r="FR686" s="197"/>
      <c r="FS686" s="197"/>
      <c r="FT686" s="197"/>
      <c r="FU686" s="197"/>
      <c r="FV686" s="197"/>
      <c r="FW686" s="197"/>
      <c r="FX686" s="197"/>
      <c r="FY686" s="197"/>
      <c r="FZ686" s="197"/>
      <c r="GA686" s="197"/>
      <c r="GB686" s="197"/>
      <c r="GC686" s="197"/>
      <c r="GD686" s="197"/>
      <c r="GE686" s="197"/>
      <c r="GF686" s="197"/>
      <c r="GG686" s="197"/>
      <c r="GH686" s="197"/>
      <c r="GI686" s="197"/>
      <c r="GJ686" s="197"/>
      <c r="GK686" s="197"/>
      <c r="GL686" s="197"/>
      <c r="GM686" s="197"/>
      <c r="GN686" s="197"/>
      <c r="GO686" s="197"/>
      <c r="GP686" s="197"/>
      <c r="GQ686" s="197"/>
      <c r="GR686" s="197"/>
      <c r="GS686" s="197"/>
      <c r="GT686" s="197"/>
      <c r="GU686" s="197"/>
      <c r="GV686" s="197"/>
      <c r="GW686" s="197"/>
      <c r="GX686" s="197"/>
      <c r="GY686" s="197"/>
      <c r="GZ686" s="197"/>
      <c r="HA686" s="197"/>
      <c r="HB686" s="197"/>
      <c r="HC686" s="197"/>
      <c r="HD686" s="197"/>
      <c r="HE686" s="197"/>
      <c r="HF686" s="197"/>
      <c r="HG686" s="197"/>
      <c r="HH686" s="197"/>
    </row>
    <row r="687" spans="1:216" ht="15" x14ac:dyDescent="0.2">
      <c r="A687" s="102">
        <f t="shared" si="430"/>
        <v>44862</v>
      </c>
      <c r="B687" s="103">
        <f t="shared" si="422"/>
        <v>665.73999168</v>
      </c>
      <c r="C687" s="192">
        <f t="shared" si="441"/>
        <v>511.2782724590997</v>
      </c>
      <c r="D687" s="104">
        <f t="shared" si="431"/>
        <v>1185.0039999999999</v>
      </c>
      <c r="E687" s="105">
        <f t="shared" si="444"/>
        <v>1173.7929999999999</v>
      </c>
      <c r="F687" s="106">
        <f t="shared" si="445"/>
        <v>44824</v>
      </c>
      <c r="G687" s="107">
        <f t="shared" si="423"/>
        <v>-9.4607275587255124E-3</v>
      </c>
      <c r="H687" s="108">
        <f t="shared" si="437"/>
        <v>44886</v>
      </c>
      <c r="I687" s="108">
        <f t="shared" si="424"/>
        <v>44886</v>
      </c>
      <c r="J687" s="109">
        <f t="shared" si="432"/>
        <v>20</v>
      </c>
      <c r="K687" s="109">
        <f t="shared" si="448"/>
        <v>6</v>
      </c>
      <c r="L687" s="8">
        <f t="shared" si="433"/>
        <v>1</v>
      </c>
      <c r="M687" s="110">
        <f t="shared" si="447"/>
        <v>1</v>
      </c>
      <c r="N687" s="110">
        <f t="shared" si="442"/>
        <v>1.3013422316448768</v>
      </c>
      <c r="O687" s="103">
        <f t="shared" si="446"/>
        <v>1.3013422299999999</v>
      </c>
      <c r="P687" s="103">
        <f t="shared" si="425"/>
        <v>665.34800723000001</v>
      </c>
      <c r="Q687" s="11">
        <f t="shared" si="440"/>
        <v>0</v>
      </c>
      <c r="R687" s="30">
        <f t="shared" si="434"/>
        <v>0</v>
      </c>
      <c r="S687" s="8">
        <f t="shared" si="426"/>
        <v>0</v>
      </c>
      <c r="T687" s="113">
        <f t="shared" si="435"/>
        <v>0.16</v>
      </c>
      <c r="U687" s="111">
        <f t="shared" si="443"/>
        <v>1</v>
      </c>
      <c r="V687" s="111">
        <v>252</v>
      </c>
      <c r="W687" s="110">
        <f t="shared" si="427"/>
        <v>1.0005891419999999</v>
      </c>
      <c r="X687" s="103">
        <f t="shared" si="428"/>
        <v>0.39198444999999998</v>
      </c>
      <c r="Y687" s="103">
        <f t="shared" si="429"/>
        <v>0</v>
      </c>
      <c r="Z687" s="114" t="str">
        <f t="shared" si="438"/>
        <v>A+J=</v>
      </c>
      <c r="AA687" s="108">
        <f t="shared" si="439"/>
        <v>44886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216" ht="15" x14ac:dyDescent="0.2">
      <c r="A688" s="102">
        <f t="shared" si="430"/>
        <v>44863</v>
      </c>
      <c r="B688" s="103">
        <f t="shared" si="422"/>
        <v>666.13220635000005</v>
      </c>
      <c r="C688" s="192">
        <f t="shared" si="441"/>
        <v>511.2782724590997</v>
      </c>
      <c r="D688" s="104">
        <f t="shared" si="431"/>
        <v>1185.0039999999999</v>
      </c>
      <c r="E688" s="105">
        <f t="shared" si="444"/>
        <v>1173.7929999999999</v>
      </c>
      <c r="F688" s="106">
        <f t="shared" si="445"/>
        <v>44824</v>
      </c>
      <c r="G688" s="107">
        <f t="shared" si="423"/>
        <v>-9.4607275587255124E-3</v>
      </c>
      <c r="H688" s="108">
        <f t="shared" si="437"/>
        <v>44886</v>
      </c>
      <c r="I688" s="108">
        <f t="shared" si="424"/>
        <v>44886</v>
      </c>
      <c r="J688" s="109">
        <f t="shared" si="432"/>
        <v>20</v>
      </c>
      <c r="K688" s="109">
        <f t="shared" si="448"/>
        <v>7</v>
      </c>
      <c r="L688" s="8">
        <f t="shared" si="433"/>
        <v>1</v>
      </c>
      <c r="M688" s="110">
        <f t="shared" si="447"/>
        <v>1</v>
      </c>
      <c r="N688" s="110">
        <f t="shared" si="442"/>
        <v>1.3013422316448768</v>
      </c>
      <c r="O688" s="103">
        <f t="shared" si="446"/>
        <v>1.3013422299999999</v>
      </c>
      <c r="P688" s="103">
        <f t="shared" si="425"/>
        <v>665.34800723000001</v>
      </c>
      <c r="Q688" s="11">
        <f t="shared" si="440"/>
        <v>0</v>
      </c>
      <c r="R688" s="30">
        <f t="shared" si="434"/>
        <v>0</v>
      </c>
      <c r="S688" s="8">
        <f t="shared" si="426"/>
        <v>0</v>
      </c>
      <c r="T688" s="113">
        <f t="shared" si="435"/>
        <v>0.16</v>
      </c>
      <c r="U688" s="111">
        <f t="shared" si="443"/>
        <v>2</v>
      </c>
      <c r="V688" s="111">
        <v>252</v>
      </c>
      <c r="W688" s="110">
        <f t="shared" si="427"/>
        <v>1.0011786300000001</v>
      </c>
      <c r="X688" s="103">
        <f t="shared" si="428"/>
        <v>0.78419912000000003</v>
      </c>
      <c r="Y688" s="103">
        <f t="shared" si="429"/>
        <v>0</v>
      </c>
      <c r="Z688" s="114" t="str">
        <f t="shared" si="438"/>
        <v>A+J=</v>
      </c>
      <c r="AA688" s="108">
        <f t="shared" si="439"/>
        <v>44886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5" x14ac:dyDescent="0.2">
      <c r="A689" s="102">
        <f t="shared" si="430"/>
        <v>44864</v>
      </c>
      <c r="B689" s="103">
        <f t="shared" si="422"/>
        <v>666.13220635000005</v>
      </c>
      <c r="C689" s="192">
        <f t="shared" si="441"/>
        <v>511.2782724590997</v>
      </c>
      <c r="D689" s="104">
        <f t="shared" si="431"/>
        <v>1185.0039999999999</v>
      </c>
      <c r="E689" s="105">
        <f t="shared" si="444"/>
        <v>1173.7929999999999</v>
      </c>
      <c r="F689" s="106">
        <f t="shared" si="445"/>
        <v>44824</v>
      </c>
      <c r="G689" s="107">
        <f t="shared" si="423"/>
        <v>-9.4607275587255124E-3</v>
      </c>
      <c r="H689" s="108">
        <f t="shared" si="437"/>
        <v>44886</v>
      </c>
      <c r="I689" s="108">
        <f t="shared" si="424"/>
        <v>44886</v>
      </c>
      <c r="J689" s="109">
        <f t="shared" si="432"/>
        <v>20</v>
      </c>
      <c r="K689" s="109">
        <f t="shared" si="448"/>
        <v>7</v>
      </c>
      <c r="L689" s="8">
        <f t="shared" si="433"/>
        <v>1</v>
      </c>
      <c r="M689" s="110">
        <f t="shared" si="447"/>
        <v>1</v>
      </c>
      <c r="N689" s="110">
        <f t="shared" si="442"/>
        <v>1.3013422316448768</v>
      </c>
      <c r="O689" s="103">
        <f t="shared" si="446"/>
        <v>1.3013422299999999</v>
      </c>
      <c r="P689" s="103">
        <f t="shared" si="425"/>
        <v>665.34800723000001</v>
      </c>
      <c r="Q689" s="11">
        <f t="shared" si="440"/>
        <v>0</v>
      </c>
      <c r="R689" s="30">
        <f t="shared" si="434"/>
        <v>0</v>
      </c>
      <c r="S689" s="8">
        <f t="shared" si="426"/>
        <v>0</v>
      </c>
      <c r="T689" s="113">
        <f t="shared" si="435"/>
        <v>0.16</v>
      </c>
      <c r="U689" s="111">
        <f t="shared" si="443"/>
        <v>2</v>
      </c>
      <c r="V689" s="111">
        <v>252</v>
      </c>
      <c r="W689" s="110">
        <f t="shared" si="427"/>
        <v>1.0011786300000001</v>
      </c>
      <c r="X689" s="103">
        <f t="shared" si="428"/>
        <v>0.78419912000000003</v>
      </c>
      <c r="Y689" s="103">
        <f t="shared" si="429"/>
        <v>0</v>
      </c>
      <c r="Z689" s="114" t="str">
        <f t="shared" si="438"/>
        <v>A+J=</v>
      </c>
      <c r="AA689" s="108">
        <f t="shared" si="439"/>
        <v>44886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5" x14ac:dyDescent="0.2">
      <c r="A690" s="102">
        <f t="shared" si="430"/>
        <v>44865</v>
      </c>
      <c r="B690" s="103">
        <f t="shared" si="422"/>
        <v>666.13220635000005</v>
      </c>
      <c r="C690" s="192">
        <f t="shared" si="441"/>
        <v>511.2782724590997</v>
      </c>
      <c r="D690" s="104">
        <f t="shared" si="431"/>
        <v>1185.0039999999999</v>
      </c>
      <c r="E690" s="105">
        <f t="shared" si="444"/>
        <v>1173.7929999999999</v>
      </c>
      <c r="F690" s="106">
        <f t="shared" si="445"/>
        <v>44824</v>
      </c>
      <c r="G690" s="107">
        <f t="shared" si="423"/>
        <v>-9.4607275587255124E-3</v>
      </c>
      <c r="H690" s="108">
        <f t="shared" si="437"/>
        <v>44886</v>
      </c>
      <c r="I690" s="108">
        <f t="shared" si="424"/>
        <v>44886</v>
      </c>
      <c r="J690" s="109">
        <f t="shared" si="432"/>
        <v>20</v>
      </c>
      <c r="K690" s="109">
        <f t="shared" si="448"/>
        <v>7</v>
      </c>
      <c r="L690" s="8">
        <f t="shared" si="433"/>
        <v>1</v>
      </c>
      <c r="M690" s="110">
        <f t="shared" si="447"/>
        <v>1</v>
      </c>
      <c r="N690" s="110">
        <f t="shared" si="442"/>
        <v>1.3013422316448768</v>
      </c>
      <c r="O690" s="103">
        <f t="shared" si="446"/>
        <v>1.3013422299999999</v>
      </c>
      <c r="P690" s="103">
        <f t="shared" si="425"/>
        <v>665.34800723000001</v>
      </c>
      <c r="Q690" s="11">
        <f t="shared" si="440"/>
        <v>0</v>
      </c>
      <c r="R690" s="30">
        <f t="shared" si="434"/>
        <v>0</v>
      </c>
      <c r="S690" s="8">
        <f t="shared" si="426"/>
        <v>0</v>
      </c>
      <c r="T690" s="113">
        <f t="shared" si="435"/>
        <v>0.16</v>
      </c>
      <c r="U690" s="111">
        <f t="shared" si="443"/>
        <v>2</v>
      </c>
      <c r="V690" s="111">
        <v>252</v>
      </c>
      <c r="W690" s="110">
        <f t="shared" si="427"/>
        <v>1.0011786300000001</v>
      </c>
      <c r="X690" s="103">
        <f t="shared" si="428"/>
        <v>0.78419912000000003</v>
      </c>
      <c r="Y690" s="103">
        <f t="shared" si="429"/>
        <v>0</v>
      </c>
      <c r="Z690" s="114" t="str">
        <f t="shared" si="438"/>
        <v>A+J=</v>
      </c>
      <c r="AA690" s="108">
        <f t="shared" si="439"/>
        <v>44886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5" x14ac:dyDescent="0.2">
      <c r="A691" s="102">
        <f t="shared" si="430"/>
        <v>44866</v>
      </c>
      <c r="B691" s="103">
        <f t="shared" si="422"/>
        <v>666.52465322</v>
      </c>
      <c r="C691" s="192">
        <f t="shared" si="441"/>
        <v>511.2782724590997</v>
      </c>
      <c r="D691" s="104">
        <f t="shared" si="431"/>
        <v>1185.0039999999999</v>
      </c>
      <c r="E691" s="105">
        <f t="shared" si="444"/>
        <v>1173.7929999999999</v>
      </c>
      <c r="F691" s="106">
        <f t="shared" si="445"/>
        <v>44824</v>
      </c>
      <c r="G691" s="107">
        <f t="shared" si="423"/>
        <v>-9.4607275587255124E-3</v>
      </c>
      <c r="H691" s="108">
        <f t="shared" si="437"/>
        <v>44886</v>
      </c>
      <c r="I691" s="108">
        <f t="shared" si="424"/>
        <v>44886</v>
      </c>
      <c r="J691" s="109">
        <f t="shared" si="432"/>
        <v>20</v>
      </c>
      <c r="K691" s="109">
        <f t="shared" si="448"/>
        <v>8</v>
      </c>
      <c r="L691" s="8">
        <f t="shared" si="433"/>
        <v>1</v>
      </c>
      <c r="M691" s="110">
        <f t="shared" si="447"/>
        <v>1</v>
      </c>
      <c r="N691" s="110">
        <f t="shared" si="442"/>
        <v>1.3013422316448768</v>
      </c>
      <c r="O691" s="103">
        <f t="shared" si="446"/>
        <v>1.3013422299999999</v>
      </c>
      <c r="P691" s="103">
        <f t="shared" si="425"/>
        <v>665.34800723000001</v>
      </c>
      <c r="Q691" s="11">
        <f t="shared" si="440"/>
        <v>0</v>
      </c>
      <c r="R691" s="30">
        <f t="shared" si="434"/>
        <v>0</v>
      </c>
      <c r="S691" s="8">
        <f t="shared" si="426"/>
        <v>0</v>
      </c>
      <c r="T691" s="113">
        <f t="shared" si="435"/>
        <v>0.16</v>
      </c>
      <c r="U691" s="111">
        <f t="shared" si="443"/>
        <v>3</v>
      </c>
      <c r="V691" s="111">
        <v>252</v>
      </c>
      <c r="W691" s="110">
        <f t="shared" si="427"/>
        <v>1.001768467</v>
      </c>
      <c r="X691" s="103">
        <f t="shared" si="428"/>
        <v>1.1766459899999999</v>
      </c>
      <c r="Y691" s="103">
        <f t="shared" si="429"/>
        <v>0</v>
      </c>
      <c r="Z691" s="114" t="str">
        <f t="shared" si="438"/>
        <v>A+J=</v>
      </c>
      <c r="AA691" s="108">
        <f t="shared" si="439"/>
        <v>44886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5" x14ac:dyDescent="0.2">
      <c r="A692" s="102">
        <f t="shared" si="430"/>
        <v>44867</v>
      </c>
      <c r="B692" s="103">
        <f t="shared" si="422"/>
        <v>666.9173303</v>
      </c>
      <c r="C692" s="192">
        <f t="shared" si="441"/>
        <v>511.2782724590997</v>
      </c>
      <c r="D692" s="104">
        <f t="shared" si="431"/>
        <v>1185.0039999999999</v>
      </c>
      <c r="E692" s="105">
        <f t="shared" si="444"/>
        <v>1173.7929999999999</v>
      </c>
      <c r="F692" s="106">
        <f t="shared" si="445"/>
        <v>44824</v>
      </c>
      <c r="G692" s="107">
        <f t="shared" si="423"/>
        <v>-9.4607275587255124E-3</v>
      </c>
      <c r="H692" s="108">
        <f t="shared" si="437"/>
        <v>44886</v>
      </c>
      <c r="I692" s="108">
        <f t="shared" si="424"/>
        <v>44886</v>
      </c>
      <c r="J692" s="109">
        <f t="shared" si="432"/>
        <v>20</v>
      </c>
      <c r="K692" s="109">
        <f t="shared" si="448"/>
        <v>9</v>
      </c>
      <c r="L692" s="8">
        <f t="shared" si="433"/>
        <v>1</v>
      </c>
      <c r="M692" s="110">
        <f t="shared" si="447"/>
        <v>1</v>
      </c>
      <c r="N692" s="110">
        <f t="shared" si="442"/>
        <v>1.3013422316448768</v>
      </c>
      <c r="O692" s="103">
        <f t="shared" si="446"/>
        <v>1.3013422299999999</v>
      </c>
      <c r="P692" s="103">
        <f t="shared" si="425"/>
        <v>665.34800723000001</v>
      </c>
      <c r="Q692" s="11">
        <f t="shared" si="440"/>
        <v>0</v>
      </c>
      <c r="R692" s="30">
        <f t="shared" si="434"/>
        <v>0</v>
      </c>
      <c r="S692" s="8">
        <f t="shared" si="426"/>
        <v>0</v>
      </c>
      <c r="T692" s="113">
        <f t="shared" si="435"/>
        <v>0.16</v>
      </c>
      <c r="U692" s="111">
        <f t="shared" si="443"/>
        <v>4</v>
      </c>
      <c r="V692" s="111">
        <v>252</v>
      </c>
      <c r="W692" s="110">
        <f t="shared" si="427"/>
        <v>1.0023586499999999</v>
      </c>
      <c r="X692" s="103">
        <f t="shared" si="428"/>
        <v>1.56932307</v>
      </c>
      <c r="Y692" s="103">
        <f t="shared" si="429"/>
        <v>0</v>
      </c>
      <c r="Z692" s="114" t="str">
        <f t="shared" si="438"/>
        <v>A+J=</v>
      </c>
      <c r="AA692" s="108">
        <f t="shared" si="439"/>
        <v>44886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5" x14ac:dyDescent="0.2">
      <c r="A693" s="102">
        <f t="shared" si="430"/>
        <v>44868</v>
      </c>
      <c r="B693" s="103">
        <f t="shared" si="422"/>
        <v>666.9173303</v>
      </c>
      <c r="C693" s="192">
        <f t="shared" si="441"/>
        <v>511.2782724590997</v>
      </c>
      <c r="D693" s="104">
        <f t="shared" si="431"/>
        <v>1185.0039999999999</v>
      </c>
      <c r="E693" s="105">
        <f t="shared" si="444"/>
        <v>1173.7929999999999</v>
      </c>
      <c r="F693" s="106">
        <f t="shared" si="445"/>
        <v>44824</v>
      </c>
      <c r="G693" s="107">
        <f t="shared" si="423"/>
        <v>-9.4607275587255124E-3</v>
      </c>
      <c r="H693" s="108">
        <f t="shared" si="437"/>
        <v>44886</v>
      </c>
      <c r="I693" s="108">
        <f t="shared" si="424"/>
        <v>44886</v>
      </c>
      <c r="J693" s="109">
        <f t="shared" si="432"/>
        <v>20</v>
      </c>
      <c r="K693" s="109">
        <f t="shared" si="448"/>
        <v>9</v>
      </c>
      <c r="L693" s="8">
        <f t="shared" si="433"/>
        <v>1</v>
      </c>
      <c r="M693" s="110">
        <f t="shared" si="447"/>
        <v>1</v>
      </c>
      <c r="N693" s="110">
        <f t="shared" si="442"/>
        <v>1.3013422316448768</v>
      </c>
      <c r="O693" s="103">
        <f t="shared" si="446"/>
        <v>1.3013422299999999</v>
      </c>
      <c r="P693" s="103">
        <f t="shared" si="425"/>
        <v>665.34800723000001</v>
      </c>
      <c r="Q693" s="11">
        <f t="shared" si="440"/>
        <v>0</v>
      </c>
      <c r="R693" s="30">
        <f t="shared" si="434"/>
        <v>0</v>
      </c>
      <c r="S693" s="8">
        <f t="shared" si="426"/>
        <v>0</v>
      </c>
      <c r="T693" s="113">
        <f t="shared" si="435"/>
        <v>0.16</v>
      </c>
      <c r="U693" s="111">
        <f t="shared" si="443"/>
        <v>4</v>
      </c>
      <c r="V693" s="111">
        <v>252</v>
      </c>
      <c r="W693" s="110">
        <f t="shared" si="427"/>
        <v>1.0023586499999999</v>
      </c>
      <c r="X693" s="103">
        <f t="shared" si="428"/>
        <v>1.56932307</v>
      </c>
      <c r="Y693" s="103">
        <f t="shared" si="429"/>
        <v>0</v>
      </c>
      <c r="Z693" s="114" t="str">
        <f t="shared" si="438"/>
        <v>A+J=</v>
      </c>
      <c r="AA693" s="108">
        <f t="shared" si="439"/>
        <v>44886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5" x14ac:dyDescent="0.2">
      <c r="A694" s="102">
        <f t="shared" si="430"/>
        <v>44869</v>
      </c>
      <c r="B694" s="103">
        <f t="shared" si="422"/>
        <v>667.31023959000004</v>
      </c>
      <c r="C694" s="192">
        <f t="shared" si="441"/>
        <v>511.2782724590997</v>
      </c>
      <c r="D694" s="104">
        <f t="shared" si="431"/>
        <v>1185.0039999999999</v>
      </c>
      <c r="E694" s="105">
        <f t="shared" si="444"/>
        <v>1173.7929999999999</v>
      </c>
      <c r="F694" s="106">
        <f t="shared" si="445"/>
        <v>44824</v>
      </c>
      <c r="G694" s="107">
        <f t="shared" si="423"/>
        <v>-9.4607275587255124E-3</v>
      </c>
      <c r="H694" s="108">
        <f t="shared" si="437"/>
        <v>44886</v>
      </c>
      <c r="I694" s="108">
        <f t="shared" si="424"/>
        <v>44886</v>
      </c>
      <c r="J694" s="109">
        <f t="shared" si="432"/>
        <v>20</v>
      </c>
      <c r="K694" s="109">
        <f t="shared" si="448"/>
        <v>10</v>
      </c>
      <c r="L694" s="8">
        <f t="shared" si="433"/>
        <v>1</v>
      </c>
      <c r="M694" s="110">
        <f t="shared" si="447"/>
        <v>1</v>
      </c>
      <c r="N694" s="110">
        <f t="shared" si="442"/>
        <v>1.3013422316448768</v>
      </c>
      <c r="O694" s="103">
        <f t="shared" si="446"/>
        <v>1.3013422299999999</v>
      </c>
      <c r="P694" s="103">
        <f t="shared" si="425"/>
        <v>665.34800723000001</v>
      </c>
      <c r="Q694" s="11">
        <f t="shared" si="440"/>
        <v>0</v>
      </c>
      <c r="R694" s="30">
        <f t="shared" si="434"/>
        <v>0</v>
      </c>
      <c r="S694" s="8">
        <f t="shared" si="426"/>
        <v>0</v>
      </c>
      <c r="T694" s="113">
        <f t="shared" si="435"/>
        <v>0.16</v>
      </c>
      <c r="U694" s="111">
        <f t="shared" si="443"/>
        <v>5</v>
      </c>
      <c r="V694" s="111">
        <v>252</v>
      </c>
      <c r="W694" s="110">
        <f t="shared" si="427"/>
        <v>1.0029491820000001</v>
      </c>
      <c r="X694" s="103">
        <f t="shared" si="428"/>
        <v>1.96223236</v>
      </c>
      <c r="Y694" s="103">
        <f t="shared" si="429"/>
        <v>0</v>
      </c>
      <c r="Z694" s="114" t="str">
        <f t="shared" si="438"/>
        <v>A+J=</v>
      </c>
      <c r="AA694" s="108">
        <f t="shared" si="439"/>
        <v>44886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5" x14ac:dyDescent="0.2">
      <c r="A695" s="102">
        <f t="shared" si="430"/>
        <v>44870</v>
      </c>
      <c r="B695" s="103">
        <f t="shared" si="422"/>
        <v>667.70337975999996</v>
      </c>
      <c r="C695" s="192">
        <f t="shared" si="441"/>
        <v>511.2782724590997</v>
      </c>
      <c r="D695" s="104">
        <f t="shared" si="431"/>
        <v>1185.0039999999999</v>
      </c>
      <c r="E695" s="105">
        <f t="shared" si="444"/>
        <v>1173.7929999999999</v>
      </c>
      <c r="F695" s="106">
        <f t="shared" si="445"/>
        <v>44824</v>
      </c>
      <c r="G695" s="107">
        <f t="shared" si="423"/>
        <v>-9.4607275587255124E-3</v>
      </c>
      <c r="H695" s="108">
        <f t="shared" si="437"/>
        <v>44886</v>
      </c>
      <c r="I695" s="108">
        <f t="shared" si="424"/>
        <v>44886</v>
      </c>
      <c r="J695" s="109">
        <f t="shared" si="432"/>
        <v>20</v>
      </c>
      <c r="K695" s="109">
        <f t="shared" si="448"/>
        <v>11</v>
      </c>
      <c r="L695" s="8">
        <f t="shared" si="433"/>
        <v>1</v>
      </c>
      <c r="M695" s="110">
        <f t="shared" si="447"/>
        <v>1</v>
      </c>
      <c r="N695" s="110">
        <f t="shared" si="442"/>
        <v>1.3013422316448768</v>
      </c>
      <c r="O695" s="103">
        <f t="shared" si="446"/>
        <v>1.3013422299999999</v>
      </c>
      <c r="P695" s="103">
        <f t="shared" si="425"/>
        <v>665.34800723000001</v>
      </c>
      <c r="Q695" s="11">
        <f t="shared" si="440"/>
        <v>0</v>
      </c>
      <c r="R695" s="30">
        <f t="shared" si="434"/>
        <v>0</v>
      </c>
      <c r="S695" s="8">
        <f t="shared" si="426"/>
        <v>0</v>
      </c>
      <c r="T695" s="113">
        <f t="shared" si="435"/>
        <v>0.16</v>
      </c>
      <c r="U695" s="111">
        <f t="shared" si="443"/>
        <v>6</v>
      </c>
      <c r="V695" s="111">
        <v>252</v>
      </c>
      <c r="W695" s="110">
        <f t="shared" si="427"/>
        <v>1.003540061</v>
      </c>
      <c r="X695" s="103">
        <f t="shared" si="428"/>
        <v>2.3553725299999999</v>
      </c>
      <c r="Y695" s="103">
        <f t="shared" si="429"/>
        <v>0</v>
      </c>
      <c r="Z695" s="114" t="str">
        <f t="shared" si="438"/>
        <v>A+J=</v>
      </c>
      <c r="AA695" s="108">
        <f t="shared" si="439"/>
        <v>44886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5" x14ac:dyDescent="0.2">
      <c r="A696" s="102">
        <f t="shared" si="430"/>
        <v>44871</v>
      </c>
      <c r="B696" s="103">
        <f t="shared" si="422"/>
        <v>667.70337975999996</v>
      </c>
      <c r="C696" s="192">
        <f t="shared" si="441"/>
        <v>511.2782724590997</v>
      </c>
      <c r="D696" s="104">
        <f t="shared" si="431"/>
        <v>1185.0039999999999</v>
      </c>
      <c r="E696" s="105">
        <f t="shared" si="444"/>
        <v>1173.7929999999999</v>
      </c>
      <c r="F696" s="106">
        <f t="shared" si="445"/>
        <v>44824</v>
      </c>
      <c r="G696" s="107">
        <f t="shared" si="423"/>
        <v>-9.4607275587255124E-3</v>
      </c>
      <c r="H696" s="108">
        <f t="shared" si="437"/>
        <v>44886</v>
      </c>
      <c r="I696" s="108">
        <f t="shared" si="424"/>
        <v>44886</v>
      </c>
      <c r="J696" s="109">
        <f t="shared" si="432"/>
        <v>20</v>
      </c>
      <c r="K696" s="109">
        <f t="shared" si="448"/>
        <v>11</v>
      </c>
      <c r="L696" s="8">
        <f t="shared" si="433"/>
        <v>1</v>
      </c>
      <c r="M696" s="110">
        <f t="shared" si="447"/>
        <v>1</v>
      </c>
      <c r="N696" s="110">
        <f t="shared" si="442"/>
        <v>1.3013422316448768</v>
      </c>
      <c r="O696" s="103">
        <f t="shared" si="446"/>
        <v>1.3013422299999999</v>
      </c>
      <c r="P696" s="103">
        <f t="shared" si="425"/>
        <v>665.34800723000001</v>
      </c>
      <c r="Q696" s="11">
        <f t="shared" si="440"/>
        <v>0</v>
      </c>
      <c r="R696" s="30">
        <f t="shared" si="434"/>
        <v>0</v>
      </c>
      <c r="S696" s="8">
        <f t="shared" si="426"/>
        <v>0</v>
      </c>
      <c r="T696" s="113">
        <f t="shared" si="435"/>
        <v>0.16</v>
      </c>
      <c r="U696" s="111">
        <f t="shared" si="443"/>
        <v>6</v>
      </c>
      <c r="V696" s="111">
        <v>252</v>
      </c>
      <c r="W696" s="110">
        <f t="shared" si="427"/>
        <v>1.003540061</v>
      </c>
      <c r="X696" s="103">
        <f t="shared" si="428"/>
        <v>2.3553725299999999</v>
      </c>
      <c r="Y696" s="103">
        <f t="shared" si="429"/>
        <v>0</v>
      </c>
      <c r="Z696" s="114" t="str">
        <f t="shared" si="438"/>
        <v>A+J=</v>
      </c>
      <c r="AA696" s="108">
        <f t="shared" si="439"/>
        <v>44886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5" x14ac:dyDescent="0.2">
      <c r="A697" s="102">
        <f t="shared" si="430"/>
        <v>44872</v>
      </c>
      <c r="B697" s="103">
        <f t="shared" si="422"/>
        <v>667.70337975999996</v>
      </c>
      <c r="C697" s="192">
        <f t="shared" si="441"/>
        <v>511.2782724590997</v>
      </c>
      <c r="D697" s="104">
        <f t="shared" si="431"/>
        <v>1185.0039999999999</v>
      </c>
      <c r="E697" s="105">
        <f t="shared" si="444"/>
        <v>1173.7929999999999</v>
      </c>
      <c r="F697" s="106">
        <f t="shared" si="445"/>
        <v>44824</v>
      </c>
      <c r="G697" s="107">
        <f t="shared" si="423"/>
        <v>-9.4607275587255124E-3</v>
      </c>
      <c r="H697" s="108">
        <f t="shared" si="437"/>
        <v>44886</v>
      </c>
      <c r="I697" s="108">
        <f t="shared" si="424"/>
        <v>44886</v>
      </c>
      <c r="J697" s="109">
        <f t="shared" si="432"/>
        <v>20</v>
      </c>
      <c r="K697" s="109">
        <f t="shared" si="448"/>
        <v>11</v>
      </c>
      <c r="L697" s="8">
        <f t="shared" si="433"/>
        <v>1</v>
      </c>
      <c r="M697" s="110">
        <f t="shared" si="447"/>
        <v>1</v>
      </c>
      <c r="N697" s="110">
        <f t="shared" si="442"/>
        <v>1.3013422316448768</v>
      </c>
      <c r="O697" s="103">
        <f t="shared" si="446"/>
        <v>1.3013422299999999</v>
      </c>
      <c r="P697" s="103">
        <f t="shared" si="425"/>
        <v>665.34800723000001</v>
      </c>
      <c r="Q697" s="11">
        <f t="shared" si="440"/>
        <v>0</v>
      </c>
      <c r="R697" s="30">
        <f t="shared" si="434"/>
        <v>0</v>
      </c>
      <c r="S697" s="8">
        <f t="shared" si="426"/>
        <v>0</v>
      </c>
      <c r="T697" s="113">
        <f t="shared" si="435"/>
        <v>0.16</v>
      </c>
      <c r="U697" s="111">
        <f t="shared" si="443"/>
        <v>6</v>
      </c>
      <c r="V697" s="111">
        <v>252</v>
      </c>
      <c r="W697" s="110">
        <f t="shared" si="427"/>
        <v>1.003540061</v>
      </c>
      <c r="X697" s="103">
        <f t="shared" si="428"/>
        <v>2.3553725299999999</v>
      </c>
      <c r="Y697" s="103">
        <f t="shared" si="429"/>
        <v>0</v>
      </c>
      <c r="Z697" s="114" t="str">
        <f t="shared" si="438"/>
        <v>A+J=</v>
      </c>
      <c r="AA697" s="108">
        <f t="shared" si="439"/>
        <v>44886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5" x14ac:dyDescent="0.2">
      <c r="A698" s="102">
        <f t="shared" si="430"/>
        <v>44873</v>
      </c>
      <c r="B698" s="103">
        <f t="shared" si="422"/>
        <v>668.09675145999995</v>
      </c>
      <c r="C698" s="192">
        <f t="shared" si="441"/>
        <v>511.2782724590997</v>
      </c>
      <c r="D698" s="104">
        <f t="shared" si="431"/>
        <v>1185.0039999999999</v>
      </c>
      <c r="E698" s="105">
        <f t="shared" si="444"/>
        <v>1173.7929999999999</v>
      </c>
      <c r="F698" s="106">
        <f t="shared" si="445"/>
        <v>44824</v>
      </c>
      <c r="G698" s="107">
        <f t="shared" si="423"/>
        <v>-9.4607275587255124E-3</v>
      </c>
      <c r="H698" s="108">
        <f t="shared" si="437"/>
        <v>44886</v>
      </c>
      <c r="I698" s="108">
        <f t="shared" si="424"/>
        <v>44886</v>
      </c>
      <c r="J698" s="109">
        <f t="shared" si="432"/>
        <v>20</v>
      </c>
      <c r="K698" s="109">
        <f t="shared" si="448"/>
        <v>12</v>
      </c>
      <c r="L698" s="8">
        <f t="shared" si="433"/>
        <v>1</v>
      </c>
      <c r="M698" s="110">
        <f t="shared" si="447"/>
        <v>1</v>
      </c>
      <c r="N698" s="110">
        <f t="shared" si="442"/>
        <v>1.3013422316448768</v>
      </c>
      <c r="O698" s="103">
        <f t="shared" si="446"/>
        <v>1.3013422299999999</v>
      </c>
      <c r="P698" s="103">
        <f t="shared" si="425"/>
        <v>665.34800723000001</v>
      </c>
      <c r="Q698" s="11">
        <f t="shared" si="440"/>
        <v>0</v>
      </c>
      <c r="R698" s="30">
        <f t="shared" si="434"/>
        <v>0</v>
      </c>
      <c r="S698" s="8">
        <f t="shared" si="426"/>
        <v>0</v>
      </c>
      <c r="T698" s="113">
        <f t="shared" si="435"/>
        <v>0.16</v>
      </c>
      <c r="U698" s="111">
        <f t="shared" si="443"/>
        <v>7</v>
      </c>
      <c r="V698" s="111">
        <v>252</v>
      </c>
      <c r="W698" s="110">
        <f t="shared" si="427"/>
        <v>1.004131288</v>
      </c>
      <c r="X698" s="103">
        <f t="shared" si="428"/>
        <v>2.7487442299999998</v>
      </c>
      <c r="Y698" s="103">
        <f t="shared" si="429"/>
        <v>0</v>
      </c>
      <c r="Z698" s="114" t="str">
        <f t="shared" si="438"/>
        <v>A+J=</v>
      </c>
      <c r="AA698" s="108">
        <f t="shared" si="439"/>
        <v>44886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5" x14ac:dyDescent="0.2">
      <c r="A699" s="102">
        <f t="shared" si="430"/>
        <v>44874</v>
      </c>
      <c r="B699" s="103">
        <f t="shared" si="422"/>
        <v>668.49035537999998</v>
      </c>
      <c r="C699" s="192">
        <f t="shared" si="441"/>
        <v>511.2782724590997</v>
      </c>
      <c r="D699" s="104">
        <f t="shared" si="431"/>
        <v>1185.0039999999999</v>
      </c>
      <c r="E699" s="105">
        <f t="shared" si="444"/>
        <v>1173.7929999999999</v>
      </c>
      <c r="F699" s="106">
        <f t="shared" si="445"/>
        <v>44824</v>
      </c>
      <c r="G699" s="107">
        <f t="shared" si="423"/>
        <v>-9.4607275587255124E-3</v>
      </c>
      <c r="H699" s="108">
        <f t="shared" si="437"/>
        <v>44886</v>
      </c>
      <c r="I699" s="108">
        <f t="shared" si="424"/>
        <v>44886</v>
      </c>
      <c r="J699" s="109">
        <f t="shared" si="432"/>
        <v>20</v>
      </c>
      <c r="K699" s="109">
        <f t="shared" si="448"/>
        <v>13</v>
      </c>
      <c r="L699" s="8">
        <f t="shared" si="433"/>
        <v>1</v>
      </c>
      <c r="M699" s="110">
        <f t="shared" si="447"/>
        <v>1</v>
      </c>
      <c r="N699" s="110">
        <f t="shared" si="442"/>
        <v>1.3013422316448768</v>
      </c>
      <c r="O699" s="103">
        <f t="shared" si="446"/>
        <v>1.3013422299999999</v>
      </c>
      <c r="P699" s="103">
        <f t="shared" si="425"/>
        <v>665.34800723000001</v>
      </c>
      <c r="Q699" s="11">
        <f t="shared" si="440"/>
        <v>0</v>
      </c>
      <c r="R699" s="30">
        <f t="shared" si="434"/>
        <v>0</v>
      </c>
      <c r="S699" s="8">
        <f t="shared" si="426"/>
        <v>0</v>
      </c>
      <c r="T699" s="113">
        <f t="shared" si="435"/>
        <v>0.16</v>
      </c>
      <c r="U699" s="111">
        <f t="shared" si="443"/>
        <v>8</v>
      </c>
      <c r="V699" s="111">
        <v>252</v>
      </c>
      <c r="W699" s="110">
        <f t="shared" si="427"/>
        <v>1.0047228640000001</v>
      </c>
      <c r="X699" s="103">
        <f t="shared" si="428"/>
        <v>3.1423481500000001</v>
      </c>
      <c r="Y699" s="103">
        <f t="shared" si="429"/>
        <v>0</v>
      </c>
      <c r="Z699" s="114" t="str">
        <f t="shared" si="438"/>
        <v>A+J=</v>
      </c>
      <c r="AA699" s="108">
        <f t="shared" si="439"/>
        <v>44886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5" x14ac:dyDescent="0.2">
      <c r="A700" s="102">
        <f t="shared" si="430"/>
        <v>44875</v>
      </c>
      <c r="B700" s="103">
        <f t="shared" si="422"/>
        <v>668.88419082999997</v>
      </c>
      <c r="C700" s="192">
        <f t="shared" si="441"/>
        <v>511.2782724590997</v>
      </c>
      <c r="D700" s="104">
        <f t="shared" si="431"/>
        <v>1185.0039999999999</v>
      </c>
      <c r="E700" s="105">
        <f t="shared" si="444"/>
        <v>1173.7929999999999</v>
      </c>
      <c r="F700" s="106">
        <f t="shared" si="445"/>
        <v>44824</v>
      </c>
      <c r="G700" s="107">
        <f t="shared" si="423"/>
        <v>-9.4607275587255124E-3</v>
      </c>
      <c r="H700" s="108">
        <f t="shared" si="437"/>
        <v>44886</v>
      </c>
      <c r="I700" s="108">
        <f t="shared" si="424"/>
        <v>44886</v>
      </c>
      <c r="J700" s="109">
        <f t="shared" si="432"/>
        <v>20</v>
      </c>
      <c r="K700" s="109">
        <f t="shared" si="448"/>
        <v>14</v>
      </c>
      <c r="L700" s="8">
        <f t="shared" si="433"/>
        <v>1</v>
      </c>
      <c r="M700" s="110">
        <f t="shared" si="447"/>
        <v>1</v>
      </c>
      <c r="N700" s="110">
        <f t="shared" si="442"/>
        <v>1.3013422316448768</v>
      </c>
      <c r="O700" s="103">
        <f t="shared" si="446"/>
        <v>1.3013422299999999</v>
      </c>
      <c r="P700" s="103">
        <f t="shared" si="425"/>
        <v>665.34800723000001</v>
      </c>
      <c r="Q700" s="11">
        <f t="shared" si="440"/>
        <v>0</v>
      </c>
      <c r="R700" s="30">
        <f t="shared" si="434"/>
        <v>0</v>
      </c>
      <c r="S700" s="8">
        <f t="shared" si="426"/>
        <v>0</v>
      </c>
      <c r="T700" s="113">
        <f t="shared" si="435"/>
        <v>0.16</v>
      </c>
      <c r="U700" s="111">
        <f t="shared" si="443"/>
        <v>9</v>
      </c>
      <c r="V700" s="111">
        <v>252</v>
      </c>
      <c r="W700" s="110">
        <f t="shared" si="427"/>
        <v>1.005314788</v>
      </c>
      <c r="X700" s="103">
        <f t="shared" si="428"/>
        <v>3.5361836000000002</v>
      </c>
      <c r="Y700" s="103">
        <f t="shared" si="429"/>
        <v>0</v>
      </c>
      <c r="Z700" s="114" t="str">
        <f t="shared" si="438"/>
        <v>A+J=</v>
      </c>
      <c r="AA700" s="108">
        <f t="shared" si="439"/>
        <v>44886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5" x14ac:dyDescent="0.2">
      <c r="A701" s="102">
        <f t="shared" si="430"/>
        <v>44876</v>
      </c>
      <c r="B701" s="103">
        <f t="shared" si="422"/>
        <v>669.27825848999998</v>
      </c>
      <c r="C701" s="192">
        <f t="shared" si="441"/>
        <v>511.2782724590997</v>
      </c>
      <c r="D701" s="104">
        <f t="shared" si="431"/>
        <v>1185.0039999999999</v>
      </c>
      <c r="E701" s="105">
        <f t="shared" si="444"/>
        <v>1173.7929999999999</v>
      </c>
      <c r="F701" s="106">
        <f t="shared" si="445"/>
        <v>44824</v>
      </c>
      <c r="G701" s="107">
        <f t="shared" si="423"/>
        <v>-9.4607275587255124E-3</v>
      </c>
      <c r="H701" s="108">
        <f t="shared" si="437"/>
        <v>44886</v>
      </c>
      <c r="I701" s="108">
        <f t="shared" si="424"/>
        <v>44886</v>
      </c>
      <c r="J701" s="109">
        <f t="shared" si="432"/>
        <v>20</v>
      </c>
      <c r="K701" s="109">
        <f t="shared" si="448"/>
        <v>15</v>
      </c>
      <c r="L701" s="8">
        <f t="shared" si="433"/>
        <v>1</v>
      </c>
      <c r="M701" s="110">
        <f t="shared" si="447"/>
        <v>1</v>
      </c>
      <c r="N701" s="110">
        <f t="shared" si="442"/>
        <v>1.3013422316448768</v>
      </c>
      <c r="O701" s="103">
        <f t="shared" si="446"/>
        <v>1.3013422299999999</v>
      </c>
      <c r="P701" s="103">
        <f t="shared" si="425"/>
        <v>665.34800723000001</v>
      </c>
      <c r="Q701" s="11">
        <f t="shared" si="440"/>
        <v>0</v>
      </c>
      <c r="R701" s="30">
        <f t="shared" si="434"/>
        <v>0</v>
      </c>
      <c r="S701" s="8">
        <f t="shared" si="426"/>
        <v>0</v>
      </c>
      <c r="T701" s="113">
        <f t="shared" si="435"/>
        <v>0.16</v>
      </c>
      <c r="U701" s="111">
        <f t="shared" si="443"/>
        <v>10</v>
      </c>
      <c r="V701" s="111">
        <v>252</v>
      </c>
      <c r="W701" s="110">
        <f t="shared" si="427"/>
        <v>1.005907061</v>
      </c>
      <c r="X701" s="103">
        <f t="shared" si="428"/>
        <v>3.9302512599999999</v>
      </c>
      <c r="Y701" s="103">
        <f t="shared" si="429"/>
        <v>0</v>
      </c>
      <c r="Z701" s="114" t="str">
        <f t="shared" si="438"/>
        <v>A+J=</v>
      </c>
      <c r="AA701" s="108">
        <f t="shared" si="439"/>
        <v>44886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5" x14ac:dyDescent="0.2">
      <c r="A702" s="102">
        <f t="shared" si="430"/>
        <v>44877</v>
      </c>
      <c r="B702" s="103">
        <f t="shared" si="422"/>
        <v>669.67255836000004</v>
      </c>
      <c r="C702" s="192">
        <f t="shared" si="441"/>
        <v>511.2782724590997</v>
      </c>
      <c r="D702" s="104">
        <f t="shared" si="431"/>
        <v>1185.0039999999999</v>
      </c>
      <c r="E702" s="105">
        <f t="shared" si="444"/>
        <v>1173.7929999999999</v>
      </c>
      <c r="F702" s="106">
        <f t="shared" si="445"/>
        <v>44824</v>
      </c>
      <c r="G702" s="107">
        <f t="shared" si="423"/>
        <v>-9.4607275587255124E-3</v>
      </c>
      <c r="H702" s="108">
        <f t="shared" si="437"/>
        <v>44886</v>
      </c>
      <c r="I702" s="108">
        <f t="shared" si="424"/>
        <v>44886</v>
      </c>
      <c r="J702" s="109">
        <f t="shared" si="432"/>
        <v>20</v>
      </c>
      <c r="K702" s="109">
        <f t="shared" si="448"/>
        <v>16</v>
      </c>
      <c r="L702" s="8">
        <f t="shared" si="433"/>
        <v>1</v>
      </c>
      <c r="M702" s="110">
        <f t="shared" si="447"/>
        <v>1</v>
      </c>
      <c r="N702" s="110">
        <f t="shared" si="442"/>
        <v>1.3013422316448768</v>
      </c>
      <c r="O702" s="103">
        <f t="shared" si="446"/>
        <v>1.3013422299999999</v>
      </c>
      <c r="P702" s="103">
        <f t="shared" si="425"/>
        <v>665.34800723000001</v>
      </c>
      <c r="Q702" s="11">
        <f t="shared" si="440"/>
        <v>0</v>
      </c>
      <c r="R702" s="30">
        <f t="shared" si="434"/>
        <v>0</v>
      </c>
      <c r="S702" s="8">
        <f t="shared" si="426"/>
        <v>0</v>
      </c>
      <c r="T702" s="113">
        <f t="shared" si="435"/>
        <v>0.16</v>
      </c>
      <c r="U702" s="111">
        <f t="shared" si="443"/>
        <v>11</v>
      </c>
      <c r="V702" s="111">
        <v>252</v>
      </c>
      <c r="W702" s="110">
        <f t="shared" si="427"/>
        <v>1.0064996829999999</v>
      </c>
      <c r="X702" s="103">
        <f t="shared" si="428"/>
        <v>4.3245511299999997</v>
      </c>
      <c r="Y702" s="103">
        <f t="shared" si="429"/>
        <v>0</v>
      </c>
      <c r="Z702" s="114" t="str">
        <f t="shared" si="438"/>
        <v>A+J=</v>
      </c>
      <c r="AA702" s="108">
        <f t="shared" si="439"/>
        <v>44886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5" x14ac:dyDescent="0.2">
      <c r="A703" s="102">
        <f t="shared" si="430"/>
        <v>44878</v>
      </c>
      <c r="B703" s="103">
        <f t="shared" si="422"/>
        <v>669.67255836000004</v>
      </c>
      <c r="C703" s="192">
        <f t="shared" si="441"/>
        <v>511.2782724590997</v>
      </c>
      <c r="D703" s="104">
        <f t="shared" si="431"/>
        <v>1185.0039999999999</v>
      </c>
      <c r="E703" s="105">
        <f t="shared" si="444"/>
        <v>1173.7929999999999</v>
      </c>
      <c r="F703" s="106">
        <f t="shared" si="445"/>
        <v>44824</v>
      </c>
      <c r="G703" s="107">
        <f t="shared" si="423"/>
        <v>-9.4607275587255124E-3</v>
      </c>
      <c r="H703" s="108">
        <f t="shared" si="437"/>
        <v>44886</v>
      </c>
      <c r="I703" s="108">
        <f t="shared" si="424"/>
        <v>44886</v>
      </c>
      <c r="J703" s="109">
        <f t="shared" si="432"/>
        <v>20</v>
      </c>
      <c r="K703" s="109">
        <f t="shared" si="448"/>
        <v>16</v>
      </c>
      <c r="L703" s="8">
        <f t="shared" si="433"/>
        <v>1</v>
      </c>
      <c r="M703" s="110">
        <f t="shared" si="447"/>
        <v>1</v>
      </c>
      <c r="N703" s="110">
        <f t="shared" si="442"/>
        <v>1.3013422316448768</v>
      </c>
      <c r="O703" s="103">
        <f t="shared" si="446"/>
        <v>1.3013422299999999</v>
      </c>
      <c r="P703" s="103">
        <f t="shared" si="425"/>
        <v>665.34800723000001</v>
      </c>
      <c r="Q703" s="11">
        <f t="shared" si="440"/>
        <v>0</v>
      </c>
      <c r="R703" s="30">
        <f t="shared" si="434"/>
        <v>0</v>
      </c>
      <c r="S703" s="8">
        <f t="shared" si="426"/>
        <v>0</v>
      </c>
      <c r="T703" s="113">
        <f t="shared" si="435"/>
        <v>0.16</v>
      </c>
      <c r="U703" s="111">
        <f t="shared" si="443"/>
        <v>11</v>
      </c>
      <c r="V703" s="111">
        <v>252</v>
      </c>
      <c r="W703" s="110">
        <f t="shared" si="427"/>
        <v>1.0064996829999999</v>
      </c>
      <c r="X703" s="103">
        <f t="shared" si="428"/>
        <v>4.3245511299999997</v>
      </c>
      <c r="Y703" s="103">
        <f t="shared" si="429"/>
        <v>0</v>
      </c>
      <c r="Z703" s="114" t="str">
        <f t="shared" si="438"/>
        <v>A+J=</v>
      </c>
      <c r="AA703" s="108">
        <f t="shared" si="439"/>
        <v>44886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5" x14ac:dyDescent="0.2">
      <c r="A704" s="102">
        <f t="shared" si="430"/>
        <v>44879</v>
      </c>
      <c r="B704" s="103">
        <f t="shared" si="422"/>
        <v>669.67255836000004</v>
      </c>
      <c r="C704" s="192">
        <f t="shared" si="441"/>
        <v>511.2782724590997</v>
      </c>
      <c r="D704" s="104">
        <f t="shared" si="431"/>
        <v>1185.0039999999999</v>
      </c>
      <c r="E704" s="105">
        <f t="shared" si="444"/>
        <v>1173.7929999999999</v>
      </c>
      <c r="F704" s="106">
        <f t="shared" si="445"/>
        <v>44824</v>
      </c>
      <c r="G704" s="107">
        <f t="shared" si="423"/>
        <v>-9.4607275587255124E-3</v>
      </c>
      <c r="H704" s="108">
        <f t="shared" si="437"/>
        <v>44886</v>
      </c>
      <c r="I704" s="108">
        <f t="shared" si="424"/>
        <v>44886</v>
      </c>
      <c r="J704" s="109">
        <f t="shared" si="432"/>
        <v>20</v>
      </c>
      <c r="K704" s="109">
        <f t="shared" si="448"/>
        <v>16</v>
      </c>
      <c r="L704" s="8">
        <f t="shared" si="433"/>
        <v>1</v>
      </c>
      <c r="M704" s="110">
        <f t="shared" si="447"/>
        <v>1</v>
      </c>
      <c r="N704" s="110">
        <f t="shared" si="442"/>
        <v>1.3013422316448768</v>
      </c>
      <c r="O704" s="103">
        <f t="shared" si="446"/>
        <v>1.3013422299999999</v>
      </c>
      <c r="P704" s="103">
        <f t="shared" si="425"/>
        <v>665.34800723000001</v>
      </c>
      <c r="Q704" s="11">
        <f t="shared" si="440"/>
        <v>0</v>
      </c>
      <c r="R704" s="30">
        <f t="shared" si="434"/>
        <v>0</v>
      </c>
      <c r="S704" s="8">
        <f t="shared" si="426"/>
        <v>0</v>
      </c>
      <c r="T704" s="113">
        <f t="shared" si="435"/>
        <v>0.16</v>
      </c>
      <c r="U704" s="111">
        <f t="shared" si="443"/>
        <v>11</v>
      </c>
      <c r="V704" s="111">
        <v>252</v>
      </c>
      <c r="W704" s="110">
        <f t="shared" si="427"/>
        <v>1.0064996829999999</v>
      </c>
      <c r="X704" s="103">
        <f t="shared" si="428"/>
        <v>4.3245511299999997</v>
      </c>
      <c r="Y704" s="103">
        <f t="shared" si="429"/>
        <v>0</v>
      </c>
      <c r="Z704" s="114" t="str">
        <f t="shared" si="438"/>
        <v>A+J=</v>
      </c>
      <c r="AA704" s="108">
        <f t="shared" si="439"/>
        <v>44886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5" x14ac:dyDescent="0.2">
      <c r="A705" s="102">
        <f t="shared" si="430"/>
        <v>44880</v>
      </c>
      <c r="B705" s="103">
        <f t="shared" si="422"/>
        <v>670.06709043000001</v>
      </c>
      <c r="C705" s="192">
        <f t="shared" si="441"/>
        <v>511.2782724590997</v>
      </c>
      <c r="D705" s="104">
        <f t="shared" si="431"/>
        <v>1185.0039999999999</v>
      </c>
      <c r="E705" s="105">
        <f t="shared" si="444"/>
        <v>1173.7929999999999</v>
      </c>
      <c r="F705" s="106">
        <f t="shared" si="445"/>
        <v>44824</v>
      </c>
      <c r="G705" s="107">
        <f t="shared" si="423"/>
        <v>-9.4607275587255124E-3</v>
      </c>
      <c r="H705" s="108">
        <f t="shared" si="437"/>
        <v>44886</v>
      </c>
      <c r="I705" s="108">
        <f t="shared" si="424"/>
        <v>44886</v>
      </c>
      <c r="J705" s="109">
        <f t="shared" si="432"/>
        <v>20</v>
      </c>
      <c r="K705" s="109">
        <f t="shared" si="448"/>
        <v>17</v>
      </c>
      <c r="L705" s="8">
        <f t="shared" si="433"/>
        <v>1</v>
      </c>
      <c r="M705" s="110">
        <f t="shared" si="447"/>
        <v>1</v>
      </c>
      <c r="N705" s="110">
        <f t="shared" si="442"/>
        <v>1.3013422316448768</v>
      </c>
      <c r="O705" s="103">
        <f t="shared" si="446"/>
        <v>1.3013422299999999</v>
      </c>
      <c r="P705" s="103">
        <f t="shared" si="425"/>
        <v>665.34800723000001</v>
      </c>
      <c r="Q705" s="11">
        <f t="shared" si="440"/>
        <v>0</v>
      </c>
      <c r="R705" s="30">
        <f t="shared" si="434"/>
        <v>0</v>
      </c>
      <c r="S705" s="8">
        <f t="shared" si="426"/>
        <v>0</v>
      </c>
      <c r="T705" s="113">
        <f t="shared" si="435"/>
        <v>0.16</v>
      </c>
      <c r="U705" s="111">
        <f t="shared" si="443"/>
        <v>12</v>
      </c>
      <c r="V705" s="111">
        <v>252</v>
      </c>
      <c r="W705" s="110">
        <f t="shared" si="427"/>
        <v>1.007092654</v>
      </c>
      <c r="X705" s="103">
        <f t="shared" si="428"/>
        <v>4.7190832</v>
      </c>
      <c r="Y705" s="103">
        <f t="shared" si="429"/>
        <v>0</v>
      </c>
      <c r="Z705" s="114" t="str">
        <f t="shared" si="438"/>
        <v>A+J=</v>
      </c>
      <c r="AA705" s="108">
        <f t="shared" si="439"/>
        <v>44886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5" x14ac:dyDescent="0.2">
      <c r="A706" s="102">
        <f t="shared" si="430"/>
        <v>44881</v>
      </c>
      <c r="B706" s="103">
        <f t="shared" si="422"/>
        <v>670.06709043000001</v>
      </c>
      <c r="C706" s="192">
        <f t="shared" si="441"/>
        <v>511.2782724590997</v>
      </c>
      <c r="D706" s="104">
        <f t="shared" si="431"/>
        <v>1185.0039999999999</v>
      </c>
      <c r="E706" s="105">
        <f t="shared" si="444"/>
        <v>1173.7929999999999</v>
      </c>
      <c r="F706" s="106">
        <f t="shared" si="445"/>
        <v>44824</v>
      </c>
      <c r="G706" s="107">
        <f t="shared" si="423"/>
        <v>-9.4607275587255124E-3</v>
      </c>
      <c r="H706" s="108">
        <f t="shared" si="437"/>
        <v>44886</v>
      </c>
      <c r="I706" s="108">
        <f t="shared" si="424"/>
        <v>44886</v>
      </c>
      <c r="J706" s="109">
        <f t="shared" si="432"/>
        <v>20</v>
      </c>
      <c r="K706" s="109">
        <f t="shared" si="448"/>
        <v>17</v>
      </c>
      <c r="L706" s="8">
        <f t="shared" si="433"/>
        <v>1</v>
      </c>
      <c r="M706" s="110">
        <f t="shared" si="447"/>
        <v>1</v>
      </c>
      <c r="N706" s="110">
        <f t="shared" si="442"/>
        <v>1.3013422316448768</v>
      </c>
      <c r="O706" s="103">
        <f t="shared" si="446"/>
        <v>1.3013422299999999</v>
      </c>
      <c r="P706" s="103">
        <f t="shared" si="425"/>
        <v>665.34800723000001</v>
      </c>
      <c r="Q706" s="11">
        <f t="shared" si="440"/>
        <v>0</v>
      </c>
      <c r="R706" s="30">
        <f t="shared" si="434"/>
        <v>0</v>
      </c>
      <c r="S706" s="8">
        <f t="shared" si="426"/>
        <v>0</v>
      </c>
      <c r="T706" s="113">
        <f t="shared" si="435"/>
        <v>0.16</v>
      </c>
      <c r="U706" s="111">
        <f t="shared" si="443"/>
        <v>12</v>
      </c>
      <c r="V706" s="111">
        <v>252</v>
      </c>
      <c r="W706" s="110">
        <f t="shared" si="427"/>
        <v>1.007092654</v>
      </c>
      <c r="X706" s="103">
        <f t="shared" si="428"/>
        <v>4.7190832</v>
      </c>
      <c r="Y706" s="103">
        <f t="shared" si="429"/>
        <v>0</v>
      </c>
      <c r="Z706" s="114" t="str">
        <f t="shared" si="438"/>
        <v>A+J=</v>
      </c>
      <c r="AA706" s="108">
        <f t="shared" si="439"/>
        <v>44886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5" x14ac:dyDescent="0.2">
      <c r="A707" s="102">
        <f t="shared" si="430"/>
        <v>44882</v>
      </c>
      <c r="B707" s="103">
        <f t="shared" si="422"/>
        <v>670.46185471000001</v>
      </c>
      <c r="C707" s="192">
        <f t="shared" si="441"/>
        <v>511.2782724590997</v>
      </c>
      <c r="D707" s="104">
        <f t="shared" si="431"/>
        <v>1185.0039999999999</v>
      </c>
      <c r="E707" s="105">
        <f t="shared" si="444"/>
        <v>1173.7929999999999</v>
      </c>
      <c r="F707" s="106">
        <f t="shared" si="445"/>
        <v>44824</v>
      </c>
      <c r="G707" s="107">
        <f t="shared" si="423"/>
        <v>-9.4607275587255124E-3</v>
      </c>
      <c r="H707" s="108">
        <f t="shared" si="437"/>
        <v>44886</v>
      </c>
      <c r="I707" s="108">
        <f t="shared" si="424"/>
        <v>44886</v>
      </c>
      <c r="J707" s="109">
        <f t="shared" si="432"/>
        <v>20</v>
      </c>
      <c r="K707" s="109">
        <f t="shared" si="448"/>
        <v>18</v>
      </c>
      <c r="L707" s="8">
        <f t="shared" si="433"/>
        <v>1</v>
      </c>
      <c r="M707" s="110">
        <f t="shared" si="447"/>
        <v>1</v>
      </c>
      <c r="N707" s="110">
        <f t="shared" si="442"/>
        <v>1.3013422316448768</v>
      </c>
      <c r="O707" s="103">
        <f t="shared" si="446"/>
        <v>1.3013422299999999</v>
      </c>
      <c r="P707" s="103">
        <f t="shared" si="425"/>
        <v>665.34800723000001</v>
      </c>
      <c r="Q707" s="11">
        <f t="shared" si="440"/>
        <v>0</v>
      </c>
      <c r="R707" s="30">
        <f t="shared" si="434"/>
        <v>0</v>
      </c>
      <c r="S707" s="8">
        <f t="shared" si="426"/>
        <v>0</v>
      </c>
      <c r="T707" s="113">
        <f t="shared" si="435"/>
        <v>0.16</v>
      </c>
      <c r="U707" s="111">
        <f t="shared" si="443"/>
        <v>13</v>
      </c>
      <c r="V707" s="111">
        <v>252</v>
      </c>
      <c r="W707" s="110">
        <f t="shared" si="427"/>
        <v>1.0076859739999999</v>
      </c>
      <c r="X707" s="103">
        <f t="shared" si="428"/>
        <v>5.1138474799999996</v>
      </c>
      <c r="Y707" s="103">
        <f t="shared" si="429"/>
        <v>0</v>
      </c>
      <c r="Z707" s="114" t="str">
        <f t="shared" si="438"/>
        <v>A+J=</v>
      </c>
      <c r="AA707" s="108">
        <f t="shared" si="439"/>
        <v>44886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5" x14ac:dyDescent="0.2">
      <c r="A708" s="102">
        <f t="shared" si="430"/>
        <v>44883</v>
      </c>
      <c r="B708" s="103">
        <f t="shared" si="422"/>
        <v>670.85685186000001</v>
      </c>
      <c r="C708" s="192">
        <f t="shared" si="441"/>
        <v>511.2782724590997</v>
      </c>
      <c r="D708" s="104">
        <f t="shared" si="431"/>
        <v>1185.0039999999999</v>
      </c>
      <c r="E708" s="105">
        <f t="shared" si="444"/>
        <v>1173.7929999999999</v>
      </c>
      <c r="F708" s="106">
        <f t="shared" si="445"/>
        <v>44824</v>
      </c>
      <c r="G708" s="107">
        <f t="shared" si="423"/>
        <v>-9.4607275587255124E-3</v>
      </c>
      <c r="H708" s="108">
        <f t="shared" si="437"/>
        <v>44886</v>
      </c>
      <c r="I708" s="108">
        <f t="shared" si="424"/>
        <v>44886</v>
      </c>
      <c r="J708" s="109">
        <f t="shared" si="432"/>
        <v>20</v>
      </c>
      <c r="K708" s="109">
        <f t="shared" si="448"/>
        <v>19</v>
      </c>
      <c r="L708" s="8">
        <f t="shared" si="433"/>
        <v>1</v>
      </c>
      <c r="M708" s="110">
        <f t="shared" si="447"/>
        <v>1</v>
      </c>
      <c r="N708" s="110">
        <f t="shared" si="442"/>
        <v>1.3013422316448768</v>
      </c>
      <c r="O708" s="103">
        <f t="shared" si="446"/>
        <v>1.3013422299999999</v>
      </c>
      <c r="P708" s="103">
        <f t="shared" si="425"/>
        <v>665.34800723000001</v>
      </c>
      <c r="Q708" s="11">
        <f t="shared" si="440"/>
        <v>0</v>
      </c>
      <c r="R708" s="30">
        <f t="shared" si="434"/>
        <v>0</v>
      </c>
      <c r="S708" s="8">
        <f t="shared" si="426"/>
        <v>0</v>
      </c>
      <c r="T708" s="113">
        <f t="shared" si="435"/>
        <v>0.16</v>
      </c>
      <c r="U708" s="111">
        <f t="shared" si="443"/>
        <v>14</v>
      </c>
      <c r="V708" s="111">
        <v>252</v>
      </c>
      <c r="W708" s="110">
        <f t="shared" si="427"/>
        <v>1.0082796439999999</v>
      </c>
      <c r="X708" s="103">
        <f t="shared" si="428"/>
        <v>5.5088446299999996</v>
      </c>
      <c r="Y708" s="103">
        <f t="shared" si="429"/>
        <v>0</v>
      </c>
      <c r="Z708" s="114" t="str">
        <f t="shared" si="438"/>
        <v>A+J=</v>
      </c>
      <c r="AA708" s="108">
        <f t="shared" si="439"/>
        <v>44886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5" x14ac:dyDescent="0.2">
      <c r="A709" s="102">
        <f t="shared" si="430"/>
        <v>44884</v>
      </c>
      <c r="B709" s="103">
        <f t="shared" si="422"/>
        <v>671.25208187999999</v>
      </c>
      <c r="C709" s="192">
        <f t="shared" si="441"/>
        <v>511.2782724590997</v>
      </c>
      <c r="D709" s="104">
        <f t="shared" si="431"/>
        <v>1185.0039999999999</v>
      </c>
      <c r="E709" s="105">
        <f t="shared" si="444"/>
        <v>1173.7929999999999</v>
      </c>
      <c r="F709" s="106">
        <f t="shared" si="445"/>
        <v>44824</v>
      </c>
      <c r="G709" s="107">
        <f t="shared" si="423"/>
        <v>-9.4607275587255124E-3</v>
      </c>
      <c r="H709" s="108">
        <f t="shared" si="437"/>
        <v>44886</v>
      </c>
      <c r="I709" s="108">
        <f t="shared" si="424"/>
        <v>44886</v>
      </c>
      <c r="J709" s="109">
        <f t="shared" si="432"/>
        <v>20</v>
      </c>
      <c r="K709" s="109">
        <f t="shared" si="448"/>
        <v>20</v>
      </c>
      <c r="L709" s="8">
        <f t="shared" si="433"/>
        <v>1</v>
      </c>
      <c r="M709" s="110">
        <f t="shared" si="447"/>
        <v>1</v>
      </c>
      <c r="N709" s="110">
        <f t="shared" si="442"/>
        <v>1.3013422316448768</v>
      </c>
      <c r="O709" s="103">
        <f t="shared" si="446"/>
        <v>1.3013422299999999</v>
      </c>
      <c r="P709" s="103">
        <f t="shared" si="425"/>
        <v>665.34800723000001</v>
      </c>
      <c r="Q709" s="11">
        <f t="shared" si="440"/>
        <v>0</v>
      </c>
      <c r="R709" s="30">
        <f t="shared" si="434"/>
        <v>0</v>
      </c>
      <c r="S709" s="8">
        <f t="shared" si="426"/>
        <v>0</v>
      </c>
      <c r="T709" s="113">
        <f t="shared" si="435"/>
        <v>0.16</v>
      </c>
      <c r="U709" s="111">
        <f t="shared" si="443"/>
        <v>15</v>
      </c>
      <c r="V709" s="111">
        <v>252</v>
      </c>
      <c r="W709" s="110">
        <f t="shared" si="427"/>
        <v>1.008873664</v>
      </c>
      <c r="X709" s="103">
        <f t="shared" si="428"/>
        <v>5.9040746500000001</v>
      </c>
      <c r="Y709" s="103">
        <f t="shared" si="429"/>
        <v>0</v>
      </c>
      <c r="Z709" s="114" t="str">
        <f t="shared" si="438"/>
        <v>A+J=</v>
      </c>
      <c r="AA709" s="108">
        <f t="shared" si="439"/>
        <v>44886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5" x14ac:dyDescent="0.2">
      <c r="A710" s="102">
        <f t="shared" si="430"/>
        <v>44885</v>
      </c>
      <c r="B710" s="103">
        <f t="shared" si="422"/>
        <v>671.25208187999999</v>
      </c>
      <c r="C710" s="192">
        <f t="shared" si="441"/>
        <v>511.2782724590997</v>
      </c>
      <c r="D710" s="104">
        <f t="shared" si="431"/>
        <v>1185.0039999999999</v>
      </c>
      <c r="E710" s="105">
        <f t="shared" si="444"/>
        <v>1173.7929999999999</v>
      </c>
      <c r="F710" s="106">
        <f t="shared" si="445"/>
        <v>44824</v>
      </c>
      <c r="G710" s="107">
        <f t="shared" si="423"/>
        <v>-9.4607275587255124E-3</v>
      </c>
      <c r="H710" s="108">
        <f t="shared" si="437"/>
        <v>44915</v>
      </c>
      <c r="I710" s="108">
        <f t="shared" si="424"/>
        <v>44886</v>
      </c>
      <c r="J710" s="109">
        <f t="shared" si="432"/>
        <v>20</v>
      </c>
      <c r="K710" s="109">
        <f t="shared" si="448"/>
        <v>20</v>
      </c>
      <c r="L710" s="8">
        <f t="shared" si="433"/>
        <v>1</v>
      </c>
      <c r="M710" s="110">
        <f t="shared" si="447"/>
        <v>1</v>
      </c>
      <c r="N710" s="110">
        <f t="shared" si="442"/>
        <v>1.3013422316448768</v>
      </c>
      <c r="O710" s="103">
        <f t="shared" si="446"/>
        <v>1.3013422299999999</v>
      </c>
      <c r="P710" s="103">
        <f t="shared" si="425"/>
        <v>665.34800723000001</v>
      </c>
      <c r="Q710" s="11">
        <f t="shared" si="440"/>
        <v>0</v>
      </c>
      <c r="R710" s="30">
        <f t="shared" si="434"/>
        <v>0</v>
      </c>
      <c r="S710" s="8">
        <f t="shared" si="426"/>
        <v>0</v>
      </c>
      <c r="T710" s="113">
        <f t="shared" si="435"/>
        <v>0.16</v>
      </c>
      <c r="U710" s="111">
        <f t="shared" si="443"/>
        <v>15</v>
      </c>
      <c r="V710" s="111">
        <v>252</v>
      </c>
      <c r="W710" s="110">
        <f t="shared" si="427"/>
        <v>1.008873664</v>
      </c>
      <c r="X710" s="103">
        <f t="shared" si="428"/>
        <v>5.9040746500000001</v>
      </c>
      <c r="Y710" s="103">
        <f t="shared" si="429"/>
        <v>0</v>
      </c>
      <c r="Z710" s="114" t="str">
        <f t="shared" si="438"/>
        <v>A+J=</v>
      </c>
      <c r="AA710" s="108">
        <f t="shared" si="439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5" x14ac:dyDescent="0.2">
      <c r="A711" s="102">
        <f t="shared" si="430"/>
        <v>44886</v>
      </c>
      <c r="B711" s="103">
        <f t="shared" si="422"/>
        <v>671.25208187999999</v>
      </c>
      <c r="C711" s="192">
        <f t="shared" si="441"/>
        <v>511.2782724590997</v>
      </c>
      <c r="D711" s="104">
        <f t="shared" si="431"/>
        <v>1185.0039999999999</v>
      </c>
      <c r="E711" s="105">
        <f t="shared" si="444"/>
        <v>1173.7929999999999</v>
      </c>
      <c r="F711" s="106">
        <f t="shared" si="445"/>
        <v>44824</v>
      </c>
      <c r="G711" s="107">
        <f t="shared" si="423"/>
        <v>-9.4607275587255124E-3</v>
      </c>
      <c r="H711" s="108">
        <f t="shared" si="437"/>
        <v>44915</v>
      </c>
      <c r="I711" s="108">
        <f t="shared" si="424"/>
        <v>44886</v>
      </c>
      <c r="J711" s="109">
        <f t="shared" si="432"/>
        <v>20</v>
      </c>
      <c r="K711" s="109">
        <f t="shared" si="448"/>
        <v>20</v>
      </c>
      <c r="L711" s="8">
        <f t="shared" si="433"/>
        <v>1</v>
      </c>
      <c r="M711" s="110">
        <f t="shared" si="447"/>
        <v>1</v>
      </c>
      <c r="N711" s="110">
        <f t="shared" si="442"/>
        <v>1.3013422316448768</v>
      </c>
      <c r="O711" s="103">
        <f t="shared" si="446"/>
        <v>1.3013422299999999</v>
      </c>
      <c r="P711" s="103">
        <f t="shared" si="425"/>
        <v>665.34800723000001</v>
      </c>
      <c r="Q711" s="11">
        <f t="shared" si="440"/>
        <v>23</v>
      </c>
      <c r="R711" s="30">
        <f t="shared" si="434"/>
        <v>3.7898207668762757E-2</v>
      </c>
      <c r="S711" s="8">
        <f t="shared" si="426"/>
        <v>25.215496949999999</v>
      </c>
      <c r="T711" s="113">
        <f t="shared" si="435"/>
        <v>0.16</v>
      </c>
      <c r="U711" s="111">
        <f t="shared" si="443"/>
        <v>15</v>
      </c>
      <c r="V711" s="111">
        <v>252</v>
      </c>
      <c r="W711" s="110">
        <f t="shared" si="427"/>
        <v>1.008873664</v>
      </c>
      <c r="X711" s="103">
        <f t="shared" si="428"/>
        <v>5.9040746500000001</v>
      </c>
      <c r="Y711" s="103">
        <f t="shared" si="429"/>
        <v>31.1195716</v>
      </c>
      <c r="Z711" s="114" t="str">
        <f t="shared" si="438"/>
        <v>A+J=</v>
      </c>
      <c r="AA711" s="108">
        <f t="shared" si="439"/>
        <v>44886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5" x14ac:dyDescent="0.2">
      <c r="A712" s="102">
        <f t="shared" si="430"/>
        <v>44887</v>
      </c>
      <c r="B712" s="103">
        <f t="shared" si="422"/>
        <v>640.50963922000005</v>
      </c>
      <c r="C712" s="192">
        <f t="shared" si="441"/>
        <v>491.90174231299045</v>
      </c>
      <c r="D712" s="104">
        <f t="shared" si="431"/>
        <v>1173.7929999999999</v>
      </c>
      <c r="E712" s="105">
        <f t="shared" si="444"/>
        <v>1162.3910000000001</v>
      </c>
      <c r="F712" s="106">
        <f t="shared" si="445"/>
        <v>44855</v>
      </c>
      <c r="G712" s="107">
        <f t="shared" si="423"/>
        <v>-9.7138081416398014E-3</v>
      </c>
      <c r="H712" s="108">
        <f t="shared" si="437"/>
        <v>44915</v>
      </c>
      <c r="I712" s="108">
        <f t="shared" si="424"/>
        <v>44915</v>
      </c>
      <c r="J712" s="109">
        <f t="shared" si="432"/>
        <v>21</v>
      </c>
      <c r="K712" s="109">
        <f t="shared" si="448"/>
        <v>1</v>
      </c>
      <c r="L712" s="8">
        <f t="shared" si="433"/>
        <v>1</v>
      </c>
      <c r="M712" s="110">
        <f t="shared" si="447"/>
        <v>1</v>
      </c>
      <c r="N712" s="110">
        <f t="shared" si="442"/>
        <v>1.3013422316448768</v>
      </c>
      <c r="O712" s="103">
        <f t="shared" si="446"/>
        <v>1.3013422299999999</v>
      </c>
      <c r="P712" s="103">
        <f t="shared" si="425"/>
        <v>640.13251028000002</v>
      </c>
      <c r="Q712" s="11">
        <f t="shared" si="440"/>
        <v>0</v>
      </c>
      <c r="R712" s="30">
        <f t="shared" si="434"/>
        <v>0</v>
      </c>
      <c r="S712" s="8">
        <f t="shared" si="426"/>
        <v>0</v>
      </c>
      <c r="T712" s="113">
        <f t="shared" si="435"/>
        <v>0.16</v>
      </c>
      <c r="U712" s="111">
        <f t="shared" si="443"/>
        <v>1</v>
      </c>
      <c r="V712" s="111">
        <v>252</v>
      </c>
      <c r="W712" s="110">
        <f t="shared" si="427"/>
        <v>1.0005891419999999</v>
      </c>
      <c r="X712" s="103">
        <f t="shared" si="428"/>
        <v>0.37712894000000002</v>
      </c>
      <c r="Y712" s="103">
        <f t="shared" si="429"/>
        <v>0</v>
      </c>
      <c r="Z712" s="114" t="str">
        <f t="shared" si="438"/>
        <v>A+J=</v>
      </c>
      <c r="AA712" s="108">
        <f t="shared" si="439"/>
        <v>44915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5" x14ac:dyDescent="0.2">
      <c r="A713" s="102">
        <f t="shared" si="430"/>
        <v>44888</v>
      </c>
      <c r="B713" s="103">
        <f t="shared" si="422"/>
        <v>640.88698966000004</v>
      </c>
      <c r="C713" s="192">
        <f t="shared" si="441"/>
        <v>491.90174231299045</v>
      </c>
      <c r="D713" s="104">
        <f t="shared" si="431"/>
        <v>1173.7929999999999</v>
      </c>
      <c r="E713" s="105">
        <f t="shared" si="444"/>
        <v>1162.3910000000001</v>
      </c>
      <c r="F713" s="106">
        <f t="shared" si="445"/>
        <v>44855</v>
      </c>
      <c r="G713" s="107">
        <f t="shared" si="423"/>
        <v>-9.7138081416398014E-3</v>
      </c>
      <c r="H713" s="108">
        <f t="shared" si="437"/>
        <v>44915</v>
      </c>
      <c r="I713" s="108">
        <f t="shared" si="424"/>
        <v>44915</v>
      </c>
      <c r="J713" s="109">
        <f t="shared" si="432"/>
        <v>21</v>
      </c>
      <c r="K713" s="109">
        <f t="shared" si="448"/>
        <v>2</v>
      </c>
      <c r="L713" s="8">
        <f t="shared" si="433"/>
        <v>1</v>
      </c>
      <c r="M713" s="110">
        <f t="shared" si="447"/>
        <v>1</v>
      </c>
      <c r="N713" s="110">
        <f t="shared" si="442"/>
        <v>1.3013422316448768</v>
      </c>
      <c r="O713" s="103">
        <f t="shared" si="446"/>
        <v>1.3013422299999999</v>
      </c>
      <c r="P713" s="103">
        <f t="shared" si="425"/>
        <v>640.13251028000002</v>
      </c>
      <c r="Q713" s="11">
        <f t="shared" si="440"/>
        <v>0</v>
      </c>
      <c r="R713" s="30">
        <f t="shared" si="434"/>
        <v>0</v>
      </c>
      <c r="S713" s="8">
        <f t="shared" si="426"/>
        <v>0</v>
      </c>
      <c r="T713" s="113">
        <f t="shared" si="435"/>
        <v>0.16</v>
      </c>
      <c r="U713" s="111">
        <f t="shared" si="443"/>
        <v>2</v>
      </c>
      <c r="V713" s="111">
        <v>252</v>
      </c>
      <c r="W713" s="110">
        <f t="shared" si="427"/>
        <v>1.0011786300000001</v>
      </c>
      <c r="X713" s="103">
        <f t="shared" si="428"/>
        <v>0.75447938000000003</v>
      </c>
      <c r="Y713" s="103">
        <f t="shared" si="429"/>
        <v>0</v>
      </c>
      <c r="Z713" s="114" t="str">
        <f t="shared" si="438"/>
        <v>A+J=</v>
      </c>
      <c r="AA713" s="108">
        <f t="shared" si="439"/>
        <v>44915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5" x14ac:dyDescent="0.2">
      <c r="A714" s="102">
        <f t="shared" si="430"/>
        <v>44889</v>
      </c>
      <c r="B714" s="103">
        <f t="shared" ref="B714:B777" si="449">(P714+X714)</f>
        <v>641.26456350000001</v>
      </c>
      <c r="C714" s="192">
        <f t="shared" si="441"/>
        <v>491.90174231299045</v>
      </c>
      <c r="D714" s="104">
        <f t="shared" si="431"/>
        <v>1173.7929999999999</v>
      </c>
      <c r="E714" s="105">
        <f t="shared" si="444"/>
        <v>1162.3910000000001</v>
      </c>
      <c r="F714" s="106">
        <f t="shared" si="445"/>
        <v>44855</v>
      </c>
      <c r="G714" s="107">
        <f t="shared" ref="G714:G777" si="450">(E714/D714)-1</f>
        <v>-9.7138081416398014E-3</v>
      </c>
      <c r="H714" s="108">
        <f t="shared" si="437"/>
        <v>44915</v>
      </c>
      <c r="I714" s="108">
        <f t="shared" ref="I714:I777" si="451">IF(A714&gt;I713,H714,I713)</f>
        <v>44915</v>
      </c>
      <c r="J714" s="109">
        <f t="shared" si="432"/>
        <v>21</v>
      </c>
      <c r="K714" s="109">
        <f t="shared" si="448"/>
        <v>3</v>
      </c>
      <c r="L714" s="8">
        <f t="shared" si="433"/>
        <v>1</v>
      </c>
      <c r="M714" s="110">
        <f t="shared" si="447"/>
        <v>1</v>
      </c>
      <c r="N714" s="110">
        <f t="shared" si="442"/>
        <v>1.3013422316448768</v>
      </c>
      <c r="O714" s="103">
        <f t="shared" si="446"/>
        <v>1.3013422299999999</v>
      </c>
      <c r="P714" s="103">
        <f t="shared" ref="P714:P777" si="452">TRUNC(C714*O714,8)</f>
        <v>640.13251028000002</v>
      </c>
      <c r="Q714" s="11">
        <f t="shared" si="440"/>
        <v>0</v>
      </c>
      <c r="R714" s="30">
        <f t="shared" si="434"/>
        <v>0</v>
      </c>
      <c r="S714" s="8">
        <f t="shared" ref="S714:S777" si="453">IF(R714&gt;0,TRUNC(R714*P714,8),0)</f>
        <v>0</v>
      </c>
      <c r="T714" s="113">
        <f t="shared" si="435"/>
        <v>0.16</v>
      </c>
      <c r="U714" s="111">
        <f t="shared" si="443"/>
        <v>3</v>
      </c>
      <c r="V714" s="111">
        <v>252</v>
      </c>
      <c r="W714" s="110">
        <f t="shared" ref="W714:W777" si="454">ROUND((1+T714)^TRUNC((U714/V714),9),9)</f>
        <v>1.001768467</v>
      </c>
      <c r="X714" s="103">
        <f t="shared" ref="X714:X777" si="455">TRUNC((P714*(W714-1)),8)</f>
        <v>1.13205322</v>
      </c>
      <c r="Y714" s="103">
        <f t="shared" ref="Y714:Y777" si="456">IF(Q714&gt;0,S714+X714,0)</f>
        <v>0</v>
      </c>
      <c r="Z714" s="114" t="str">
        <f t="shared" si="438"/>
        <v>A+J=</v>
      </c>
      <c r="AA714" s="108">
        <f t="shared" si="439"/>
        <v>44915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2">
        <f t="shared" ref="A715:A778" si="457">(A714+1)</f>
        <v>44890</v>
      </c>
      <c r="B715" s="103">
        <f t="shared" si="449"/>
        <v>641.64235882000003</v>
      </c>
      <c r="C715" s="192">
        <f t="shared" si="441"/>
        <v>491.90174231299045</v>
      </c>
      <c r="D715" s="104">
        <f t="shared" ref="D715:D778" si="458">IF(E715=E714,D714,E714)</f>
        <v>1173.7929999999999</v>
      </c>
      <c r="E715" s="105">
        <f t="shared" si="444"/>
        <v>1162.3910000000001</v>
      </c>
      <c r="F715" s="106">
        <f t="shared" si="445"/>
        <v>44855</v>
      </c>
      <c r="G715" s="107">
        <f t="shared" si="450"/>
        <v>-9.7138081416398014E-3</v>
      </c>
      <c r="H715" s="108">
        <f t="shared" si="437"/>
        <v>44915</v>
      </c>
      <c r="I715" s="108">
        <f t="shared" si="451"/>
        <v>44915</v>
      </c>
      <c r="J715" s="109">
        <f t="shared" ref="J715:J778" si="459">IF(I715=I714,J714,NETWORKDAYS(I714,I715,$AD$171:$AD$502)-1)</f>
        <v>21</v>
      </c>
      <c r="K715" s="109">
        <f t="shared" si="448"/>
        <v>4</v>
      </c>
      <c r="L715" s="8">
        <f t="shared" ref="L715:L778" si="460">IF(E715&lt;D715,1,TRUNC((E715/D715)^TRUNC((K715/J715),9),8))</f>
        <v>1</v>
      </c>
      <c r="M715" s="110">
        <f t="shared" si="447"/>
        <v>1</v>
      </c>
      <c r="N715" s="110">
        <f t="shared" si="442"/>
        <v>1.3013422316448768</v>
      </c>
      <c r="O715" s="103">
        <f t="shared" si="446"/>
        <v>1.3013422299999999</v>
      </c>
      <c r="P715" s="103">
        <f t="shared" si="452"/>
        <v>640.13251028000002</v>
      </c>
      <c r="Q715" s="11">
        <f t="shared" si="440"/>
        <v>0</v>
      </c>
      <c r="R715" s="30">
        <f t="shared" ref="R715:R778" si="461">IF(Q715&gt;0,VLOOKUP($A715,$AD$10:$AI$165,6),0)</f>
        <v>0</v>
      </c>
      <c r="S715" s="8">
        <f t="shared" si="453"/>
        <v>0</v>
      </c>
      <c r="T715" s="113">
        <f t="shared" ref="T715:T778" si="462">(T714)</f>
        <v>0.16</v>
      </c>
      <c r="U715" s="111">
        <f t="shared" si="443"/>
        <v>4</v>
      </c>
      <c r="V715" s="111">
        <v>252</v>
      </c>
      <c r="W715" s="110">
        <f t="shared" si="454"/>
        <v>1.0023586499999999</v>
      </c>
      <c r="X715" s="103">
        <f t="shared" si="455"/>
        <v>1.5098485399999999</v>
      </c>
      <c r="Y715" s="103">
        <f t="shared" si="456"/>
        <v>0</v>
      </c>
      <c r="Z715" s="114" t="str">
        <f t="shared" si="438"/>
        <v>A+J=</v>
      </c>
      <c r="AA715" s="108">
        <f t="shared" si="439"/>
        <v>44915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">
      <c r="A716" s="102">
        <f t="shared" si="457"/>
        <v>44891</v>
      </c>
      <c r="B716" s="103">
        <f t="shared" si="449"/>
        <v>642.02037755000003</v>
      </c>
      <c r="C716" s="192">
        <f t="shared" si="441"/>
        <v>491.90174231299045</v>
      </c>
      <c r="D716" s="104">
        <f t="shared" si="458"/>
        <v>1173.7929999999999</v>
      </c>
      <c r="E716" s="105">
        <f t="shared" si="444"/>
        <v>1162.3910000000001</v>
      </c>
      <c r="F716" s="106">
        <f t="shared" si="445"/>
        <v>44855</v>
      </c>
      <c r="G716" s="107">
        <f t="shared" si="450"/>
        <v>-9.7138081416398014E-3</v>
      </c>
      <c r="H716" s="108">
        <f t="shared" ref="H716:H779" si="463">IF(DAY(A716)=H$9,VLOOKUP(A716,AH$118:AN$450,4),H715)</f>
        <v>44915</v>
      </c>
      <c r="I716" s="108">
        <f t="shared" si="451"/>
        <v>44915</v>
      </c>
      <c r="J716" s="109">
        <f t="shared" si="459"/>
        <v>21</v>
      </c>
      <c r="K716" s="109">
        <f t="shared" si="448"/>
        <v>5</v>
      </c>
      <c r="L716" s="8">
        <f t="shared" si="460"/>
        <v>1</v>
      </c>
      <c r="M716" s="110">
        <f t="shared" si="447"/>
        <v>1</v>
      </c>
      <c r="N716" s="110">
        <f t="shared" si="442"/>
        <v>1.3013422316448768</v>
      </c>
      <c r="O716" s="103">
        <f t="shared" si="446"/>
        <v>1.3013422299999999</v>
      </c>
      <c r="P716" s="103">
        <f t="shared" si="452"/>
        <v>640.13251028000002</v>
      </c>
      <c r="Q716" s="11">
        <f t="shared" si="440"/>
        <v>0</v>
      </c>
      <c r="R716" s="30">
        <f t="shared" si="461"/>
        <v>0</v>
      </c>
      <c r="S716" s="8">
        <f t="shared" si="453"/>
        <v>0</v>
      </c>
      <c r="T716" s="113">
        <f t="shared" si="462"/>
        <v>0.16</v>
      </c>
      <c r="U716" s="111">
        <f t="shared" si="443"/>
        <v>5</v>
      </c>
      <c r="V716" s="111">
        <v>252</v>
      </c>
      <c r="W716" s="110">
        <f t="shared" si="454"/>
        <v>1.0029491820000001</v>
      </c>
      <c r="X716" s="103">
        <f t="shared" si="455"/>
        <v>1.8878672700000001</v>
      </c>
      <c r="Y716" s="103">
        <f t="shared" si="456"/>
        <v>0</v>
      </c>
      <c r="Z716" s="114" t="str">
        <f t="shared" ref="Z716:Z779" si="464">IF($Q715&gt;0,VLOOKUP($A715,$AD$10:$AM$165,9),Z715)</f>
        <v>A+J=</v>
      </c>
      <c r="AA716" s="108">
        <f t="shared" ref="AA716:AA779" si="465">IF($Q715&gt;0,VLOOKUP($A715,$AD$10:$AM$165,10),AA715)</f>
        <v>44915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2">
        <f t="shared" si="457"/>
        <v>44892</v>
      </c>
      <c r="B717" s="103">
        <f t="shared" si="449"/>
        <v>642.02037755000003</v>
      </c>
      <c r="C717" s="192">
        <f t="shared" si="441"/>
        <v>491.90174231299045</v>
      </c>
      <c r="D717" s="104">
        <f t="shared" si="458"/>
        <v>1173.7929999999999</v>
      </c>
      <c r="E717" s="105">
        <f t="shared" si="444"/>
        <v>1162.3910000000001</v>
      </c>
      <c r="F717" s="106">
        <f t="shared" si="445"/>
        <v>44855</v>
      </c>
      <c r="G717" s="107">
        <f t="shared" si="450"/>
        <v>-9.7138081416398014E-3</v>
      </c>
      <c r="H717" s="108">
        <f t="shared" si="463"/>
        <v>44915</v>
      </c>
      <c r="I717" s="108">
        <f t="shared" si="451"/>
        <v>44915</v>
      </c>
      <c r="J717" s="109">
        <f t="shared" si="459"/>
        <v>21</v>
      </c>
      <c r="K717" s="109">
        <f t="shared" si="448"/>
        <v>5</v>
      </c>
      <c r="L717" s="8">
        <f t="shared" si="460"/>
        <v>1</v>
      </c>
      <c r="M717" s="110">
        <f t="shared" si="447"/>
        <v>1</v>
      </c>
      <c r="N717" s="110">
        <f t="shared" si="442"/>
        <v>1.3013422316448768</v>
      </c>
      <c r="O717" s="103">
        <f t="shared" si="446"/>
        <v>1.3013422299999999</v>
      </c>
      <c r="P717" s="103">
        <f t="shared" si="452"/>
        <v>640.13251028000002</v>
      </c>
      <c r="Q717" s="11">
        <f t="shared" ref="Q717:Q780" si="466">IF(VLOOKUP(A717,AD$10:AK$165,8)=VLOOKUP(A716,AD$10:AK$165,8),0,VLOOKUP(A717,AD$10:AK$165,8))</f>
        <v>0</v>
      </c>
      <c r="R717" s="30">
        <f t="shared" si="461"/>
        <v>0</v>
      </c>
      <c r="S717" s="8">
        <f t="shared" si="453"/>
        <v>0</v>
      </c>
      <c r="T717" s="113">
        <f t="shared" si="462"/>
        <v>0.16</v>
      </c>
      <c r="U717" s="111">
        <f t="shared" si="443"/>
        <v>5</v>
      </c>
      <c r="V717" s="111">
        <v>252</v>
      </c>
      <c r="W717" s="110">
        <f t="shared" si="454"/>
        <v>1.0029491820000001</v>
      </c>
      <c r="X717" s="103">
        <f t="shared" si="455"/>
        <v>1.8878672700000001</v>
      </c>
      <c r="Y717" s="103">
        <f t="shared" si="456"/>
        <v>0</v>
      </c>
      <c r="Z717" s="114" t="str">
        <f t="shared" si="464"/>
        <v>A+J=</v>
      </c>
      <c r="AA717" s="108">
        <f t="shared" si="465"/>
        <v>44915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2">
        <f t="shared" si="457"/>
        <v>44893</v>
      </c>
      <c r="B718" s="103">
        <f t="shared" si="449"/>
        <v>642.02037755000003</v>
      </c>
      <c r="C718" s="192">
        <f t="shared" ref="C718:C781" si="467">C717-(S717/O717)</f>
        <v>491.90174231299045</v>
      </c>
      <c r="D718" s="104">
        <f t="shared" si="458"/>
        <v>1173.7929999999999</v>
      </c>
      <c r="E718" s="105">
        <f t="shared" si="444"/>
        <v>1162.3910000000001</v>
      </c>
      <c r="F718" s="106">
        <f t="shared" si="445"/>
        <v>44855</v>
      </c>
      <c r="G718" s="107">
        <f t="shared" si="450"/>
        <v>-9.7138081416398014E-3</v>
      </c>
      <c r="H718" s="108">
        <f t="shared" si="463"/>
        <v>44915</v>
      </c>
      <c r="I718" s="108">
        <f t="shared" si="451"/>
        <v>44915</v>
      </c>
      <c r="J718" s="109">
        <f t="shared" si="459"/>
        <v>21</v>
      </c>
      <c r="K718" s="109">
        <f t="shared" si="448"/>
        <v>5</v>
      </c>
      <c r="L718" s="8">
        <f t="shared" si="460"/>
        <v>1</v>
      </c>
      <c r="M718" s="110">
        <f t="shared" si="447"/>
        <v>1</v>
      </c>
      <c r="N718" s="110">
        <f t="shared" si="442"/>
        <v>1.3013422316448768</v>
      </c>
      <c r="O718" s="103">
        <f t="shared" si="446"/>
        <v>1.3013422299999999</v>
      </c>
      <c r="P718" s="103">
        <f t="shared" si="452"/>
        <v>640.13251028000002</v>
      </c>
      <c r="Q718" s="11">
        <f t="shared" si="466"/>
        <v>0</v>
      </c>
      <c r="R718" s="30">
        <f t="shared" si="461"/>
        <v>0</v>
      </c>
      <c r="S718" s="8">
        <f t="shared" si="453"/>
        <v>0</v>
      </c>
      <c r="T718" s="113">
        <f t="shared" si="462"/>
        <v>0.16</v>
      </c>
      <c r="U718" s="111">
        <f t="shared" si="443"/>
        <v>5</v>
      </c>
      <c r="V718" s="111">
        <v>252</v>
      </c>
      <c r="W718" s="110">
        <f t="shared" si="454"/>
        <v>1.0029491820000001</v>
      </c>
      <c r="X718" s="103">
        <f t="shared" si="455"/>
        <v>1.8878672700000001</v>
      </c>
      <c r="Y718" s="103">
        <f t="shared" si="456"/>
        <v>0</v>
      </c>
      <c r="Z718" s="114" t="str">
        <f t="shared" si="464"/>
        <v>A+J=</v>
      </c>
      <c r="AA718" s="108">
        <f t="shared" si="465"/>
        <v>44915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2">
        <f t="shared" si="457"/>
        <v>44894</v>
      </c>
      <c r="B719" s="103">
        <f t="shared" si="449"/>
        <v>642.39861841000004</v>
      </c>
      <c r="C719" s="192">
        <f t="shared" si="467"/>
        <v>491.90174231299045</v>
      </c>
      <c r="D719" s="104">
        <f t="shared" si="458"/>
        <v>1173.7929999999999</v>
      </c>
      <c r="E719" s="105">
        <f t="shared" si="444"/>
        <v>1162.3910000000001</v>
      </c>
      <c r="F719" s="106">
        <f t="shared" si="445"/>
        <v>44855</v>
      </c>
      <c r="G719" s="107">
        <f t="shared" si="450"/>
        <v>-9.7138081416398014E-3</v>
      </c>
      <c r="H719" s="108">
        <f t="shared" si="463"/>
        <v>44915</v>
      </c>
      <c r="I719" s="108">
        <f t="shared" si="451"/>
        <v>44915</v>
      </c>
      <c r="J719" s="109">
        <f t="shared" si="459"/>
        <v>21</v>
      </c>
      <c r="K719" s="109">
        <f t="shared" si="448"/>
        <v>6</v>
      </c>
      <c r="L719" s="8">
        <f t="shared" si="460"/>
        <v>1</v>
      </c>
      <c r="M719" s="110">
        <f t="shared" si="447"/>
        <v>1</v>
      </c>
      <c r="N719" s="110">
        <f t="shared" si="442"/>
        <v>1.3013422316448768</v>
      </c>
      <c r="O719" s="103">
        <f t="shared" si="446"/>
        <v>1.3013422299999999</v>
      </c>
      <c r="P719" s="103">
        <f t="shared" si="452"/>
        <v>640.13251028000002</v>
      </c>
      <c r="Q719" s="11">
        <f t="shared" si="466"/>
        <v>0</v>
      </c>
      <c r="R719" s="30">
        <f t="shared" si="461"/>
        <v>0</v>
      </c>
      <c r="S719" s="8">
        <f t="shared" si="453"/>
        <v>0</v>
      </c>
      <c r="T719" s="113">
        <f t="shared" si="462"/>
        <v>0.16</v>
      </c>
      <c r="U719" s="111">
        <f t="shared" si="443"/>
        <v>6</v>
      </c>
      <c r="V719" s="111">
        <v>252</v>
      </c>
      <c r="W719" s="110">
        <f t="shared" si="454"/>
        <v>1.003540061</v>
      </c>
      <c r="X719" s="103">
        <f t="shared" si="455"/>
        <v>2.2661081300000001</v>
      </c>
      <c r="Y719" s="103">
        <f t="shared" si="456"/>
        <v>0</v>
      </c>
      <c r="Z719" s="114" t="str">
        <f t="shared" si="464"/>
        <v>A+J=</v>
      </c>
      <c r="AA719" s="108">
        <f t="shared" si="465"/>
        <v>44915</v>
      </c>
      <c r="AB719" s="197" t="s">
        <v>121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5">
      <c r="A720" s="191">
        <f t="shared" si="457"/>
        <v>44895</v>
      </c>
      <c r="B720" s="192">
        <f t="shared" si="449"/>
        <v>642.77708202999997</v>
      </c>
      <c r="C720" s="192">
        <f t="shared" si="467"/>
        <v>491.90174231299045</v>
      </c>
      <c r="D720" s="193">
        <f t="shared" si="458"/>
        <v>1173.7929999999999</v>
      </c>
      <c r="E720" s="194">
        <f t="shared" si="444"/>
        <v>1162.3910000000001</v>
      </c>
      <c r="F720" s="195">
        <f t="shared" si="445"/>
        <v>44855</v>
      </c>
      <c r="G720" s="196">
        <f t="shared" si="450"/>
        <v>-9.7138081416398014E-3</v>
      </c>
      <c r="H720" s="191">
        <f t="shared" si="463"/>
        <v>44915</v>
      </c>
      <c r="I720" s="191">
        <f t="shared" si="451"/>
        <v>44915</v>
      </c>
      <c r="J720" s="197">
        <f t="shared" si="459"/>
        <v>21</v>
      </c>
      <c r="K720" s="197">
        <f t="shared" si="448"/>
        <v>7</v>
      </c>
      <c r="L720" s="192">
        <f t="shared" si="460"/>
        <v>1</v>
      </c>
      <c r="M720" s="198">
        <f t="shared" si="447"/>
        <v>1</v>
      </c>
      <c r="N720" s="198">
        <f t="shared" si="442"/>
        <v>1.3013422316448768</v>
      </c>
      <c r="O720" s="192">
        <f t="shared" si="446"/>
        <v>1.3013422299999999</v>
      </c>
      <c r="P720" s="192">
        <f t="shared" si="452"/>
        <v>640.13251028000002</v>
      </c>
      <c r="Q720" s="199">
        <v>23.5</v>
      </c>
      <c r="R720" s="200">
        <f>S720/P720</f>
        <v>4.2513155577891701E-4</v>
      </c>
      <c r="S720" s="192">
        <v>0.27214052999999999</v>
      </c>
      <c r="T720" s="201">
        <f t="shared" si="462"/>
        <v>0.16</v>
      </c>
      <c r="U720" s="199">
        <f t="shared" si="443"/>
        <v>7</v>
      </c>
      <c r="V720" s="199">
        <v>252</v>
      </c>
      <c r="W720" s="198">
        <f t="shared" si="454"/>
        <v>1.004131288</v>
      </c>
      <c r="X720" s="192">
        <f t="shared" si="455"/>
        <v>2.6445717499999999</v>
      </c>
      <c r="Y720" s="192">
        <f t="shared" si="456"/>
        <v>2.91671228</v>
      </c>
      <c r="Z720" s="202" t="str">
        <f t="shared" si="464"/>
        <v>A+J=</v>
      </c>
      <c r="AA720" s="191">
        <f t="shared" si="465"/>
        <v>44915</v>
      </c>
      <c r="AB720" s="192">
        <f>P720-S720</f>
        <v>639.86036975000002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2">
        <f t="shared" si="457"/>
        <v>44896</v>
      </c>
      <c r="B721" s="103">
        <f t="shared" si="449"/>
        <v>640.23733835999997</v>
      </c>
      <c r="C721" s="192">
        <f t="shared" si="467"/>
        <v>491.6926193599914</v>
      </c>
      <c r="D721" s="104">
        <f t="shared" si="458"/>
        <v>1173.7929999999999</v>
      </c>
      <c r="E721" s="105">
        <f t="shared" si="444"/>
        <v>1162.3910000000001</v>
      </c>
      <c r="F721" s="106">
        <f t="shared" si="445"/>
        <v>44855</v>
      </c>
      <c r="G721" s="107">
        <f t="shared" si="450"/>
        <v>-9.7138081416398014E-3</v>
      </c>
      <c r="H721" s="108">
        <f t="shared" si="463"/>
        <v>44915</v>
      </c>
      <c r="I721" s="108">
        <f t="shared" si="451"/>
        <v>44915</v>
      </c>
      <c r="J721" s="109">
        <f t="shared" si="459"/>
        <v>21</v>
      </c>
      <c r="K721" s="109">
        <f t="shared" si="448"/>
        <v>8</v>
      </c>
      <c r="L721" s="8">
        <f t="shared" si="460"/>
        <v>1</v>
      </c>
      <c r="M721" s="110">
        <f t="shared" si="447"/>
        <v>1</v>
      </c>
      <c r="N721" s="110">
        <f t="shared" si="442"/>
        <v>1.3013422316448768</v>
      </c>
      <c r="O721" s="103">
        <f t="shared" si="446"/>
        <v>1.3013422299999999</v>
      </c>
      <c r="P721" s="103">
        <f t="shared" si="452"/>
        <v>639.86036975000002</v>
      </c>
      <c r="Q721" s="11">
        <f t="shared" si="466"/>
        <v>0</v>
      </c>
      <c r="R721" s="30">
        <f t="shared" si="461"/>
        <v>0</v>
      </c>
      <c r="S721" s="8">
        <f t="shared" si="453"/>
        <v>0</v>
      </c>
      <c r="T721" s="113">
        <f t="shared" si="462"/>
        <v>0.16</v>
      </c>
      <c r="U721" s="111">
        <f t="shared" si="443"/>
        <v>1</v>
      </c>
      <c r="V721" s="111">
        <v>252</v>
      </c>
      <c r="W721" s="110">
        <f t="shared" si="454"/>
        <v>1.0005891419999999</v>
      </c>
      <c r="X721" s="103">
        <f t="shared" si="455"/>
        <v>0.37696860999999998</v>
      </c>
      <c r="Y721" s="103">
        <f t="shared" si="456"/>
        <v>0</v>
      </c>
      <c r="Z721" s="114" t="str">
        <f t="shared" si="464"/>
        <v>A+J=</v>
      </c>
      <c r="AA721" s="108">
        <f t="shared" si="465"/>
        <v>44915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2">
        <f t="shared" si="457"/>
        <v>44897</v>
      </c>
      <c r="B722" s="103">
        <f t="shared" si="449"/>
        <v>640.61452837000002</v>
      </c>
      <c r="C722" s="192">
        <f t="shared" si="467"/>
        <v>491.6926193599914</v>
      </c>
      <c r="D722" s="104">
        <f t="shared" si="458"/>
        <v>1173.7929999999999</v>
      </c>
      <c r="E722" s="105">
        <f t="shared" si="444"/>
        <v>1162.3910000000001</v>
      </c>
      <c r="F722" s="106">
        <f t="shared" si="445"/>
        <v>44855</v>
      </c>
      <c r="G722" s="107">
        <f t="shared" si="450"/>
        <v>-9.7138081416398014E-3</v>
      </c>
      <c r="H722" s="108">
        <f t="shared" si="463"/>
        <v>44915</v>
      </c>
      <c r="I722" s="108">
        <f t="shared" si="451"/>
        <v>44915</v>
      </c>
      <c r="J722" s="109">
        <f t="shared" si="459"/>
        <v>21</v>
      </c>
      <c r="K722" s="109">
        <f t="shared" si="448"/>
        <v>9</v>
      </c>
      <c r="L722" s="8">
        <f t="shared" si="460"/>
        <v>1</v>
      </c>
      <c r="M722" s="110">
        <f t="shared" si="447"/>
        <v>1</v>
      </c>
      <c r="N722" s="110">
        <f t="shared" si="442"/>
        <v>1.3013422316448768</v>
      </c>
      <c r="O722" s="103">
        <f t="shared" si="446"/>
        <v>1.3013422299999999</v>
      </c>
      <c r="P722" s="103">
        <f t="shared" si="452"/>
        <v>639.86036975000002</v>
      </c>
      <c r="Q722" s="11">
        <f t="shared" si="466"/>
        <v>0</v>
      </c>
      <c r="R722" s="30">
        <f t="shared" si="461"/>
        <v>0</v>
      </c>
      <c r="S722" s="8">
        <f t="shared" si="453"/>
        <v>0</v>
      </c>
      <c r="T722" s="113">
        <f t="shared" si="462"/>
        <v>0.16</v>
      </c>
      <c r="U722" s="111">
        <f t="shared" si="443"/>
        <v>2</v>
      </c>
      <c r="V722" s="111">
        <v>252</v>
      </c>
      <c r="W722" s="110">
        <f t="shared" si="454"/>
        <v>1.0011786300000001</v>
      </c>
      <c r="X722" s="103">
        <f t="shared" si="455"/>
        <v>0.75415862</v>
      </c>
      <c r="Y722" s="103">
        <f t="shared" si="456"/>
        <v>0</v>
      </c>
      <c r="Z722" s="114" t="str">
        <f t="shared" si="464"/>
        <v>A+J=</v>
      </c>
      <c r="AA722" s="108">
        <f t="shared" si="465"/>
        <v>44915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2">
        <f t="shared" si="457"/>
        <v>44898</v>
      </c>
      <c r="B723" s="103">
        <f t="shared" si="449"/>
        <v>640.99194168999998</v>
      </c>
      <c r="C723" s="192">
        <f t="shared" si="467"/>
        <v>491.6926193599914</v>
      </c>
      <c r="D723" s="104">
        <f t="shared" si="458"/>
        <v>1173.7929999999999</v>
      </c>
      <c r="E723" s="105">
        <f t="shared" si="444"/>
        <v>1162.3910000000001</v>
      </c>
      <c r="F723" s="106">
        <f t="shared" si="445"/>
        <v>44855</v>
      </c>
      <c r="G723" s="107">
        <f t="shared" si="450"/>
        <v>-9.7138081416398014E-3</v>
      </c>
      <c r="H723" s="108">
        <f t="shared" si="463"/>
        <v>44915</v>
      </c>
      <c r="I723" s="108">
        <f t="shared" si="451"/>
        <v>44915</v>
      </c>
      <c r="J723" s="109">
        <f t="shared" si="459"/>
        <v>21</v>
      </c>
      <c r="K723" s="109">
        <f t="shared" si="448"/>
        <v>10</v>
      </c>
      <c r="L723" s="8">
        <f t="shared" si="460"/>
        <v>1</v>
      </c>
      <c r="M723" s="110">
        <f t="shared" si="447"/>
        <v>1</v>
      </c>
      <c r="N723" s="110">
        <f t="shared" si="442"/>
        <v>1.3013422316448768</v>
      </c>
      <c r="O723" s="103">
        <f t="shared" si="446"/>
        <v>1.3013422299999999</v>
      </c>
      <c r="P723" s="103">
        <f t="shared" si="452"/>
        <v>639.86036975000002</v>
      </c>
      <c r="Q723" s="11">
        <f t="shared" si="466"/>
        <v>0</v>
      </c>
      <c r="R723" s="30">
        <f t="shared" si="461"/>
        <v>0</v>
      </c>
      <c r="S723" s="8">
        <f t="shared" si="453"/>
        <v>0</v>
      </c>
      <c r="T723" s="113">
        <f t="shared" si="462"/>
        <v>0.16</v>
      </c>
      <c r="U723" s="111">
        <f t="shared" si="443"/>
        <v>3</v>
      </c>
      <c r="V723" s="111">
        <v>252</v>
      </c>
      <c r="W723" s="110">
        <f t="shared" si="454"/>
        <v>1.001768467</v>
      </c>
      <c r="X723" s="103">
        <f t="shared" si="455"/>
        <v>1.1315719399999999</v>
      </c>
      <c r="Y723" s="103">
        <f t="shared" si="456"/>
        <v>0</v>
      </c>
      <c r="Z723" s="114" t="str">
        <f t="shared" si="464"/>
        <v>A+J=</v>
      </c>
      <c r="AA723" s="108">
        <f t="shared" si="465"/>
        <v>44915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2">
        <f t="shared" si="457"/>
        <v>44899</v>
      </c>
      <c r="B724" s="103">
        <f t="shared" si="449"/>
        <v>640.99194168999998</v>
      </c>
      <c r="C724" s="192">
        <f t="shared" si="467"/>
        <v>491.6926193599914</v>
      </c>
      <c r="D724" s="104">
        <f t="shared" si="458"/>
        <v>1173.7929999999999</v>
      </c>
      <c r="E724" s="105">
        <f t="shared" si="444"/>
        <v>1162.3910000000001</v>
      </c>
      <c r="F724" s="106">
        <f t="shared" si="445"/>
        <v>44855</v>
      </c>
      <c r="G724" s="107">
        <f t="shared" si="450"/>
        <v>-9.7138081416398014E-3</v>
      </c>
      <c r="H724" s="108">
        <f t="shared" si="463"/>
        <v>44915</v>
      </c>
      <c r="I724" s="108">
        <f t="shared" si="451"/>
        <v>44915</v>
      </c>
      <c r="J724" s="109">
        <f t="shared" si="459"/>
        <v>21</v>
      </c>
      <c r="K724" s="109">
        <f t="shared" si="448"/>
        <v>10</v>
      </c>
      <c r="L724" s="8">
        <f t="shared" si="460"/>
        <v>1</v>
      </c>
      <c r="M724" s="110">
        <f t="shared" si="447"/>
        <v>1</v>
      </c>
      <c r="N724" s="110">
        <f t="shared" si="442"/>
        <v>1.3013422316448768</v>
      </c>
      <c r="O724" s="103">
        <f t="shared" si="446"/>
        <v>1.3013422299999999</v>
      </c>
      <c r="P724" s="103">
        <f t="shared" si="452"/>
        <v>639.86036975000002</v>
      </c>
      <c r="Q724" s="11">
        <f t="shared" si="466"/>
        <v>0</v>
      </c>
      <c r="R724" s="30">
        <f t="shared" si="461"/>
        <v>0</v>
      </c>
      <c r="S724" s="8">
        <f t="shared" si="453"/>
        <v>0</v>
      </c>
      <c r="T724" s="113">
        <f t="shared" si="462"/>
        <v>0.16</v>
      </c>
      <c r="U724" s="111">
        <f t="shared" si="443"/>
        <v>3</v>
      </c>
      <c r="V724" s="111">
        <v>252</v>
      </c>
      <c r="W724" s="110">
        <f t="shared" si="454"/>
        <v>1.001768467</v>
      </c>
      <c r="X724" s="103">
        <f t="shared" si="455"/>
        <v>1.1315719399999999</v>
      </c>
      <c r="Y724" s="103">
        <f t="shared" si="456"/>
        <v>0</v>
      </c>
      <c r="Z724" s="114" t="str">
        <f t="shared" si="464"/>
        <v>A+J=</v>
      </c>
      <c r="AA724" s="108">
        <f t="shared" si="465"/>
        <v>44915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2">
        <f t="shared" si="457"/>
        <v>44900</v>
      </c>
      <c r="B725" s="103">
        <f t="shared" si="449"/>
        <v>640.99194168999998</v>
      </c>
      <c r="C725" s="192">
        <f t="shared" si="467"/>
        <v>491.6926193599914</v>
      </c>
      <c r="D725" s="104">
        <f t="shared" si="458"/>
        <v>1173.7929999999999</v>
      </c>
      <c r="E725" s="105">
        <f t="shared" si="444"/>
        <v>1162.3910000000001</v>
      </c>
      <c r="F725" s="106">
        <f t="shared" si="445"/>
        <v>44855</v>
      </c>
      <c r="G725" s="107">
        <f t="shared" si="450"/>
        <v>-9.7138081416398014E-3</v>
      </c>
      <c r="H725" s="108">
        <f t="shared" si="463"/>
        <v>44915</v>
      </c>
      <c r="I725" s="108">
        <f t="shared" si="451"/>
        <v>44915</v>
      </c>
      <c r="J725" s="109">
        <f t="shared" si="459"/>
        <v>21</v>
      </c>
      <c r="K725" s="109">
        <f t="shared" si="448"/>
        <v>10</v>
      </c>
      <c r="L725" s="8">
        <f t="shared" si="460"/>
        <v>1</v>
      </c>
      <c r="M725" s="110">
        <f t="shared" si="447"/>
        <v>1</v>
      </c>
      <c r="N725" s="110">
        <f t="shared" si="442"/>
        <v>1.3013422316448768</v>
      </c>
      <c r="O725" s="103">
        <f t="shared" si="446"/>
        <v>1.3013422299999999</v>
      </c>
      <c r="P725" s="103">
        <f t="shared" si="452"/>
        <v>639.86036975000002</v>
      </c>
      <c r="Q725" s="11">
        <f t="shared" si="466"/>
        <v>0</v>
      </c>
      <c r="R725" s="30">
        <f t="shared" si="461"/>
        <v>0</v>
      </c>
      <c r="S725" s="8">
        <f t="shared" si="453"/>
        <v>0</v>
      </c>
      <c r="T725" s="113">
        <f t="shared" si="462"/>
        <v>0.16</v>
      </c>
      <c r="U725" s="111">
        <f t="shared" si="443"/>
        <v>3</v>
      </c>
      <c r="V725" s="111">
        <v>252</v>
      </c>
      <c r="W725" s="110">
        <f t="shared" si="454"/>
        <v>1.001768467</v>
      </c>
      <c r="X725" s="103">
        <f t="shared" si="455"/>
        <v>1.1315719399999999</v>
      </c>
      <c r="Y725" s="103">
        <f t="shared" si="456"/>
        <v>0</v>
      </c>
      <c r="Z725" s="114" t="str">
        <f t="shared" si="464"/>
        <v>A+J=</v>
      </c>
      <c r="AA725" s="108">
        <f t="shared" si="465"/>
        <v>44915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2">
        <f t="shared" si="457"/>
        <v>44901</v>
      </c>
      <c r="B726" s="103">
        <f t="shared" si="449"/>
        <v>641.36957641000004</v>
      </c>
      <c r="C726" s="192">
        <f t="shared" si="467"/>
        <v>491.6926193599914</v>
      </c>
      <c r="D726" s="104">
        <f t="shared" si="458"/>
        <v>1173.7929999999999</v>
      </c>
      <c r="E726" s="105">
        <f t="shared" si="444"/>
        <v>1162.3910000000001</v>
      </c>
      <c r="F726" s="106">
        <f t="shared" si="445"/>
        <v>44855</v>
      </c>
      <c r="G726" s="107">
        <f t="shared" si="450"/>
        <v>-9.7138081416398014E-3</v>
      </c>
      <c r="H726" s="108">
        <f t="shared" si="463"/>
        <v>44915</v>
      </c>
      <c r="I726" s="108">
        <f t="shared" si="451"/>
        <v>44915</v>
      </c>
      <c r="J726" s="109">
        <f t="shared" si="459"/>
        <v>21</v>
      </c>
      <c r="K726" s="109">
        <f t="shared" si="448"/>
        <v>11</v>
      </c>
      <c r="L726" s="8">
        <f t="shared" si="460"/>
        <v>1</v>
      </c>
      <c r="M726" s="110">
        <f t="shared" si="447"/>
        <v>1</v>
      </c>
      <c r="N726" s="110">
        <f t="shared" si="442"/>
        <v>1.3013422316448768</v>
      </c>
      <c r="O726" s="103">
        <f t="shared" si="446"/>
        <v>1.3013422299999999</v>
      </c>
      <c r="P726" s="103">
        <f t="shared" si="452"/>
        <v>639.86036975000002</v>
      </c>
      <c r="Q726" s="11">
        <f t="shared" si="466"/>
        <v>0</v>
      </c>
      <c r="R726" s="30">
        <f t="shared" si="461"/>
        <v>0</v>
      </c>
      <c r="S726" s="8">
        <f t="shared" si="453"/>
        <v>0</v>
      </c>
      <c r="T726" s="113">
        <f t="shared" si="462"/>
        <v>0.16</v>
      </c>
      <c r="U726" s="111">
        <f t="shared" si="443"/>
        <v>4</v>
      </c>
      <c r="V726" s="111">
        <v>252</v>
      </c>
      <c r="W726" s="110">
        <f t="shared" si="454"/>
        <v>1.0023586499999999</v>
      </c>
      <c r="X726" s="103">
        <f t="shared" si="455"/>
        <v>1.50920666</v>
      </c>
      <c r="Y726" s="103">
        <f t="shared" si="456"/>
        <v>0</v>
      </c>
      <c r="Z726" s="114" t="str">
        <f t="shared" si="464"/>
        <v>A+J=</v>
      </c>
      <c r="AA726" s="108">
        <f t="shared" si="465"/>
        <v>44915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2">
        <f t="shared" si="457"/>
        <v>44902</v>
      </c>
      <c r="B727" s="103">
        <f t="shared" si="449"/>
        <v>641.74743443</v>
      </c>
      <c r="C727" s="192">
        <f t="shared" si="467"/>
        <v>491.6926193599914</v>
      </c>
      <c r="D727" s="104">
        <f t="shared" si="458"/>
        <v>1173.7929999999999</v>
      </c>
      <c r="E727" s="105">
        <f t="shared" si="444"/>
        <v>1162.3910000000001</v>
      </c>
      <c r="F727" s="106">
        <f t="shared" si="445"/>
        <v>44855</v>
      </c>
      <c r="G727" s="107">
        <f t="shared" si="450"/>
        <v>-9.7138081416398014E-3</v>
      </c>
      <c r="H727" s="108">
        <f t="shared" si="463"/>
        <v>44915</v>
      </c>
      <c r="I727" s="108">
        <f t="shared" si="451"/>
        <v>44915</v>
      </c>
      <c r="J727" s="109">
        <f t="shared" si="459"/>
        <v>21</v>
      </c>
      <c r="K727" s="109">
        <f t="shared" si="448"/>
        <v>12</v>
      </c>
      <c r="L727" s="8">
        <f t="shared" si="460"/>
        <v>1</v>
      </c>
      <c r="M727" s="110">
        <f t="shared" si="447"/>
        <v>1</v>
      </c>
      <c r="N727" s="110">
        <f t="shared" si="442"/>
        <v>1.3013422316448768</v>
      </c>
      <c r="O727" s="103">
        <f t="shared" si="446"/>
        <v>1.3013422299999999</v>
      </c>
      <c r="P727" s="103">
        <f t="shared" si="452"/>
        <v>639.86036975000002</v>
      </c>
      <c r="Q727" s="11">
        <f t="shared" si="466"/>
        <v>0</v>
      </c>
      <c r="R727" s="30">
        <f t="shared" si="461"/>
        <v>0</v>
      </c>
      <c r="S727" s="8">
        <f t="shared" si="453"/>
        <v>0</v>
      </c>
      <c r="T727" s="113">
        <f t="shared" si="462"/>
        <v>0.16</v>
      </c>
      <c r="U727" s="111">
        <f t="shared" si="443"/>
        <v>5</v>
      </c>
      <c r="V727" s="111">
        <v>252</v>
      </c>
      <c r="W727" s="110">
        <f t="shared" si="454"/>
        <v>1.0029491820000001</v>
      </c>
      <c r="X727" s="103">
        <f t="shared" si="455"/>
        <v>1.8870646799999999</v>
      </c>
      <c r="Y727" s="103">
        <f t="shared" si="456"/>
        <v>0</v>
      </c>
      <c r="Z727" s="114" t="str">
        <f t="shared" si="464"/>
        <v>A+J=</v>
      </c>
      <c r="AA727" s="108">
        <f t="shared" si="465"/>
        <v>44915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2">
        <f t="shared" si="457"/>
        <v>44903</v>
      </c>
      <c r="B728" s="103">
        <f t="shared" si="449"/>
        <v>642.12551449</v>
      </c>
      <c r="C728" s="192">
        <f t="shared" si="467"/>
        <v>491.6926193599914</v>
      </c>
      <c r="D728" s="104">
        <f t="shared" si="458"/>
        <v>1173.7929999999999</v>
      </c>
      <c r="E728" s="105">
        <f t="shared" si="444"/>
        <v>1162.3910000000001</v>
      </c>
      <c r="F728" s="106">
        <f t="shared" si="445"/>
        <v>44855</v>
      </c>
      <c r="G728" s="107">
        <f t="shared" si="450"/>
        <v>-9.7138081416398014E-3</v>
      </c>
      <c r="H728" s="108">
        <f t="shared" si="463"/>
        <v>44915</v>
      </c>
      <c r="I728" s="108">
        <f t="shared" si="451"/>
        <v>44915</v>
      </c>
      <c r="J728" s="109">
        <f t="shared" si="459"/>
        <v>21</v>
      </c>
      <c r="K728" s="109">
        <f t="shared" si="448"/>
        <v>13</v>
      </c>
      <c r="L728" s="8">
        <f t="shared" si="460"/>
        <v>1</v>
      </c>
      <c r="M728" s="110">
        <f t="shared" si="447"/>
        <v>1</v>
      </c>
      <c r="N728" s="110">
        <f t="shared" si="442"/>
        <v>1.3013422316448768</v>
      </c>
      <c r="O728" s="103">
        <f t="shared" si="446"/>
        <v>1.3013422299999999</v>
      </c>
      <c r="P728" s="103">
        <f t="shared" si="452"/>
        <v>639.86036975000002</v>
      </c>
      <c r="Q728" s="11">
        <f t="shared" si="466"/>
        <v>0</v>
      </c>
      <c r="R728" s="30">
        <f t="shared" si="461"/>
        <v>0</v>
      </c>
      <c r="S728" s="8">
        <f t="shared" si="453"/>
        <v>0</v>
      </c>
      <c r="T728" s="113">
        <f t="shared" si="462"/>
        <v>0.16</v>
      </c>
      <c r="U728" s="111">
        <f t="shared" si="443"/>
        <v>6</v>
      </c>
      <c r="V728" s="111">
        <v>252</v>
      </c>
      <c r="W728" s="110">
        <f t="shared" si="454"/>
        <v>1.003540061</v>
      </c>
      <c r="X728" s="103">
        <f t="shared" si="455"/>
        <v>2.2651447400000002</v>
      </c>
      <c r="Y728" s="103">
        <f t="shared" si="456"/>
        <v>0</v>
      </c>
      <c r="Z728" s="114" t="str">
        <f t="shared" si="464"/>
        <v>A+J=</v>
      </c>
      <c r="AA728" s="108">
        <f t="shared" si="465"/>
        <v>44915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2">
        <f t="shared" si="457"/>
        <v>44904</v>
      </c>
      <c r="B729" s="103">
        <f t="shared" si="449"/>
        <v>642.50381720999997</v>
      </c>
      <c r="C729" s="192">
        <f t="shared" si="467"/>
        <v>491.6926193599914</v>
      </c>
      <c r="D729" s="104">
        <f t="shared" si="458"/>
        <v>1173.7929999999999</v>
      </c>
      <c r="E729" s="105">
        <f t="shared" si="444"/>
        <v>1162.3910000000001</v>
      </c>
      <c r="F729" s="106">
        <f t="shared" si="445"/>
        <v>44855</v>
      </c>
      <c r="G729" s="107">
        <f t="shared" si="450"/>
        <v>-9.7138081416398014E-3</v>
      </c>
      <c r="H729" s="108">
        <f t="shared" si="463"/>
        <v>44915</v>
      </c>
      <c r="I729" s="108">
        <f t="shared" si="451"/>
        <v>44915</v>
      </c>
      <c r="J729" s="109">
        <f t="shared" si="459"/>
        <v>21</v>
      </c>
      <c r="K729" s="109">
        <f t="shared" si="448"/>
        <v>14</v>
      </c>
      <c r="L729" s="8">
        <f t="shared" si="460"/>
        <v>1</v>
      </c>
      <c r="M729" s="110">
        <f t="shared" si="447"/>
        <v>1</v>
      </c>
      <c r="N729" s="110">
        <f t="shared" si="442"/>
        <v>1.3013422316448768</v>
      </c>
      <c r="O729" s="103">
        <f t="shared" si="446"/>
        <v>1.3013422299999999</v>
      </c>
      <c r="P729" s="103">
        <f t="shared" si="452"/>
        <v>639.86036975000002</v>
      </c>
      <c r="Q729" s="11">
        <f t="shared" si="466"/>
        <v>0</v>
      </c>
      <c r="R729" s="30">
        <f t="shared" si="461"/>
        <v>0</v>
      </c>
      <c r="S729" s="8">
        <f t="shared" si="453"/>
        <v>0</v>
      </c>
      <c r="T729" s="113">
        <f t="shared" si="462"/>
        <v>0.16</v>
      </c>
      <c r="U729" s="111">
        <f t="shared" si="443"/>
        <v>7</v>
      </c>
      <c r="V729" s="111">
        <v>252</v>
      </c>
      <c r="W729" s="110">
        <f t="shared" si="454"/>
        <v>1.004131288</v>
      </c>
      <c r="X729" s="103">
        <f t="shared" si="455"/>
        <v>2.64344746</v>
      </c>
      <c r="Y729" s="103">
        <f t="shared" si="456"/>
        <v>0</v>
      </c>
      <c r="Z729" s="114" t="str">
        <f t="shared" si="464"/>
        <v>A+J=</v>
      </c>
      <c r="AA729" s="108">
        <f t="shared" si="465"/>
        <v>44915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2">
        <f t="shared" si="457"/>
        <v>44905</v>
      </c>
      <c r="B730" s="103">
        <f t="shared" si="449"/>
        <v>642.88234324999996</v>
      </c>
      <c r="C730" s="192">
        <f t="shared" si="467"/>
        <v>491.6926193599914</v>
      </c>
      <c r="D730" s="104">
        <f t="shared" si="458"/>
        <v>1173.7929999999999</v>
      </c>
      <c r="E730" s="105">
        <f t="shared" si="444"/>
        <v>1162.3910000000001</v>
      </c>
      <c r="F730" s="106">
        <f t="shared" si="445"/>
        <v>44855</v>
      </c>
      <c r="G730" s="107">
        <f t="shared" si="450"/>
        <v>-9.7138081416398014E-3</v>
      </c>
      <c r="H730" s="108">
        <f t="shared" si="463"/>
        <v>44915</v>
      </c>
      <c r="I730" s="108">
        <f t="shared" si="451"/>
        <v>44915</v>
      </c>
      <c r="J730" s="109">
        <f t="shared" si="459"/>
        <v>21</v>
      </c>
      <c r="K730" s="109">
        <f t="shared" si="448"/>
        <v>15</v>
      </c>
      <c r="L730" s="8">
        <f t="shared" si="460"/>
        <v>1</v>
      </c>
      <c r="M730" s="110">
        <f t="shared" si="447"/>
        <v>1</v>
      </c>
      <c r="N730" s="110">
        <f t="shared" si="442"/>
        <v>1.3013422316448768</v>
      </c>
      <c r="O730" s="103">
        <f t="shared" si="446"/>
        <v>1.3013422299999999</v>
      </c>
      <c r="P730" s="103">
        <f t="shared" si="452"/>
        <v>639.86036975000002</v>
      </c>
      <c r="Q730" s="11">
        <f t="shared" si="466"/>
        <v>0</v>
      </c>
      <c r="R730" s="30">
        <f t="shared" si="461"/>
        <v>0</v>
      </c>
      <c r="S730" s="8">
        <f t="shared" si="453"/>
        <v>0</v>
      </c>
      <c r="T730" s="113">
        <f t="shared" si="462"/>
        <v>0.16</v>
      </c>
      <c r="U730" s="111">
        <f t="shared" si="443"/>
        <v>8</v>
      </c>
      <c r="V730" s="111">
        <v>252</v>
      </c>
      <c r="W730" s="110">
        <f t="shared" si="454"/>
        <v>1.0047228640000001</v>
      </c>
      <c r="X730" s="103">
        <f t="shared" si="455"/>
        <v>3.0219735000000001</v>
      </c>
      <c r="Y730" s="103">
        <f t="shared" si="456"/>
        <v>0</v>
      </c>
      <c r="Z730" s="114" t="str">
        <f t="shared" si="464"/>
        <v>A+J=</v>
      </c>
      <c r="AA730" s="108">
        <f t="shared" si="465"/>
        <v>44915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2">
        <f t="shared" si="457"/>
        <v>44906</v>
      </c>
      <c r="B731" s="103">
        <f t="shared" si="449"/>
        <v>642.88234324999996</v>
      </c>
      <c r="C731" s="192">
        <f t="shared" si="467"/>
        <v>491.6926193599914</v>
      </c>
      <c r="D731" s="104">
        <f t="shared" si="458"/>
        <v>1173.7929999999999</v>
      </c>
      <c r="E731" s="105">
        <f t="shared" si="444"/>
        <v>1162.3910000000001</v>
      </c>
      <c r="F731" s="106">
        <f t="shared" si="445"/>
        <v>44855</v>
      </c>
      <c r="G731" s="107">
        <f t="shared" si="450"/>
        <v>-9.7138081416398014E-3</v>
      </c>
      <c r="H731" s="108">
        <f t="shared" si="463"/>
        <v>44915</v>
      </c>
      <c r="I731" s="108">
        <f t="shared" si="451"/>
        <v>44915</v>
      </c>
      <c r="J731" s="109">
        <f t="shared" si="459"/>
        <v>21</v>
      </c>
      <c r="K731" s="109">
        <f t="shared" si="448"/>
        <v>15</v>
      </c>
      <c r="L731" s="8">
        <f t="shared" si="460"/>
        <v>1</v>
      </c>
      <c r="M731" s="110">
        <f t="shared" si="447"/>
        <v>1</v>
      </c>
      <c r="N731" s="110">
        <f t="shared" si="442"/>
        <v>1.3013422316448768</v>
      </c>
      <c r="O731" s="103">
        <f t="shared" si="446"/>
        <v>1.3013422299999999</v>
      </c>
      <c r="P731" s="103">
        <f t="shared" si="452"/>
        <v>639.86036975000002</v>
      </c>
      <c r="Q731" s="11">
        <f t="shared" si="466"/>
        <v>0</v>
      </c>
      <c r="R731" s="30">
        <f t="shared" si="461"/>
        <v>0</v>
      </c>
      <c r="S731" s="8">
        <f t="shared" si="453"/>
        <v>0</v>
      </c>
      <c r="T731" s="113">
        <f t="shared" si="462"/>
        <v>0.16</v>
      </c>
      <c r="U731" s="111">
        <f t="shared" si="443"/>
        <v>8</v>
      </c>
      <c r="V731" s="111">
        <v>252</v>
      </c>
      <c r="W731" s="110">
        <f t="shared" si="454"/>
        <v>1.0047228640000001</v>
      </c>
      <c r="X731" s="103">
        <f t="shared" si="455"/>
        <v>3.0219735000000001</v>
      </c>
      <c r="Y731" s="103">
        <f t="shared" si="456"/>
        <v>0</v>
      </c>
      <c r="Z731" s="114" t="str">
        <f t="shared" si="464"/>
        <v>A+J=</v>
      </c>
      <c r="AA731" s="108">
        <f t="shared" si="465"/>
        <v>44915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2">
        <f t="shared" si="457"/>
        <v>44907</v>
      </c>
      <c r="B732" s="103">
        <f t="shared" si="449"/>
        <v>642.88234324999996</v>
      </c>
      <c r="C732" s="192">
        <f t="shared" si="467"/>
        <v>491.6926193599914</v>
      </c>
      <c r="D732" s="104">
        <f t="shared" si="458"/>
        <v>1173.7929999999999</v>
      </c>
      <c r="E732" s="105">
        <f t="shared" si="444"/>
        <v>1162.3910000000001</v>
      </c>
      <c r="F732" s="106">
        <f t="shared" si="445"/>
        <v>44855</v>
      </c>
      <c r="G732" s="107">
        <f t="shared" si="450"/>
        <v>-9.7138081416398014E-3</v>
      </c>
      <c r="H732" s="108">
        <f t="shared" si="463"/>
        <v>44915</v>
      </c>
      <c r="I732" s="108">
        <f t="shared" si="451"/>
        <v>44915</v>
      </c>
      <c r="J732" s="109">
        <f t="shared" si="459"/>
        <v>21</v>
      </c>
      <c r="K732" s="109">
        <f t="shared" si="448"/>
        <v>15</v>
      </c>
      <c r="L732" s="8">
        <f t="shared" si="460"/>
        <v>1</v>
      </c>
      <c r="M732" s="110">
        <f t="shared" si="447"/>
        <v>1</v>
      </c>
      <c r="N732" s="110">
        <f t="shared" si="442"/>
        <v>1.3013422316448768</v>
      </c>
      <c r="O732" s="103">
        <f t="shared" si="446"/>
        <v>1.3013422299999999</v>
      </c>
      <c r="P732" s="103">
        <f t="shared" si="452"/>
        <v>639.86036975000002</v>
      </c>
      <c r="Q732" s="11">
        <f t="shared" si="466"/>
        <v>0</v>
      </c>
      <c r="R732" s="30">
        <f t="shared" si="461"/>
        <v>0</v>
      </c>
      <c r="S732" s="8">
        <f t="shared" si="453"/>
        <v>0</v>
      </c>
      <c r="T732" s="113">
        <f t="shared" si="462"/>
        <v>0.16</v>
      </c>
      <c r="U732" s="111">
        <f t="shared" si="443"/>
        <v>8</v>
      </c>
      <c r="V732" s="111">
        <v>252</v>
      </c>
      <c r="W732" s="110">
        <f t="shared" si="454"/>
        <v>1.0047228640000001</v>
      </c>
      <c r="X732" s="103">
        <f t="shared" si="455"/>
        <v>3.0219735000000001</v>
      </c>
      <c r="Y732" s="103">
        <f t="shared" si="456"/>
        <v>0</v>
      </c>
      <c r="Z732" s="114" t="str">
        <f t="shared" si="464"/>
        <v>A+J=</v>
      </c>
      <c r="AA732" s="108">
        <f t="shared" si="465"/>
        <v>44915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2">
        <f t="shared" si="457"/>
        <v>44908</v>
      </c>
      <c r="B733" s="103">
        <f t="shared" si="449"/>
        <v>643.26109196000004</v>
      </c>
      <c r="C733" s="192">
        <f t="shared" si="467"/>
        <v>491.6926193599914</v>
      </c>
      <c r="D733" s="104">
        <f t="shared" si="458"/>
        <v>1173.7929999999999</v>
      </c>
      <c r="E733" s="105">
        <f t="shared" si="444"/>
        <v>1162.3910000000001</v>
      </c>
      <c r="F733" s="106">
        <f t="shared" si="445"/>
        <v>44855</v>
      </c>
      <c r="G733" s="107">
        <f t="shared" si="450"/>
        <v>-9.7138081416398014E-3</v>
      </c>
      <c r="H733" s="108">
        <f t="shared" si="463"/>
        <v>44915</v>
      </c>
      <c r="I733" s="108">
        <f t="shared" si="451"/>
        <v>44915</v>
      </c>
      <c r="J733" s="109">
        <f t="shared" si="459"/>
        <v>21</v>
      </c>
      <c r="K733" s="109">
        <f t="shared" si="448"/>
        <v>16</v>
      </c>
      <c r="L733" s="8">
        <f t="shared" si="460"/>
        <v>1</v>
      </c>
      <c r="M733" s="110">
        <f t="shared" si="447"/>
        <v>1</v>
      </c>
      <c r="N733" s="110">
        <f t="shared" si="442"/>
        <v>1.3013422316448768</v>
      </c>
      <c r="O733" s="103">
        <f t="shared" si="446"/>
        <v>1.3013422299999999</v>
      </c>
      <c r="P733" s="103">
        <f t="shared" si="452"/>
        <v>639.86036975000002</v>
      </c>
      <c r="Q733" s="11">
        <f t="shared" si="466"/>
        <v>0</v>
      </c>
      <c r="R733" s="30">
        <f t="shared" si="461"/>
        <v>0</v>
      </c>
      <c r="S733" s="8">
        <f t="shared" si="453"/>
        <v>0</v>
      </c>
      <c r="T733" s="113">
        <f t="shared" si="462"/>
        <v>0.16</v>
      </c>
      <c r="U733" s="111">
        <f t="shared" si="443"/>
        <v>9</v>
      </c>
      <c r="V733" s="111">
        <v>252</v>
      </c>
      <c r="W733" s="110">
        <f t="shared" si="454"/>
        <v>1.005314788</v>
      </c>
      <c r="X733" s="103">
        <f t="shared" si="455"/>
        <v>3.4007222100000001</v>
      </c>
      <c r="Y733" s="103">
        <f t="shared" si="456"/>
        <v>0</v>
      </c>
      <c r="Z733" s="114" t="str">
        <f t="shared" si="464"/>
        <v>A+J=</v>
      </c>
      <c r="AA733" s="108">
        <f t="shared" si="465"/>
        <v>44915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2">
        <f t="shared" si="457"/>
        <v>44909</v>
      </c>
      <c r="B734" s="103">
        <f t="shared" si="449"/>
        <v>643.64006398000004</v>
      </c>
      <c r="C734" s="192">
        <f t="shared" si="467"/>
        <v>491.6926193599914</v>
      </c>
      <c r="D734" s="104">
        <f t="shared" si="458"/>
        <v>1173.7929999999999</v>
      </c>
      <c r="E734" s="105">
        <f t="shared" si="444"/>
        <v>1162.3910000000001</v>
      </c>
      <c r="F734" s="106">
        <f t="shared" si="445"/>
        <v>44855</v>
      </c>
      <c r="G734" s="107">
        <f t="shared" si="450"/>
        <v>-9.7138081416398014E-3</v>
      </c>
      <c r="H734" s="108">
        <f t="shared" si="463"/>
        <v>44915</v>
      </c>
      <c r="I734" s="108">
        <f t="shared" si="451"/>
        <v>44915</v>
      </c>
      <c r="J734" s="109">
        <f t="shared" si="459"/>
        <v>21</v>
      </c>
      <c r="K734" s="109">
        <f t="shared" si="448"/>
        <v>17</v>
      </c>
      <c r="L734" s="8">
        <f t="shared" si="460"/>
        <v>1</v>
      </c>
      <c r="M734" s="110">
        <f t="shared" si="447"/>
        <v>1</v>
      </c>
      <c r="N734" s="110">
        <f t="shared" si="442"/>
        <v>1.3013422316448768</v>
      </c>
      <c r="O734" s="103">
        <f t="shared" si="446"/>
        <v>1.3013422299999999</v>
      </c>
      <c r="P734" s="103">
        <f t="shared" si="452"/>
        <v>639.86036975000002</v>
      </c>
      <c r="Q734" s="11">
        <f t="shared" si="466"/>
        <v>0</v>
      </c>
      <c r="R734" s="30">
        <f t="shared" si="461"/>
        <v>0</v>
      </c>
      <c r="S734" s="8">
        <f t="shared" si="453"/>
        <v>0</v>
      </c>
      <c r="T734" s="113">
        <f t="shared" si="462"/>
        <v>0.16</v>
      </c>
      <c r="U734" s="111">
        <f t="shared" si="443"/>
        <v>10</v>
      </c>
      <c r="V734" s="111">
        <v>252</v>
      </c>
      <c r="W734" s="110">
        <f t="shared" si="454"/>
        <v>1.005907061</v>
      </c>
      <c r="X734" s="103">
        <f t="shared" si="455"/>
        <v>3.77969423</v>
      </c>
      <c r="Y734" s="103">
        <f t="shared" si="456"/>
        <v>0</v>
      </c>
      <c r="Z734" s="114" t="str">
        <f t="shared" si="464"/>
        <v>A+J=</v>
      </c>
      <c r="AA734" s="108">
        <f t="shared" si="465"/>
        <v>44915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2">
        <f t="shared" si="457"/>
        <v>44910</v>
      </c>
      <c r="B735" s="103">
        <f t="shared" si="449"/>
        <v>644.01925931000005</v>
      </c>
      <c r="C735" s="192">
        <f t="shared" si="467"/>
        <v>491.6926193599914</v>
      </c>
      <c r="D735" s="104">
        <f t="shared" si="458"/>
        <v>1173.7929999999999</v>
      </c>
      <c r="E735" s="105">
        <f t="shared" si="444"/>
        <v>1162.3910000000001</v>
      </c>
      <c r="F735" s="106">
        <f t="shared" si="445"/>
        <v>44855</v>
      </c>
      <c r="G735" s="107">
        <f t="shared" si="450"/>
        <v>-9.7138081416398014E-3</v>
      </c>
      <c r="H735" s="108">
        <f t="shared" si="463"/>
        <v>44915</v>
      </c>
      <c r="I735" s="108">
        <f t="shared" si="451"/>
        <v>44915</v>
      </c>
      <c r="J735" s="109">
        <f t="shared" si="459"/>
        <v>21</v>
      </c>
      <c r="K735" s="109">
        <f t="shared" si="448"/>
        <v>18</v>
      </c>
      <c r="L735" s="8">
        <f t="shared" si="460"/>
        <v>1</v>
      </c>
      <c r="M735" s="110">
        <f t="shared" si="447"/>
        <v>1</v>
      </c>
      <c r="N735" s="110">
        <f t="shared" ref="N735:N798" si="468">IF(I735&gt;I734,N734*M735,N734)</f>
        <v>1.3013422316448768</v>
      </c>
      <c r="O735" s="103">
        <f t="shared" si="446"/>
        <v>1.3013422299999999</v>
      </c>
      <c r="P735" s="103">
        <f t="shared" si="452"/>
        <v>639.86036975000002</v>
      </c>
      <c r="Q735" s="11">
        <f t="shared" si="466"/>
        <v>0</v>
      </c>
      <c r="R735" s="30">
        <f t="shared" si="461"/>
        <v>0</v>
      </c>
      <c r="S735" s="8">
        <f t="shared" si="453"/>
        <v>0</v>
      </c>
      <c r="T735" s="113">
        <f t="shared" si="462"/>
        <v>0.16</v>
      </c>
      <c r="U735" s="111">
        <f t="shared" si="443"/>
        <v>11</v>
      </c>
      <c r="V735" s="111">
        <v>252</v>
      </c>
      <c r="W735" s="110">
        <f t="shared" si="454"/>
        <v>1.0064996829999999</v>
      </c>
      <c r="X735" s="103">
        <f t="shared" si="455"/>
        <v>4.1588895600000004</v>
      </c>
      <c r="Y735" s="103">
        <f t="shared" si="456"/>
        <v>0</v>
      </c>
      <c r="Z735" s="114" t="str">
        <f t="shared" si="464"/>
        <v>A+J=</v>
      </c>
      <c r="AA735" s="108">
        <f t="shared" si="465"/>
        <v>44915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2">
        <f t="shared" si="457"/>
        <v>44911</v>
      </c>
      <c r="B736" s="103">
        <f t="shared" si="449"/>
        <v>644.39867795999999</v>
      </c>
      <c r="C736" s="192">
        <f t="shared" si="467"/>
        <v>491.6926193599914</v>
      </c>
      <c r="D736" s="104">
        <f t="shared" si="458"/>
        <v>1173.7929999999999</v>
      </c>
      <c r="E736" s="105">
        <f t="shared" si="444"/>
        <v>1162.3910000000001</v>
      </c>
      <c r="F736" s="106">
        <f t="shared" si="445"/>
        <v>44855</v>
      </c>
      <c r="G736" s="107">
        <f t="shared" si="450"/>
        <v>-9.7138081416398014E-3</v>
      </c>
      <c r="H736" s="108">
        <f t="shared" si="463"/>
        <v>44915</v>
      </c>
      <c r="I736" s="108">
        <f t="shared" si="451"/>
        <v>44915</v>
      </c>
      <c r="J736" s="109">
        <f t="shared" si="459"/>
        <v>21</v>
      </c>
      <c r="K736" s="109">
        <f t="shared" si="448"/>
        <v>19</v>
      </c>
      <c r="L736" s="8">
        <f t="shared" si="460"/>
        <v>1</v>
      </c>
      <c r="M736" s="110">
        <f t="shared" si="447"/>
        <v>1</v>
      </c>
      <c r="N736" s="110">
        <f t="shared" si="468"/>
        <v>1.3013422316448768</v>
      </c>
      <c r="O736" s="103">
        <f t="shared" si="446"/>
        <v>1.3013422299999999</v>
      </c>
      <c r="P736" s="103">
        <f t="shared" si="452"/>
        <v>639.86036975000002</v>
      </c>
      <c r="Q736" s="11">
        <f t="shared" si="466"/>
        <v>0</v>
      </c>
      <c r="R736" s="30">
        <f t="shared" si="461"/>
        <v>0</v>
      </c>
      <c r="S736" s="8">
        <f t="shared" si="453"/>
        <v>0</v>
      </c>
      <c r="T736" s="113">
        <f t="shared" si="462"/>
        <v>0.16</v>
      </c>
      <c r="U736" s="111">
        <f t="shared" si="443"/>
        <v>12</v>
      </c>
      <c r="V736" s="111">
        <v>252</v>
      </c>
      <c r="W736" s="110">
        <f t="shared" si="454"/>
        <v>1.007092654</v>
      </c>
      <c r="X736" s="103">
        <f t="shared" si="455"/>
        <v>4.5383082100000003</v>
      </c>
      <c r="Y736" s="103">
        <f t="shared" si="456"/>
        <v>0</v>
      </c>
      <c r="Z736" s="114" t="str">
        <f t="shared" si="464"/>
        <v>A+J=</v>
      </c>
      <c r="AA736" s="108">
        <f t="shared" si="465"/>
        <v>44915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2">
        <f t="shared" si="457"/>
        <v>44912</v>
      </c>
      <c r="B737" s="103">
        <f t="shared" si="449"/>
        <v>644.77831991000005</v>
      </c>
      <c r="C737" s="192">
        <f t="shared" si="467"/>
        <v>491.6926193599914</v>
      </c>
      <c r="D737" s="104">
        <f t="shared" si="458"/>
        <v>1173.7929999999999</v>
      </c>
      <c r="E737" s="105">
        <f t="shared" si="444"/>
        <v>1162.3910000000001</v>
      </c>
      <c r="F737" s="106">
        <f t="shared" si="445"/>
        <v>44855</v>
      </c>
      <c r="G737" s="107">
        <f t="shared" si="450"/>
        <v>-9.7138081416398014E-3</v>
      </c>
      <c r="H737" s="108">
        <f t="shared" si="463"/>
        <v>44915</v>
      </c>
      <c r="I737" s="108">
        <f t="shared" si="451"/>
        <v>44915</v>
      </c>
      <c r="J737" s="109">
        <f t="shared" si="459"/>
        <v>21</v>
      </c>
      <c r="K737" s="109">
        <f t="shared" si="448"/>
        <v>20</v>
      </c>
      <c r="L737" s="8">
        <f t="shared" si="460"/>
        <v>1</v>
      </c>
      <c r="M737" s="110">
        <f t="shared" si="447"/>
        <v>1</v>
      </c>
      <c r="N737" s="110">
        <f t="shared" si="468"/>
        <v>1.3013422316448768</v>
      </c>
      <c r="O737" s="103">
        <f t="shared" si="446"/>
        <v>1.3013422299999999</v>
      </c>
      <c r="P737" s="103">
        <f t="shared" si="452"/>
        <v>639.86036975000002</v>
      </c>
      <c r="Q737" s="11">
        <f t="shared" si="466"/>
        <v>0</v>
      </c>
      <c r="R737" s="30">
        <f t="shared" si="461"/>
        <v>0</v>
      </c>
      <c r="S737" s="8">
        <f t="shared" si="453"/>
        <v>0</v>
      </c>
      <c r="T737" s="113">
        <f t="shared" si="462"/>
        <v>0.16</v>
      </c>
      <c r="U737" s="111">
        <f t="shared" si="443"/>
        <v>13</v>
      </c>
      <c r="V737" s="111">
        <v>252</v>
      </c>
      <c r="W737" s="110">
        <f t="shared" si="454"/>
        <v>1.0076859739999999</v>
      </c>
      <c r="X737" s="103">
        <f t="shared" si="455"/>
        <v>4.9179501600000002</v>
      </c>
      <c r="Y737" s="103">
        <f t="shared" si="456"/>
        <v>0</v>
      </c>
      <c r="Z737" s="114" t="str">
        <f t="shared" si="464"/>
        <v>A+J=</v>
      </c>
      <c r="AA737" s="108">
        <f t="shared" si="465"/>
        <v>44915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2">
        <f t="shared" si="457"/>
        <v>44913</v>
      </c>
      <c r="B738" s="103">
        <f t="shared" si="449"/>
        <v>644.77831991000005</v>
      </c>
      <c r="C738" s="192">
        <f t="shared" si="467"/>
        <v>491.6926193599914</v>
      </c>
      <c r="D738" s="104">
        <f t="shared" si="458"/>
        <v>1173.7929999999999</v>
      </c>
      <c r="E738" s="105">
        <f t="shared" si="444"/>
        <v>1162.3910000000001</v>
      </c>
      <c r="F738" s="106">
        <f t="shared" si="445"/>
        <v>44855</v>
      </c>
      <c r="G738" s="107">
        <f t="shared" si="450"/>
        <v>-9.7138081416398014E-3</v>
      </c>
      <c r="H738" s="108">
        <f t="shared" si="463"/>
        <v>44915</v>
      </c>
      <c r="I738" s="108">
        <f t="shared" si="451"/>
        <v>44915</v>
      </c>
      <c r="J738" s="109">
        <f t="shared" si="459"/>
        <v>21</v>
      </c>
      <c r="K738" s="109">
        <f t="shared" si="448"/>
        <v>20</v>
      </c>
      <c r="L738" s="8">
        <f t="shared" si="460"/>
        <v>1</v>
      </c>
      <c r="M738" s="110">
        <f t="shared" si="447"/>
        <v>1</v>
      </c>
      <c r="N738" s="110">
        <f t="shared" si="468"/>
        <v>1.3013422316448768</v>
      </c>
      <c r="O738" s="103">
        <f t="shared" si="446"/>
        <v>1.3013422299999999</v>
      </c>
      <c r="P738" s="103">
        <f t="shared" si="452"/>
        <v>639.86036975000002</v>
      </c>
      <c r="Q738" s="11">
        <f t="shared" si="466"/>
        <v>0</v>
      </c>
      <c r="R738" s="30">
        <f t="shared" si="461"/>
        <v>0</v>
      </c>
      <c r="S738" s="8">
        <f t="shared" si="453"/>
        <v>0</v>
      </c>
      <c r="T738" s="113">
        <f t="shared" si="462"/>
        <v>0.16</v>
      </c>
      <c r="U738" s="111">
        <f t="shared" si="443"/>
        <v>13</v>
      </c>
      <c r="V738" s="111">
        <v>252</v>
      </c>
      <c r="W738" s="110">
        <f t="shared" si="454"/>
        <v>1.0076859739999999</v>
      </c>
      <c r="X738" s="103">
        <f t="shared" si="455"/>
        <v>4.9179501600000002</v>
      </c>
      <c r="Y738" s="103">
        <f t="shared" si="456"/>
        <v>0</v>
      </c>
      <c r="Z738" s="114" t="str">
        <f t="shared" si="464"/>
        <v>A+J=</v>
      </c>
      <c r="AA738" s="108">
        <f t="shared" si="465"/>
        <v>44915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2">
        <f t="shared" si="457"/>
        <v>44914</v>
      </c>
      <c r="B739" s="103">
        <f t="shared" si="449"/>
        <v>644.77831991000005</v>
      </c>
      <c r="C739" s="192">
        <f t="shared" si="467"/>
        <v>491.6926193599914</v>
      </c>
      <c r="D739" s="104">
        <f t="shared" si="458"/>
        <v>1173.7929999999999</v>
      </c>
      <c r="E739" s="105">
        <f t="shared" si="444"/>
        <v>1162.3910000000001</v>
      </c>
      <c r="F739" s="106">
        <f t="shared" si="445"/>
        <v>44855</v>
      </c>
      <c r="G739" s="107">
        <f t="shared" si="450"/>
        <v>-9.7138081416398014E-3</v>
      </c>
      <c r="H739" s="108">
        <f t="shared" si="463"/>
        <v>44915</v>
      </c>
      <c r="I739" s="108">
        <f t="shared" si="451"/>
        <v>44915</v>
      </c>
      <c r="J739" s="109">
        <f t="shared" si="459"/>
        <v>21</v>
      </c>
      <c r="K739" s="109">
        <f t="shared" si="448"/>
        <v>20</v>
      </c>
      <c r="L739" s="8">
        <f t="shared" si="460"/>
        <v>1</v>
      </c>
      <c r="M739" s="110">
        <f t="shared" si="447"/>
        <v>1</v>
      </c>
      <c r="N739" s="110">
        <f t="shared" si="468"/>
        <v>1.3013422316448768</v>
      </c>
      <c r="O739" s="103">
        <f t="shared" si="446"/>
        <v>1.3013422299999999</v>
      </c>
      <c r="P739" s="103">
        <f t="shared" si="452"/>
        <v>639.86036975000002</v>
      </c>
      <c r="Q739" s="11">
        <f t="shared" si="466"/>
        <v>0</v>
      </c>
      <c r="R739" s="30">
        <f t="shared" si="461"/>
        <v>0</v>
      </c>
      <c r="S739" s="8">
        <f t="shared" si="453"/>
        <v>0</v>
      </c>
      <c r="T739" s="113">
        <f t="shared" si="462"/>
        <v>0.16</v>
      </c>
      <c r="U739" s="111">
        <f t="shared" si="443"/>
        <v>13</v>
      </c>
      <c r="V739" s="111">
        <v>252</v>
      </c>
      <c r="W739" s="110">
        <f t="shared" si="454"/>
        <v>1.0076859739999999</v>
      </c>
      <c r="X739" s="103">
        <f t="shared" si="455"/>
        <v>4.9179501600000002</v>
      </c>
      <c r="Y739" s="103">
        <f t="shared" si="456"/>
        <v>0</v>
      </c>
      <c r="Z739" s="114" t="str">
        <f t="shared" si="464"/>
        <v>A+J=</v>
      </c>
      <c r="AA739" s="108">
        <f t="shared" si="465"/>
        <v>44915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2">
        <f t="shared" si="457"/>
        <v>44915</v>
      </c>
      <c r="B740" s="103">
        <f t="shared" si="449"/>
        <v>645.15818581999997</v>
      </c>
      <c r="C740" s="192">
        <f t="shared" si="467"/>
        <v>491.6926193599914</v>
      </c>
      <c r="D740" s="104">
        <f t="shared" si="458"/>
        <v>1173.7929999999999</v>
      </c>
      <c r="E740" s="105">
        <f t="shared" si="444"/>
        <v>1162.3910000000001</v>
      </c>
      <c r="F740" s="106">
        <f t="shared" si="445"/>
        <v>44855</v>
      </c>
      <c r="G740" s="107">
        <f t="shared" si="450"/>
        <v>-9.7138081416398014E-3</v>
      </c>
      <c r="H740" s="108">
        <f t="shared" si="463"/>
        <v>44946</v>
      </c>
      <c r="I740" s="108">
        <f t="shared" si="451"/>
        <v>44915</v>
      </c>
      <c r="J740" s="109">
        <f t="shared" si="459"/>
        <v>21</v>
      </c>
      <c r="K740" s="109">
        <f t="shared" si="448"/>
        <v>21</v>
      </c>
      <c r="L740" s="8">
        <f t="shared" si="460"/>
        <v>1</v>
      </c>
      <c r="M740" s="110">
        <f t="shared" si="447"/>
        <v>1</v>
      </c>
      <c r="N740" s="110">
        <f t="shared" si="468"/>
        <v>1.3013422316448768</v>
      </c>
      <c r="O740" s="103">
        <f t="shared" si="446"/>
        <v>1.3013422299999999</v>
      </c>
      <c r="P740" s="103">
        <f t="shared" si="452"/>
        <v>639.86036975000002</v>
      </c>
      <c r="Q740" s="11">
        <f t="shared" si="466"/>
        <v>24</v>
      </c>
      <c r="R740" s="30">
        <f t="shared" si="461"/>
        <v>2.5717747008506615E-2</v>
      </c>
      <c r="S740" s="8">
        <f t="shared" si="453"/>
        <v>16.45576711</v>
      </c>
      <c r="T740" s="113">
        <f t="shared" si="462"/>
        <v>0.16</v>
      </c>
      <c r="U740" s="111">
        <f t="shared" si="443"/>
        <v>14</v>
      </c>
      <c r="V740" s="111">
        <v>252</v>
      </c>
      <c r="W740" s="110">
        <f t="shared" si="454"/>
        <v>1.0082796439999999</v>
      </c>
      <c r="X740" s="103">
        <f t="shared" si="455"/>
        <v>5.2978160699999997</v>
      </c>
      <c r="Y740" s="103">
        <f t="shared" si="456"/>
        <v>21.75358318</v>
      </c>
      <c r="Z740" s="114" t="str">
        <f t="shared" si="464"/>
        <v>A+J=</v>
      </c>
      <c r="AA740" s="108">
        <f t="shared" si="465"/>
        <v>44915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2">
        <f t="shared" si="457"/>
        <v>44916</v>
      </c>
      <c r="B741" s="103">
        <f t="shared" si="449"/>
        <v>623.77187647000005</v>
      </c>
      <c r="C741" s="192">
        <f t="shared" si="467"/>
        <v>479.04739296939005</v>
      </c>
      <c r="D741" s="104">
        <f t="shared" si="458"/>
        <v>1162.3910000000001</v>
      </c>
      <c r="E741" s="105">
        <f t="shared" si="444"/>
        <v>1155.829</v>
      </c>
      <c r="F741" s="106">
        <f t="shared" si="445"/>
        <v>44885</v>
      </c>
      <c r="G741" s="107">
        <f t="shared" si="450"/>
        <v>-5.6452605018449953E-3</v>
      </c>
      <c r="H741" s="108">
        <f t="shared" si="463"/>
        <v>44946</v>
      </c>
      <c r="I741" s="108">
        <f t="shared" si="451"/>
        <v>44946</v>
      </c>
      <c r="J741" s="109">
        <f t="shared" si="459"/>
        <v>23</v>
      </c>
      <c r="K741" s="109">
        <f t="shared" si="448"/>
        <v>1</v>
      </c>
      <c r="L741" s="8">
        <f t="shared" si="460"/>
        <v>1</v>
      </c>
      <c r="M741" s="110">
        <f t="shared" si="447"/>
        <v>1</v>
      </c>
      <c r="N741" s="110">
        <f t="shared" si="468"/>
        <v>1.3013422316448768</v>
      </c>
      <c r="O741" s="103">
        <f t="shared" si="446"/>
        <v>1.3013422299999999</v>
      </c>
      <c r="P741" s="103">
        <f t="shared" si="452"/>
        <v>623.40460264000001</v>
      </c>
      <c r="Q741" s="11">
        <f t="shared" si="466"/>
        <v>0</v>
      </c>
      <c r="R741" s="30">
        <f t="shared" si="461"/>
        <v>0</v>
      </c>
      <c r="S741" s="8">
        <f t="shared" si="453"/>
        <v>0</v>
      </c>
      <c r="T741" s="113">
        <f t="shared" si="462"/>
        <v>0.16</v>
      </c>
      <c r="U741" s="111">
        <f t="shared" ref="U741:U804" si="469">IF(Q740&gt;0,1,IF(K741=K740,U740,U740+1))</f>
        <v>1</v>
      </c>
      <c r="V741" s="111">
        <v>252</v>
      </c>
      <c r="W741" s="110">
        <f t="shared" si="454"/>
        <v>1.0005891419999999</v>
      </c>
      <c r="X741" s="103">
        <f t="shared" si="455"/>
        <v>0.36727383000000002</v>
      </c>
      <c r="Y741" s="103">
        <f t="shared" si="456"/>
        <v>0</v>
      </c>
      <c r="Z741" s="114" t="str">
        <f t="shared" si="464"/>
        <v>A+J=</v>
      </c>
      <c r="AA741" s="108">
        <f t="shared" si="465"/>
        <v>44946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2">
        <f t="shared" si="457"/>
        <v>44917</v>
      </c>
      <c r="B742" s="103">
        <f t="shared" si="449"/>
        <v>624.139366</v>
      </c>
      <c r="C742" s="192">
        <f t="shared" si="467"/>
        <v>479.04739296939005</v>
      </c>
      <c r="D742" s="104">
        <f t="shared" si="458"/>
        <v>1162.3910000000001</v>
      </c>
      <c r="E742" s="105">
        <f t="shared" si="444"/>
        <v>1155.829</v>
      </c>
      <c r="F742" s="106">
        <f t="shared" si="445"/>
        <v>44885</v>
      </c>
      <c r="G742" s="107">
        <f t="shared" si="450"/>
        <v>-5.6452605018449953E-3</v>
      </c>
      <c r="H742" s="108">
        <f t="shared" si="463"/>
        <v>44946</v>
      </c>
      <c r="I742" s="108">
        <f t="shared" si="451"/>
        <v>44946</v>
      </c>
      <c r="J742" s="109">
        <f t="shared" si="459"/>
        <v>23</v>
      </c>
      <c r="K742" s="109">
        <f t="shared" si="448"/>
        <v>2</v>
      </c>
      <c r="L742" s="8">
        <f t="shared" si="460"/>
        <v>1</v>
      </c>
      <c r="M742" s="110">
        <f t="shared" si="447"/>
        <v>1</v>
      </c>
      <c r="N742" s="110">
        <f t="shared" si="468"/>
        <v>1.3013422316448768</v>
      </c>
      <c r="O742" s="103">
        <f t="shared" si="446"/>
        <v>1.3013422299999999</v>
      </c>
      <c r="P742" s="103">
        <f t="shared" si="452"/>
        <v>623.40460264000001</v>
      </c>
      <c r="Q742" s="11">
        <f t="shared" si="466"/>
        <v>0</v>
      </c>
      <c r="R742" s="30">
        <f t="shared" si="461"/>
        <v>0</v>
      </c>
      <c r="S742" s="8">
        <f t="shared" si="453"/>
        <v>0</v>
      </c>
      <c r="T742" s="113">
        <f t="shared" si="462"/>
        <v>0.16</v>
      </c>
      <c r="U742" s="111">
        <f t="shared" si="469"/>
        <v>2</v>
      </c>
      <c r="V742" s="111">
        <v>252</v>
      </c>
      <c r="W742" s="110">
        <f t="shared" si="454"/>
        <v>1.0011786300000001</v>
      </c>
      <c r="X742" s="103">
        <f t="shared" si="455"/>
        <v>0.73476335999999998</v>
      </c>
      <c r="Y742" s="103">
        <f t="shared" si="456"/>
        <v>0</v>
      </c>
      <c r="Z742" s="114" t="str">
        <f t="shared" si="464"/>
        <v>A+J=</v>
      </c>
      <c r="AA742" s="108">
        <f t="shared" si="465"/>
        <v>44946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2">
        <f t="shared" si="457"/>
        <v>44918</v>
      </c>
      <c r="B743" s="103">
        <f t="shared" si="449"/>
        <v>624.50707309999996</v>
      </c>
      <c r="C743" s="192">
        <f t="shared" si="467"/>
        <v>479.04739296939005</v>
      </c>
      <c r="D743" s="104">
        <f t="shared" si="458"/>
        <v>1162.3910000000001</v>
      </c>
      <c r="E743" s="105">
        <f t="shared" si="444"/>
        <v>1155.829</v>
      </c>
      <c r="F743" s="106">
        <f t="shared" si="445"/>
        <v>44885</v>
      </c>
      <c r="G743" s="107">
        <f t="shared" si="450"/>
        <v>-5.6452605018449953E-3</v>
      </c>
      <c r="H743" s="108">
        <f t="shared" si="463"/>
        <v>44946</v>
      </c>
      <c r="I743" s="108">
        <f t="shared" si="451"/>
        <v>44946</v>
      </c>
      <c r="J743" s="109">
        <f t="shared" si="459"/>
        <v>23</v>
      </c>
      <c r="K743" s="109">
        <f t="shared" si="448"/>
        <v>3</v>
      </c>
      <c r="L743" s="8">
        <f t="shared" si="460"/>
        <v>1</v>
      </c>
      <c r="M743" s="110">
        <f t="shared" si="447"/>
        <v>1</v>
      </c>
      <c r="N743" s="110">
        <f t="shared" si="468"/>
        <v>1.3013422316448768</v>
      </c>
      <c r="O743" s="103">
        <f t="shared" si="446"/>
        <v>1.3013422299999999</v>
      </c>
      <c r="P743" s="103">
        <f t="shared" si="452"/>
        <v>623.40460264000001</v>
      </c>
      <c r="Q743" s="11">
        <f t="shared" si="466"/>
        <v>0</v>
      </c>
      <c r="R743" s="30">
        <f t="shared" si="461"/>
        <v>0</v>
      </c>
      <c r="S743" s="8">
        <f t="shared" si="453"/>
        <v>0</v>
      </c>
      <c r="T743" s="113">
        <f t="shared" si="462"/>
        <v>0.16</v>
      </c>
      <c r="U743" s="111">
        <f t="shared" si="469"/>
        <v>3</v>
      </c>
      <c r="V743" s="111">
        <v>252</v>
      </c>
      <c r="W743" s="110">
        <f t="shared" si="454"/>
        <v>1.001768467</v>
      </c>
      <c r="X743" s="103">
        <f t="shared" si="455"/>
        <v>1.1024704599999999</v>
      </c>
      <c r="Y743" s="103">
        <f t="shared" si="456"/>
        <v>0</v>
      </c>
      <c r="Z743" s="114" t="str">
        <f t="shared" si="464"/>
        <v>A+J=</v>
      </c>
      <c r="AA743" s="108">
        <f t="shared" si="465"/>
        <v>44946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2">
        <f t="shared" si="457"/>
        <v>44919</v>
      </c>
      <c r="B744" s="103">
        <f t="shared" si="449"/>
        <v>624.87499590000004</v>
      </c>
      <c r="C744" s="192">
        <f t="shared" si="467"/>
        <v>479.04739296939005</v>
      </c>
      <c r="D744" s="104">
        <f t="shared" si="458"/>
        <v>1162.3910000000001</v>
      </c>
      <c r="E744" s="105">
        <f t="shared" ref="E744:E807" si="470">IF($K744=1,VLOOKUP($A743,$AO$10:$AS$165,4),E743)</f>
        <v>1155.829</v>
      </c>
      <c r="F744" s="106">
        <f t="shared" ref="F744:F807" si="471">IF($K744=1,VLOOKUP($A743,$AO$10:$AS$165,5),F743)</f>
        <v>44885</v>
      </c>
      <c r="G744" s="107">
        <f t="shared" si="450"/>
        <v>-5.6452605018449953E-3</v>
      </c>
      <c r="H744" s="108">
        <f t="shared" si="463"/>
        <v>44946</v>
      </c>
      <c r="I744" s="108">
        <f t="shared" si="451"/>
        <v>44946</v>
      </c>
      <c r="J744" s="109">
        <f t="shared" si="459"/>
        <v>23</v>
      </c>
      <c r="K744" s="109">
        <f t="shared" si="448"/>
        <v>4</v>
      </c>
      <c r="L744" s="8">
        <f t="shared" si="460"/>
        <v>1</v>
      </c>
      <c r="M744" s="110">
        <f t="shared" si="447"/>
        <v>1</v>
      </c>
      <c r="N744" s="110">
        <f t="shared" si="468"/>
        <v>1.3013422316448768</v>
      </c>
      <c r="O744" s="103">
        <f t="shared" si="446"/>
        <v>1.3013422299999999</v>
      </c>
      <c r="P744" s="103">
        <f t="shared" si="452"/>
        <v>623.40460264000001</v>
      </c>
      <c r="Q744" s="11">
        <f t="shared" si="466"/>
        <v>0</v>
      </c>
      <c r="R744" s="30">
        <f t="shared" si="461"/>
        <v>0</v>
      </c>
      <c r="S744" s="8">
        <f t="shared" si="453"/>
        <v>0</v>
      </c>
      <c r="T744" s="113">
        <f t="shared" si="462"/>
        <v>0.16</v>
      </c>
      <c r="U744" s="111">
        <f t="shared" si="469"/>
        <v>4</v>
      </c>
      <c r="V744" s="111">
        <v>252</v>
      </c>
      <c r="W744" s="110">
        <f t="shared" si="454"/>
        <v>1.0023586499999999</v>
      </c>
      <c r="X744" s="103">
        <f t="shared" si="455"/>
        <v>1.47039326</v>
      </c>
      <c r="Y744" s="103">
        <f t="shared" si="456"/>
        <v>0</v>
      </c>
      <c r="Z744" s="114" t="str">
        <f t="shared" si="464"/>
        <v>A+J=</v>
      </c>
      <c r="AA744" s="108">
        <f t="shared" si="465"/>
        <v>44946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2">
        <f t="shared" si="457"/>
        <v>44920</v>
      </c>
      <c r="B745" s="103">
        <f t="shared" si="449"/>
        <v>624.87499590000004</v>
      </c>
      <c r="C745" s="192">
        <f t="shared" si="467"/>
        <v>479.04739296939005</v>
      </c>
      <c r="D745" s="104">
        <f t="shared" si="458"/>
        <v>1162.3910000000001</v>
      </c>
      <c r="E745" s="105">
        <f t="shared" si="470"/>
        <v>1155.829</v>
      </c>
      <c r="F745" s="106">
        <f t="shared" si="471"/>
        <v>44885</v>
      </c>
      <c r="G745" s="107">
        <f t="shared" si="450"/>
        <v>-5.6452605018449953E-3</v>
      </c>
      <c r="H745" s="108">
        <f t="shared" si="463"/>
        <v>44946</v>
      </c>
      <c r="I745" s="108">
        <f t="shared" si="451"/>
        <v>44946</v>
      </c>
      <c r="J745" s="109">
        <f t="shared" si="459"/>
        <v>23</v>
      </c>
      <c r="K745" s="109">
        <f t="shared" si="448"/>
        <v>4</v>
      </c>
      <c r="L745" s="8">
        <f t="shared" si="460"/>
        <v>1</v>
      </c>
      <c r="M745" s="110">
        <f t="shared" si="447"/>
        <v>1</v>
      </c>
      <c r="N745" s="110">
        <f t="shared" si="468"/>
        <v>1.3013422316448768</v>
      </c>
      <c r="O745" s="103">
        <f t="shared" ref="O745:O808" si="472">TRUNC(TRUNC((L745*N745),15),8)</f>
        <v>1.3013422299999999</v>
      </c>
      <c r="P745" s="103">
        <f t="shared" si="452"/>
        <v>623.40460264000001</v>
      </c>
      <c r="Q745" s="11">
        <f t="shared" si="466"/>
        <v>0</v>
      </c>
      <c r="R745" s="30">
        <f t="shared" si="461"/>
        <v>0</v>
      </c>
      <c r="S745" s="8">
        <f t="shared" si="453"/>
        <v>0</v>
      </c>
      <c r="T745" s="113">
        <f t="shared" si="462"/>
        <v>0.16</v>
      </c>
      <c r="U745" s="111">
        <f t="shared" si="469"/>
        <v>4</v>
      </c>
      <c r="V745" s="111">
        <v>252</v>
      </c>
      <c r="W745" s="110">
        <f t="shared" si="454"/>
        <v>1.0023586499999999</v>
      </c>
      <c r="X745" s="103">
        <f t="shared" si="455"/>
        <v>1.47039326</v>
      </c>
      <c r="Y745" s="103">
        <f t="shared" si="456"/>
        <v>0</v>
      </c>
      <c r="Z745" s="114" t="str">
        <f t="shared" si="464"/>
        <v>A+J=</v>
      </c>
      <c r="AA745" s="108">
        <f t="shared" si="465"/>
        <v>44946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2">
        <f t="shared" si="457"/>
        <v>44921</v>
      </c>
      <c r="B746" s="103">
        <f t="shared" si="449"/>
        <v>624.87499590000004</v>
      </c>
      <c r="C746" s="192">
        <f t="shared" si="467"/>
        <v>479.04739296939005</v>
      </c>
      <c r="D746" s="104">
        <f t="shared" si="458"/>
        <v>1162.3910000000001</v>
      </c>
      <c r="E746" s="105">
        <f t="shared" si="470"/>
        <v>1155.829</v>
      </c>
      <c r="F746" s="106">
        <f t="shared" si="471"/>
        <v>44885</v>
      </c>
      <c r="G746" s="107">
        <f t="shared" si="450"/>
        <v>-5.6452605018449953E-3</v>
      </c>
      <c r="H746" s="108">
        <f t="shared" si="463"/>
        <v>44946</v>
      </c>
      <c r="I746" s="108">
        <f t="shared" si="451"/>
        <v>44946</v>
      </c>
      <c r="J746" s="109">
        <f t="shared" si="459"/>
        <v>23</v>
      </c>
      <c r="K746" s="109">
        <f t="shared" si="448"/>
        <v>4</v>
      </c>
      <c r="L746" s="8">
        <f t="shared" si="460"/>
        <v>1</v>
      </c>
      <c r="M746" s="110">
        <f t="shared" ref="M746:M809" si="473">IF(I746&gt;I745,L745,M745)</f>
        <v>1</v>
      </c>
      <c r="N746" s="110">
        <f t="shared" si="468"/>
        <v>1.3013422316448768</v>
      </c>
      <c r="O746" s="103">
        <f t="shared" si="472"/>
        <v>1.3013422299999999</v>
      </c>
      <c r="P746" s="103">
        <f t="shared" si="452"/>
        <v>623.40460264000001</v>
      </c>
      <c r="Q746" s="11">
        <f t="shared" si="466"/>
        <v>0</v>
      </c>
      <c r="R746" s="30">
        <f t="shared" si="461"/>
        <v>0</v>
      </c>
      <c r="S746" s="8">
        <f t="shared" si="453"/>
        <v>0</v>
      </c>
      <c r="T746" s="113">
        <f t="shared" si="462"/>
        <v>0.16</v>
      </c>
      <c r="U746" s="111">
        <f t="shared" si="469"/>
        <v>4</v>
      </c>
      <c r="V746" s="111">
        <v>252</v>
      </c>
      <c r="W746" s="110">
        <f t="shared" si="454"/>
        <v>1.0023586499999999</v>
      </c>
      <c r="X746" s="103">
        <f t="shared" si="455"/>
        <v>1.47039326</v>
      </c>
      <c r="Y746" s="103">
        <f t="shared" si="456"/>
        <v>0</v>
      </c>
      <c r="Z746" s="114" t="str">
        <f t="shared" si="464"/>
        <v>A+J=</v>
      </c>
      <c r="AA746" s="108">
        <f t="shared" si="465"/>
        <v>44946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2">
        <f t="shared" si="457"/>
        <v>44922</v>
      </c>
      <c r="B747" s="103">
        <f t="shared" si="449"/>
        <v>625.24313627000004</v>
      </c>
      <c r="C747" s="192">
        <f t="shared" si="467"/>
        <v>479.04739296939005</v>
      </c>
      <c r="D747" s="104">
        <f t="shared" si="458"/>
        <v>1162.3910000000001</v>
      </c>
      <c r="E747" s="105">
        <f t="shared" si="470"/>
        <v>1155.829</v>
      </c>
      <c r="F747" s="106">
        <f t="shared" si="471"/>
        <v>44885</v>
      </c>
      <c r="G747" s="107">
        <f t="shared" si="450"/>
        <v>-5.6452605018449953E-3</v>
      </c>
      <c r="H747" s="108">
        <f t="shared" si="463"/>
        <v>44946</v>
      </c>
      <c r="I747" s="108">
        <f t="shared" si="451"/>
        <v>44946</v>
      </c>
      <c r="J747" s="109">
        <f t="shared" si="459"/>
        <v>23</v>
      </c>
      <c r="K747" s="109">
        <f t="shared" si="448"/>
        <v>5</v>
      </c>
      <c r="L747" s="8">
        <f t="shared" si="460"/>
        <v>1</v>
      </c>
      <c r="M747" s="110">
        <f t="shared" si="473"/>
        <v>1</v>
      </c>
      <c r="N747" s="110">
        <f t="shared" si="468"/>
        <v>1.3013422316448768</v>
      </c>
      <c r="O747" s="103">
        <f t="shared" si="472"/>
        <v>1.3013422299999999</v>
      </c>
      <c r="P747" s="103">
        <f t="shared" si="452"/>
        <v>623.40460264000001</v>
      </c>
      <c r="Q747" s="11">
        <f t="shared" si="466"/>
        <v>0</v>
      </c>
      <c r="R747" s="30">
        <f t="shared" si="461"/>
        <v>0</v>
      </c>
      <c r="S747" s="8">
        <f t="shared" si="453"/>
        <v>0</v>
      </c>
      <c r="T747" s="113">
        <f t="shared" si="462"/>
        <v>0.16</v>
      </c>
      <c r="U747" s="111">
        <f t="shared" si="469"/>
        <v>5</v>
      </c>
      <c r="V747" s="111">
        <v>252</v>
      </c>
      <c r="W747" s="110">
        <f t="shared" si="454"/>
        <v>1.0029491820000001</v>
      </c>
      <c r="X747" s="103">
        <f t="shared" si="455"/>
        <v>1.8385336299999999</v>
      </c>
      <c r="Y747" s="103">
        <f t="shared" si="456"/>
        <v>0</v>
      </c>
      <c r="Z747" s="114" t="str">
        <f t="shared" si="464"/>
        <v>A+J=</v>
      </c>
      <c r="AA747" s="108">
        <f t="shared" si="465"/>
        <v>44946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2">
        <f t="shared" si="457"/>
        <v>44923</v>
      </c>
      <c r="B748" s="103">
        <f t="shared" si="449"/>
        <v>625.61149295999996</v>
      </c>
      <c r="C748" s="192">
        <f t="shared" si="467"/>
        <v>479.04739296939005</v>
      </c>
      <c r="D748" s="104">
        <f t="shared" si="458"/>
        <v>1162.3910000000001</v>
      </c>
      <c r="E748" s="105">
        <f t="shared" si="470"/>
        <v>1155.829</v>
      </c>
      <c r="F748" s="106">
        <f t="shared" si="471"/>
        <v>44885</v>
      </c>
      <c r="G748" s="107">
        <f t="shared" si="450"/>
        <v>-5.6452605018449953E-3</v>
      </c>
      <c r="H748" s="108">
        <f t="shared" si="463"/>
        <v>44946</v>
      </c>
      <c r="I748" s="108">
        <f t="shared" si="451"/>
        <v>44946</v>
      </c>
      <c r="J748" s="109">
        <f t="shared" si="459"/>
        <v>23</v>
      </c>
      <c r="K748" s="109">
        <f t="shared" ref="K748:K811" si="474">(J748-(NETWORKDAYS(A748,I748,AD$171:AD$502)-1))</f>
        <v>6</v>
      </c>
      <c r="L748" s="8">
        <f t="shared" si="460"/>
        <v>1</v>
      </c>
      <c r="M748" s="110">
        <f t="shared" si="473"/>
        <v>1</v>
      </c>
      <c r="N748" s="110">
        <f t="shared" si="468"/>
        <v>1.3013422316448768</v>
      </c>
      <c r="O748" s="103">
        <f t="shared" si="472"/>
        <v>1.3013422299999999</v>
      </c>
      <c r="P748" s="103">
        <f t="shared" si="452"/>
        <v>623.40460264000001</v>
      </c>
      <c r="Q748" s="11">
        <f t="shared" si="466"/>
        <v>0</v>
      </c>
      <c r="R748" s="30">
        <f t="shared" si="461"/>
        <v>0</v>
      </c>
      <c r="S748" s="8">
        <f t="shared" si="453"/>
        <v>0</v>
      </c>
      <c r="T748" s="113">
        <f t="shared" si="462"/>
        <v>0.16</v>
      </c>
      <c r="U748" s="111">
        <f t="shared" si="469"/>
        <v>6</v>
      </c>
      <c r="V748" s="111">
        <v>252</v>
      </c>
      <c r="W748" s="110">
        <f t="shared" si="454"/>
        <v>1.003540061</v>
      </c>
      <c r="X748" s="103">
        <f t="shared" si="455"/>
        <v>2.2068903199999998</v>
      </c>
      <c r="Y748" s="103">
        <f t="shared" si="456"/>
        <v>0</v>
      </c>
      <c r="Z748" s="114" t="str">
        <f t="shared" si="464"/>
        <v>A+J=</v>
      </c>
      <c r="AA748" s="108">
        <f t="shared" si="465"/>
        <v>44946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2">
        <f t="shared" si="457"/>
        <v>44924</v>
      </c>
      <c r="B749" s="103">
        <f t="shared" si="449"/>
        <v>625.98006658999998</v>
      </c>
      <c r="C749" s="192">
        <f t="shared" si="467"/>
        <v>479.04739296939005</v>
      </c>
      <c r="D749" s="104">
        <f t="shared" si="458"/>
        <v>1162.3910000000001</v>
      </c>
      <c r="E749" s="105">
        <f t="shared" si="470"/>
        <v>1155.829</v>
      </c>
      <c r="F749" s="106">
        <f t="shared" si="471"/>
        <v>44885</v>
      </c>
      <c r="G749" s="107">
        <f t="shared" si="450"/>
        <v>-5.6452605018449953E-3</v>
      </c>
      <c r="H749" s="108">
        <f t="shared" si="463"/>
        <v>44946</v>
      </c>
      <c r="I749" s="108">
        <f t="shared" si="451"/>
        <v>44946</v>
      </c>
      <c r="J749" s="109">
        <f t="shared" si="459"/>
        <v>23</v>
      </c>
      <c r="K749" s="109">
        <f t="shared" si="474"/>
        <v>7</v>
      </c>
      <c r="L749" s="8">
        <f t="shared" si="460"/>
        <v>1</v>
      </c>
      <c r="M749" s="110">
        <f t="shared" si="473"/>
        <v>1</v>
      </c>
      <c r="N749" s="110">
        <f t="shared" si="468"/>
        <v>1.3013422316448768</v>
      </c>
      <c r="O749" s="103">
        <f t="shared" si="472"/>
        <v>1.3013422299999999</v>
      </c>
      <c r="P749" s="103">
        <f t="shared" si="452"/>
        <v>623.40460264000001</v>
      </c>
      <c r="Q749" s="11">
        <f t="shared" si="466"/>
        <v>0</v>
      </c>
      <c r="R749" s="30">
        <f t="shared" si="461"/>
        <v>0</v>
      </c>
      <c r="S749" s="8">
        <f t="shared" si="453"/>
        <v>0</v>
      </c>
      <c r="T749" s="113">
        <f t="shared" si="462"/>
        <v>0.16</v>
      </c>
      <c r="U749" s="111">
        <f t="shared" si="469"/>
        <v>7</v>
      </c>
      <c r="V749" s="111">
        <v>252</v>
      </c>
      <c r="W749" s="110">
        <f t="shared" si="454"/>
        <v>1.004131288</v>
      </c>
      <c r="X749" s="103">
        <f t="shared" si="455"/>
        <v>2.5754639500000001</v>
      </c>
      <c r="Y749" s="103">
        <f t="shared" si="456"/>
        <v>0</v>
      </c>
      <c r="Z749" s="114" t="str">
        <f t="shared" si="464"/>
        <v>A+J=</v>
      </c>
      <c r="AA749" s="108">
        <f t="shared" si="465"/>
        <v>44946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2">
        <f t="shared" si="457"/>
        <v>44925</v>
      </c>
      <c r="B750" s="103">
        <f t="shared" si="449"/>
        <v>626.34885779000001</v>
      </c>
      <c r="C750" s="192">
        <f t="shared" si="467"/>
        <v>479.04739296939005</v>
      </c>
      <c r="D750" s="104">
        <f t="shared" si="458"/>
        <v>1162.3910000000001</v>
      </c>
      <c r="E750" s="105">
        <f t="shared" si="470"/>
        <v>1155.829</v>
      </c>
      <c r="F750" s="106">
        <f t="shared" si="471"/>
        <v>44885</v>
      </c>
      <c r="G750" s="107">
        <f t="shared" si="450"/>
        <v>-5.6452605018449953E-3</v>
      </c>
      <c r="H750" s="108">
        <f t="shared" si="463"/>
        <v>44946</v>
      </c>
      <c r="I750" s="108">
        <f t="shared" si="451"/>
        <v>44946</v>
      </c>
      <c r="J750" s="109">
        <f t="shared" si="459"/>
        <v>23</v>
      </c>
      <c r="K750" s="109">
        <f t="shared" si="474"/>
        <v>8</v>
      </c>
      <c r="L750" s="8">
        <f t="shared" si="460"/>
        <v>1</v>
      </c>
      <c r="M750" s="110">
        <f t="shared" si="473"/>
        <v>1</v>
      </c>
      <c r="N750" s="110">
        <f t="shared" si="468"/>
        <v>1.3013422316448768</v>
      </c>
      <c r="O750" s="103">
        <f t="shared" si="472"/>
        <v>1.3013422299999999</v>
      </c>
      <c r="P750" s="103">
        <f t="shared" si="452"/>
        <v>623.40460264000001</v>
      </c>
      <c r="Q750" s="11">
        <f t="shared" si="466"/>
        <v>0</v>
      </c>
      <c r="R750" s="30">
        <f t="shared" si="461"/>
        <v>0</v>
      </c>
      <c r="S750" s="8">
        <f t="shared" si="453"/>
        <v>0</v>
      </c>
      <c r="T750" s="113">
        <f t="shared" si="462"/>
        <v>0.16</v>
      </c>
      <c r="U750" s="111">
        <f t="shared" si="469"/>
        <v>8</v>
      </c>
      <c r="V750" s="111">
        <v>252</v>
      </c>
      <c r="W750" s="110">
        <f t="shared" si="454"/>
        <v>1.0047228640000001</v>
      </c>
      <c r="X750" s="103">
        <f t="shared" si="455"/>
        <v>2.94425515</v>
      </c>
      <c r="Y750" s="103">
        <f t="shared" si="456"/>
        <v>0</v>
      </c>
      <c r="Z750" s="114" t="str">
        <f t="shared" si="464"/>
        <v>A+J=</v>
      </c>
      <c r="AA750" s="108">
        <f t="shared" si="465"/>
        <v>44946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">
      <c r="A751" s="102">
        <f t="shared" si="457"/>
        <v>44926</v>
      </c>
      <c r="B751" s="103">
        <f t="shared" si="449"/>
        <v>626.71786594000002</v>
      </c>
      <c r="C751" s="192">
        <f t="shared" si="467"/>
        <v>479.04739296939005</v>
      </c>
      <c r="D751" s="104">
        <f t="shared" si="458"/>
        <v>1162.3910000000001</v>
      </c>
      <c r="E751" s="105">
        <f t="shared" si="470"/>
        <v>1155.829</v>
      </c>
      <c r="F751" s="106">
        <f t="shared" si="471"/>
        <v>44885</v>
      </c>
      <c r="G751" s="107">
        <f t="shared" si="450"/>
        <v>-5.6452605018449953E-3</v>
      </c>
      <c r="H751" s="108">
        <f t="shared" si="463"/>
        <v>44946</v>
      </c>
      <c r="I751" s="108">
        <f t="shared" si="451"/>
        <v>44946</v>
      </c>
      <c r="J751" s="109">
        <f t="shared" si="459"/>
        <v>23</v>
      </c>
      <c r="K751" s="109">
        <f t="shared" si="474"/>
        <v>9</v>
      </c>
      <c r="L751" s="8">
        <f t="shared" si="460"/>
        <v>1</v>
      </c>
      <c r="M751" s="110">
        <f t="shared" si="473"/>
        <v>1</v>
      </c>
      <c r="N751" s="110">
        <f t="shared" si="468"/>
        <v>1.3013422316448768</v>
      </c>
      <c r="O751" s="103">
        <f t="shared" si="472"/>
        <v>1.3013422299999999</v>
      </c>
      <c r="P751" s="103">
        <f t="shared" si="452"/>
        <v>623.40460264000001</v>
      </c>
      <c r="Q751" s="11">
        <f t="shared" si="466"/>
        <v>0</v>
      </c>
      <c r="R751" s="30">
        <f t="shared" si="461"/>
        <v>0</v>
      </c>
      <c r="S751" s="8">
        <f t="shared" si="453"/>
        <v>0</v>
      </c>
      <c r="T751" s="113">
        <f t="shared" si="462"/>
        <v>0.16</v>
      </c>
      <c r="U751" s="111">
        <f t="shared" si="469"/>
        <v>9</v>
      </c>
      <c r="V751" s="111">
        <v>252</v>
      </c>
      <c r="W751" s="110">
        <f t="shared" si="454"/>
        <v>1.005314788</v>
      </c>
      <c r="X751" s="103">
        <f t="shared" si="455"/>
        <v>3.3132633</v>
      </c>
      <c r="Y751" s="103">
        <f t="shared" si="456"/>
        <v>0</v>
      </c>
      <c r="Z751" s="114" t="str">
        <f t="shared" si="464"/>
        <v>A+J=</v>
      </c>
      <c r="AA751" s="108">
        <f t="shared" si="465"/>
        <v>44946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2">
        <f t="shared" si="457"/>
        <v>44927</v>
      </c>
      <c r="B752" s="103">
        <f t="shared" si="449"/>
        <v>626.71786594000002</v>
      </c>
      <c r="C752" s="192">
        <f t="shared" si="467"/>
        <v>479.04739296939005</v>
      </c>
      <c r="D752" s="104">
        <f t="shared" si="458"/>
        <v>1162.3910000000001</v>
      </c>
      <c r="E752" s="105">
        <f t="shared" si="470"/>
        <v>1155.829</v>
      </c>
      <c r="F752" s="106">
        <f t="shared" si="471"/>
        <v>44885</v>
      </c>
      <c r="G752" s="107">
        <f t="shared" si="450"/>
        <v>-5.6452605018449953E-3</v>
      </c>
      <c r="H752" s="108">
        <f t="shared" si="463"/>
        <v>44946</v>
      </c>
      <c r="I752" s="108">
        <f t="shared" si="451"/>
        <v>44946</v>
      </c>
      <c r="J752" s="109">
        <f t="shared" si="459"/>
        <v>23</v>
      </c>
      <c r="K752" s="109">
        <f t="shared" si="474"/>
        <v>9</v>
      </c>
      <c r="L752" s="8">
        <f t="shared" si="460"/>
        <v>1</v>
      </c>
      <c r="M752" s="110">
        <f t="shared" si="473"/>
        <v>1</v>
      </c>
      <c r="N752" s="110">
        <f t="shared" si="468"/>
        <v>1.3013422316448768</v>
      </c>
      <c r="O752" s="103">
        <f t="shared" si="472"/>
        <v>1.3013422299999999</v>
      </c>
      <c r="P752" s="103">
        <f t="shared" si="452"/>
        <v>623.40460264000001</v>
      </c>
      <c r="Q752" s="11">
        <f t="shared" si="466"/>
        <v>0</v>
      </c>
      <c r="R752" s="30">
        <f t="shared" si="461"/>
        <v>0</v>
      </c>
      <c r="S752" s="8">
        <f t="shared" si="453"/>
        <v>0</v>
      </c>
      <c r="T752" s="113">
        <f t="shared" si="462"/>
        <v>0.16</v>
      </c>
      <c r="U752" s="111">
        <f t="shared" si="469"/>
        <v>9</v>
      </c>
      <c r="V752" s="111">
        <v>252</v>
      </c>
      <c r="W752" s="110">
        <f t="shared" si="454"/>
        <v>1.005314788</v>
      </c>
      <c r="X752" s="103">
        <f t="shared" si="455"/>
        <v>3.3132633</v>
      </c>
      <c r="Y752" s="103">
        <f t="shared" si="456"/>
        <v>0</v>
      </c>
      <c r="Z752" s="114" t="str">
        <f t="shared" si="464"/>
        <v>A+J=</v>
      </c>
      <c r="AA752" s="108">
        <f t="shared" si="465"/>
        <v>44946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2">
        <f t="shared" si="457"/>
        <v>44928</v>
      </c>
      <c r="B753" s="103">
        <f t="shared" si="449"/>
        <v>626.71786594000002</v>
      </c>
      <c r="C753" s="192">
        <f t="shared" si="467"/>
        <v>479.04739296939005</v>
      </c>
      <c r="D753" s="104">
        <f t="shared" si="458"/>
        <v>1162.3910000000001</v>
      </c>
      <c r="E753" s="105">
        <f t="shared" si="470"/>
        <v>1155.829</v>
      </c>
      <c r="F753" s="106">
        <f t="shared" si="471"/>
        <v>44885</v>
      </c>
      <c r="G753" s="107">
        <f t="shared" si="450"/>
        <v>-5.6452605018449953E-3</v>
      </c>
      <c r="H753" s="108">
        <f t="shared" si="463"/>
        <v>44946</v>
      </c>
      <c r="I753" s="108">
        <f t="shared" si="451"/>
        <v>44946</v>
      </c>
      <c r="J753" s="109">
        <f t="shared" si="459"/>
        <v>23</v>
      </c>
      <c r="K753" s="109">
        <f t="shared" si="474"/>
        <v>9</v>
      </c>
      <c r="L753" s="8">
        <f t="shared" si="460"/>
        <v>1</v>
      </c>
      <c r="M753" s="110">
        <f t="shared" si="473"/>
        <v>1</v>
      </c>
      <c r="N753" s="110">
        <f t="shared" si="468"/>
        <v>1.3013422316448768</v>
      </c>
      <c r="O753" s="103">
        <f t="shared" si="472"/>
        <v>1.3013422299999999</v>
      </c>
      <c r="P753" s="103">
        <f t="shared" si="452"/>
        <v>623.40460264000001</v>
      </c>
      <c r="Q753" s="11">
        <f t="shared" si="466"/>
        <v>0</v>
      </c>
      <c r="R753" s="30">
        <f t="shared" si="461"/>
        <v>0</v>
      </c>
      <c r="S753" s="8">
        <f t="shared" si="453"/>
        <v>0</v>
      </c>
      <c r="T753" s="113">
        <f t="shared" si="462"/>
        <v>0.16</v>
      </c>
      <c r="U753" s="111">
        <f t="shared" si="469"/>
        <v>9</v>
      </c>
      <c r="V753" s="111">
        <v>252</v>
      </c>
      <c r="W753" s="110">
        <f t="shared" si="454"/>
        <v>1.005314788</v>
      </c>
      <c r="X753" s="103">
        <f t="shared" si="455"/>
        <v>3.3132633</v>
      </c>
      <c r="Y753" s="103">
        <f t="shared" si="456"/>
        <v>0</v>
      </c>
      <c r="Z753" s="114" t="str">
        <f t="shared" si="464"/>
        <v>A+J=</v>
      </c>
      <c r="AA753" s="108">
        <f t="shared" si="465"/>
        <v>44946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2">
        <f t="shared" si="457"/>
        <v>44929</v>
      </c>
      <c r="B754" s="103">
        <f t="shared" si="449"/>
        <v>627.08709165000005</v>
      </c>
      <c r="C754" s="192">
        <f t="shared" si="467"/>
        <v>479.04739296939005</v>
      </c>
      <c r="D754" s="104">
        <f t="shared" si="458"/>
        <v>1162.3910000000001</v>
      </c>
      <c r="E754" s="105">
        <f t="shared" si="470"/>
        <v>1155.829</v>
      </c>
      <c r="F754" s="106">
        <f t="shared" si="471"/>
        <v>44885</v>
      </c>
      <c r="G754" s="107">
        <f t="shared" si="450"/>
        <v>-5.6452605018449953E-3</v>
      </c>
      <c r="H754" s="108">
        <f t="shared" si="463"/>
        <v>44946</v>
      </c>
      <c r="I754" s="108">
        <f t="shared" si="451"/>
        <v>44946</v>
      </c>
      <c r="J754" s="109">
        <f t="shared" si="459"/>
        <v>23</v>
      </c>
      <c r="K754" s="109">
        <f t="shared" si="474"/>
        <v>10</v>
      </c>
      <c r="L754" s="8">
        <f t="shared" si="460"/>
        <v>1</v>
      </c>
      <c r="M754" s="110">
        <f t="shared" si="473"/>
        <v>1</v>
      </c>
      <c r="N754" s="110">
        <f t="shared" si="468"/>
        <v>1.3013422316448768</v>
      </c>
      <c r="O754" s="103">
        <f t="shared" si="472"/>
        <v>1.3013422299999999</v>
      </c>
      <c r="P754" s="103">
        <f t="shared" si="452"/>
        <v>623.40460264000001</v>
      </c>
      <c r="Q754" s="11">
        <f t="shared" si="466"/>
        <v>0</v>
      </c>
      <c r="R754" s="30">
        <f t="shared" si="461"/>
        <v>0</v>
      </c>
      <c r="S754" s="8">
        <f t="shared" si="453"/>
        <v>0</v>
      </c>
      <c r="T754" s="113">
        <f t="shared" si="462"/>
        <v>0.16</v>
      </c>
      <c r="U754" s="111">
        <f t="shared" si="469"/>
        <v>10</v>
      </c>
      <c r="V754" s="111">
        <v>252</v>
      </c>
      <c r="W754" s="110">
        <f t="shared" si="454"/>
        <v>1.005907061</v>
      </c>
      <c r="X754" s="103">
        <f t="shared" si="455"/>
        <v>3.6824890099999998</v>
      </c>
      <c r="Y754" s="103">
        <f t="shared" si="456"/>
        <v>0</v>
      </c>
      <c r="Z754" s="114" t="str">
        <f t="shared" si="464"/>
        <v>A+J=</v>
      </c>
      <c r="AA754" s="108">
        <f t="shared" si="465"/>
        <v>44946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2">
        <f t="shared" si="457"/>
        <v>44930</v>
      </c>
      <c r="B755" s="103">
        <f t="shared" si="449"/>
        <v>627.45653492999998</v>
      </c>
      <c r="C755" s="192">
        <f t="shared" si="467"/>
        <v>479.04739296939005</v>
      </c>
      <c r="D755" s="104">
        <f t="shared" si="458"/>
        <v>1162.3910000000001</v>
      </c>
      <c r="E755" s="105">
        <f t="shared" si="470"/>
        <v>1155.829</v>
      </c>
      <c r="F755" s="106">
        <f t="shared" si="471"/>
        <v>44885</v>
      </c>
      <c r="G755" s="107">
        <f t="shared" si="450"/>
        <v>-5.6452605018449953E-3</v>
      </c>
      <c r="H755" s="108">
        <f t="shared" si="463"/>
        <v>44946</v>
      </c>
      <c r="I755" s="108">
        <f t="shared" si="451"/>
        <v>44946</v>
      </c>
      <c r="J755" s="109">
        <f t="shared" si="459"/>
        <v>23</v>
      </c>
      <c r="K755" s="109">
        <f t="shared" si="474"/>
        <v>11</v>
      </c>
      <c r="L755" s="8">
        <f t="shared" si="460"/>
        <v>1</v>
      </c>
      <c r="M755" s="110">
        <f t="shared" si="473"/>
        <v>1</v>
      </c>
      <c r="N755" s="110">
        <f t="shared" si="468"/>
        <v>1.3013422316448768</v>
      </c>
      <c r="O755" s="103">
        <f t="shared" si="472"/>
        <v>1.3013422299999999</v>
      </c>
      <c r="P755" s="103">
        <f t="shared" si="452"/>
        <v>623.40460264000001</v>
      </c>
      <c r="Q755" s="11">
        <f t="shared" si="466"/>
        <v>0</v>
      </c>
      <c r="R755" s="30">
        <f t="shared" si="461"/>
        <v>0</v>
      </c>
      <c r="S755" s="8">
        <f t="shared" si="453"/>
        <v>0</v>
      </c>
      <c r="T755" s="113">
        <f t="shared" si="462"/>
        <v>0.16</v>
      </c>
      <c r="U755" s="111">
        <f t="shared" si="469"/>
        <v>11</v>
      </c>
      <c r="V755" s="111">
        <v>252</v>
      </c>
      <c r="W755" s="110">
        <f t="shared" si="454"/>
        <v>1.0064996829999999</v>
      </c>
      <c r="X755" s="103">
        <f t="shared" si="455"/>
        <v>4.0519322899999999</v>
      </c>
      <c r="Y755" s="103">
        <f t="shared" si="456"/>
        <v>0</v>
      </c>
      <c r="Z755" s="114" t="str">
        <f t="shared" si="464"/>
        <v>A+J=</v>
      </c>
      <c r="AA755" s="108">
        <f t="shared" si="465"/>
        <v>44946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2">
        <f t="shared" si="457"/>
        <v>44931</v>
      </c>
      <c r="B756" s="103">
        <f t="shared" si="449"/>
        <v>627.82619578000003</v>
      </c>
      <c r="C756" s="192">
        <f t="shared" si="467"/>
        <v>479.04739296939005</v>
      </c>
      <c r="D756" s="104">
        <f t="shared" si="458"/>
        <v>1162.3910000000001</v>
      </c>
      <c r="E756" s="105">
        <f t="shared" si="470"/>
        <v>1155.829</v>
      </c>
      <c r="F756" s="106">
        <f t="shared" si="471"/>
        <v>44885</v>
      </c>
      <c r="G756" s="107">
        <f t="shared" si="450"/>
        <v>-5.6452605018449953E-3</v>
      </c>
      <c r="H756" s="108">
        <f t="shared" si="463"/>
        <v>44946</v>
      </c>
      <c r="I756" s="108">
        <f t="shared" si="451"/>
        <v>44946</v>
      </c>
      <c r="J756" s="109">
        <f t="shared" si="459"/>
        <v>23</v>
      </c>
      <c r="K756" s="109">
        <f t="shared" si="474"/>
        <v>12</v>
      </c>
      <c r="L756" s="8">
        <f t="shared" si="460"/>
        <v>1</v>
      </c>
      <c r="M756" s="110">
        <f t="shared" si="473"/>
        <v>1</v>
      </c>
      <c r="N756" s="110">
        <f t="shared" si="468"/>
        <v>1.3013422316448768</v>
      </c>
      <c r="O756" s="103">
        <f t="shared" si="472"/>
        <v>1.3013422299999999</v>
      </c>
      <c r="P756" s="103">
        <f t="shared" si="452"/>
        <v>623.40460264000001</v>
      </c>
      <c r="Q756" s="11">
        <f t="shared" si="466"/>
        <v>0</v>
      </c>
      <c r="R756" s="30">
        <f t="shared" si="461"/>
        <v>0</v>
      </c>
      <c r="S756" s="8">
        <f t="shared" si="453"/>
        <v>0</v>
      </c>
      <c r="T756" s="113">
        <f t="shared" si="462"/>
        <v>0.16</v>
      </c>
      <c r="U756" s="111">
        <f t="shared" si="469"/>
        <v>12</v>
      </c>
      <c r="V756" s="111">
        <v>252</v>
      </c>
      <c r="W756" s="110">
        <f t="shared" si="454"/>
        <v>1.007092654</v>
      </c>
      <c r="X756" s="103">
        <f t="shared" si="455"/>
        <v>4.4215931399999997</v>
      </c>
      <c r="Y756" s="103">
        <f t="shared" si="456"/>
        <v>0</v>
      </c>
      <c r="Z756" s="114" t="str">
        <f t="shared" si="464"/>
        <v>A+J=</v>
      </c>
      <c r="AA756" s="108">
        <f t="shared" si="465"/>
        <v>44946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2">
        <f t="shared" si="457"/>
        <v>44932</v>
      </c>
      <c r="B757" s="103">
        <f t="shared" si="449"/>
        <v>628.1960742</v>
      </c>
      <c r="C757" s="192">
        <f t="shared" si="467"/>
        <v>479.04739296939005</v>
      </c>
      <c r="D757" s="104">
        <f t="shared" si="458"/>
        <v>1162.3910000000001</v>
      </c>
      <c r="E757" s="105">
        <f t="shared" si="470"/>
        <v>1155.829</v>
      </c>
      <c r="F757" s="106">
        <f t="shared" si="471"/>
        <v>44885</v>
      </c>
      <c r="G757" s="107">
        <f t="shared" si="450"/>
        <v>-5.6452605018449953E-3</v>
      </c>
      <c r="H757" s="108">
        <f t="shared" si="463"/>
        <v>44946</v>
      </c>
      <c r="I757" s="108">
        <f t="shared" si="451"/>
        <v>44946</v>
      </c>
      <c r="J757" s="109">
        <f t="shared" si="459"/>
        <v>23</v>
      </c>
      <c r="K757" s="109">
        <f t="shared" si="474"/>
        <v>13</v>
      </c>
      <c r="L757" s="8">
        <f t="shared" si="460"/>
        <v>1</v>
      </c>
      <c r="M757" s="110">
        <f t="shared" si="473"/>
        <v>1</v>
      </c>
      <c r="N757" s="110">
        <f t="shared" si="468"/>
        <v>1.3013422316448768</v>
      </c>
      <c r="O757" s="103">
        <f t="shared" si="472"/>
        <v>1.3013422299999999</v>
      </c>
      <c r="P757" s="103">
        <f t="shared" si="452"/>
        <v>623.40460264000001</v>
      </c>
      <c r="Q757" s="11">
        <f t="shared" si="466"/>
        <v>0</v>
      </c>
      <c r="R757" s="30">
        <f t="shared" si="461"/>
        <v>0</v>
      </c>
      <c r="S757" s="8">
        <f t="shared" si="453"/>
        <v>0</v>
      </c>
      <c r="T757" s="113">
        <f t="shared" si="462"/>
        <v>0.16</v>
      </c>
      <c r="U757" s="111">
        <f t="shared" si="469"/>
        <v>13</v>
      </c>
      <c r="V757" s="111">
        <v>252</v>
      </c>
      <c r="W757" s="110">
        <f t="shared" si="454"/>
        <v>1.0076859739999999</v>
      </c>
      <c r="X757" s="103">
        <f t="shared" si="455"/>
        <v>4.7914715599999997</v>
      </c>
      <c r="Y757" s="103">
        <f t="shared" si="456"/>
        <v>0</v>
      </c>
      <c r="Z757" s="114" t="str">
        <f t="shared" si="464"/>
        <v>A+J=</v>
      </c>
      <c r="AA757" s="108">
        <f t="shared" si="465"/>
        <v>44946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2">
        <f t="shared" si="457"/>
        <v>44933</v>
      </c>
      <c r="B758" s="103">
        <f t="shared" si="449"/>
        <v>628.56617081000002</v>
      </c>
      <c r="C758" s="192">
        <f t="shared" si="467"/>
        <v>479.04739296939005</v>
      </c>
      <c r="D758" s="104">
        <f t="shared" si="458"/>
        <v>1162.3910000000001</v>
      </c>
      <c r="E758" s="105">
        <f t="shared" si="470"/>
        <v>1155.829</v>
      </c>
      <c r="F758" s="106">
        <f t="shared" si="471"/>
        <v>44885</v>
      </c>
      <c r="G758" s="107">
        <f t="shared" si="450"/>
        <v>-5.6452605018449953E-3</v>
      </c>
      <c r="H758" s="108">
        <f t="shared" si="463"/>
        <v>44946</v>
      </c>
      <c r="I758" s="108">
        <f t="shared" si="451"/>
        <v>44946</v>
      </c>
      <c r="J758" s="109">
        <f t="shared" si="459"/>
        <v>23</v>
      </c>
      <c r="K758" s="109">
        <f t="shared" si="474"/>
        <v>14</v>
      </c>
      <c r="L758" s="8">
        <f t="shared" si="460"/>
        <v>1</v>
      </c>
      <c r="M758" s="110">
        <f t="shared" si="473"/>
        <v>1</v>
      </c>
      <c r="N758" s="110">
        <f t="shared" si="468"/>
        <v>1.3013422316448768</v>
      </c>
      <c r="O758" s="103">
        <f t="shared" si="472"/>
        <v>1.3013422299999999</v>
      </c>
      <c r="P758" s="103">
        <f t="shared" si="452"/>
        <v>623.40460264000001</v>
      </c>
      <c r="Q758" s="11">
        <f t="shared" si="466"/>
        <v>0</v>
      </c>
      <c r="R758" s="30">
        <f t="shared" si="461"/>
        <v>0</v>
      </c>
      <c r="S758" s="8">
        <f t="shared" si="453"/>
        <v>0</v>
      </c>
      <c r="T758" s="113">
        <f t="shared" si="462"/>
        <v>0.16</v>
      </c>
      <c r="U758" s="111">
        <f t="shared" si="469"/>
        <v>14</v>
      </c>
      <c r="V758" s="111">
        <v>252</v>
      </c>
      <c r="W758" s="110">
        <f t="shared" si="454"/>
        <v>1.0082796439999999</v>
      </c>
      <c r="X758" s="103">
        <f t="shared" si="455"/>
        <v>5.1615681699999998</v>
      </c>
      <c r="Y758" s="103">
        <f t="shared" si="456"/>
        <v>0</v>
      </c>
      <c r="Z758" s="114" t="str">
        <f t="shared" si="464"/>
        <v>A+J=</v>
      </c>
      <c r="AA758" s="108">
        <f t="shared" si="465"/>
        <v>44946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2">
        <f t="shared" si="457"/>
        <v>44934</v>
      </c>
      <c r="B759" s="103">
        <f t="shared" si="449"/>
        <v>628.56617081000002</v>
      </c>
      <c r="C759" s="192">
        <f t="shared" si="467"/>
        <v>479.04739296939005</v>
      </c>
      <c r="D759" s="104">
        <f t="shared" si="458"/>
        <v>1162.3910000000001</v>
      </c>
      <c r="E759" s="105">
        <f t="shared" si="470"/>
        <v>1155.829</v>
      </c>
      <c r="F759" s="106">
        <f t="shared" si="471"/>
        <v>44885</v>
      </c>
      <c r="G759" s="107">
        <f t="shared" si="450"/>
        <v>-5.6452605018449953E-3</v>
      </c>
      <c r="H759" s="108">
        <f t="shared" si="463"/>
        <v>44946</v>
      </c>
      <c r="I759" s="108">
        <f t="shared" si="451"/>
        <v>44946</v>
      </c>
      <c r="J759" s="109">
        <f t="shared" si="459"/>
        <v>23</v>
      </c>
      <c r="K759" s="109">
        <f t="shared" si="474"/>
        <v>14</v>
      </c>
      <c r="L759" s="8">
        <f t="shared" si="460"/>
        <v>1</v>
      </c>
      <c r="M759" s="110">
        <f t="shared" si="473"/>
        <v>1</v>
      </c>
      <c r="N759" s="110">
        <f t="shared" si="468"/>
        <v>1.3013422316448768</v>
      </c>
      <c r="O759" s="103">
        <f t="shared" si="472"/>
        <v>1.3013422299999999</v>
      </c>
      <c r="P759" s="103">
        <f t="shared" si="452"/>
        <v>623.40460264000001</v>
      </c>
      <c r="Q759" s="11">
        <f t="shared" si="466"/>
        <v>0</v>
      </c>
      <c r="R759" s="30">
        <f t="shared" si="461"/>
        <v>0</v>
      </c>
      <c r="S759" s="8">
        <f t="shared" si="453"/>
        <v>0</v>
      </c>
      <c r="T759" s="113">
        <f t="shared" si="462"/>
        <v>0.16</v>
      </c>
      <c r="U759" s="111">
        <f t="shared" si="469"/>
        <v>14</v>
      </c>
      <c r="V759" s="111">
        <v>252</v>
      </c>
      <c r="W759" s="110">
        <f t="shared" si="454"/>
        <v>1.0082796439999999</v>
      </c>
      <c r="X759" s="103">
        <f t="shared" si="455"/>
        <v>5.1615681699999998</v>
      </c>
      <c r="Y759" s="103">
        <f t="shared" si="456"/>
        <v>0</v>
      </c>
      <c r="Z759" s="114" t="str">
        <f t="shared" si="464"/>
        <v>A+J=</v>
      </c>
      <c r="AA759" s="108">
        <f t="shared" si="465"/>
        <v>44946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2">
        <f t="shared" si="457"/>
        <v>44935</v>
      </c>
      <c r="B760" s="103">
        <f t="shared" si="449"/>
        <v>628.56617081000002</v>
      </c>
      <c r="C760" s="192">
        <f t="shared" si="467"/>
        <v>479.04739296939005</v>
      </c>
      <c r="D760" s="104">
        <f t="shared" si="458"/>
        <v>1162.3910000000001</v>
      </c>
      <c r="E760" s="105">
        <f t="shared" si="470"/>
        <v>1155.829</v>
      </c>
      <c r="F760" s="106">
        <f t="shared" si="471"/>
        <v>44885</v>
      </c>
      <c r="G760" s="107">
        <f t="shared" si="450"/>
        <v>-5.6452605018449953E-3</v>
      </c>
      <c r="H760" s="108">
        <f t="shared" si="463"/>
        <v>44946</v>
      </c>
      <c r="I760" s="108">
        <f t="shared" si="451"/>
        <v>44946</v>
      </c>
      <c r="J760" s="109">
        <f t="shared" si="459"/>
        <v>23</v>
      </c>
      <c r="K760" s="109">
        <f t="shared" si="474"/>
        <v>14</v>
      </c>
      <c r="L760" s="8">
        <f t="shared" si="460"/>
        <v>1</v>
      </c>
      <c r="M760" s="110">
        <f t="shared" si="473"/>
        <v>1</v>
      </c>
      <c r="N760" s="110">
        <f t="shared" si="468"/>
        <v>1.3013422316448768</v>
      </c>
      <c r="O760" s="103">
        <f t="shared" si="472"/>
        <v>1.3013422299999999</v>
      </c>
      <c r="P760" s="103">
        <f t="shared" si="452"/>
        <v>623.40460264000001</v>
      </c>
      <c r="Q760" s="11">
        <f t="shared" si="466"/>
        <v>0</v>
      </c>
      <c r="R760" s="30">
        <f t="shared" si="461"/>
        <v>0</v>
      </c>
      <c r="S760" s="8">
        <f t="shared" si="453"/>
        <v>0</v>
      </c>
      <c r="T760" s="113">
        <f t="shared" si="462"/>
        <v>0.16</v>
      </c>
      <c r="U760" s="111">
        <f t="shared" si="469"/>
        <v>14</v>
      </c>
      <c r="V760" s="111">
        <v>252</v>
      </c>
      <c r="W760" s="110">
        <f t="shared" si="454"/>
        <v>1.0082796439999999</v>
      </c>
      <c r="X760" s="103">
        <f t="shared" si="455"/>
        <v>5.1615681699999998</v>
      </c>
      <c r="Y760" s="103">
        <f t="shared" si="456"/>
        <v>0</v>
      </c>
      <c r="Z760" s="114" t="str">
        <f t="shared" si="464"/>
        <v>A+J=</v>
      </c>
      <c r="AA760" s="108">
        <f t="shared" si="465"/>
        <v>44946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2">
        <f t="shared" si="457"/>
        <v>44936</v>
      </c>
      <c r="B761" s="103">
        <f t="shared" si="449"/>
        <v>628.93648560999998</v>
      </c>
      <c r="C761" s="192">
        <f t="shared" si="467"/>
        <v>479.04739296939005</v>
      </c>
      <c r="D761" s="104">
        <f t="shared" si="458"/>
        <v>1162.3910000000001</v>
      </c>
      <c r="E761" s="105">
        <f t="shared" si="470"/>
        <v>1155.829</v>
      </c>
      <c r="F761" s="106">
        <f t="shared" si="471"/>
        <v>44885</v>
      </c>
      <c r="G761" s="107">
        <f t="shared" si="450"/>
        <v>-5.6452605018449953E-3</v>
      </c>
      <c r="H761" s="108">
        <f t="shared" si="463"/>
        <v>44946</v>
      </c>
      <c r="I761" s="108">
        <f t="shared" si="451"/>
        <v>44946</v>
      </c>
      <c r="J761" s="109">
        <f t="shared" si="459"/>
        <v>23</v>
      </c>
      <c r="K761" s="109">
        <f t="shared" si="474"/>
        <v>15</v>
      </c>
      <c r="L761" s="8">
        <f t="shared" si="460"/>
        <v>1</v>
      </c>
      <c r="M761" s="110">
        <f t="shared" si="473"/>
        <v>1</v>
      </c>
      <c r="N761" s="110">
        <f t="shared" si="468"/>
        <v>1.3013422316448768</v>
      </c>
      <c r="O761" s="103">
        <f t="shared" si="472"/>
        <v>1.3013422299999999</v>
      </c>
      <c r="P761" s="103">
        <f t="shared" si="452"/>
        <v>623.40460264000001</v>
      </c>
      <c r="Q761" s="11">
        <f t="shared" si="466"/>
        <v>0</v>
      </c>
      <c r="R761" s="30">
        <f t="shared" si="461"/>
        <v>0</v>
      </c>
      <c r="S761" s="8">
        <f t="shared" si="453"/>
        <v>0</v>
      </c>
      <c r="T761" s="113">
        <f t="shared" si="462"/>
        <v>0.16</v>
      </c>
      <c r="U761" s="111">
        <f t="shared" si="469"/>
        <v>15</v>
      </c>
      <c r="V761" s="111">
        <v>252</v>
      </c>
      <c r="W761" s="110">
        <f t="shared" si="454"/>
        <v>1.008873664</v>
      </c>
      <c r="X761" s="103">
        <f t="shared" si="455"/>
        <v>5.5318829699999998</v>
      </c>
      <c r="Y761" s="103">
        <f t="shared" si="456"/>
        <v>0</v>
      </c>
      <c r="Z761" s="114" t="str">
        <f t="shared" si="464"/>
        <v>A+J=</v>
      </c>
      <c r="AA761" s="108">
        <f t="shared" si="465"/>
        <v>44946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2">
        <f t="shared" si="457"/>
        <v>44937</v>
      </c>
      <c r="B762" s="103">
        <f t="shared" si="449"/>
        <v>629.30701798999996</v>
      </c>
      <c r="C762" s="192">
        <f t="shared" si="467"/>
        <v>479.04739296939005</v>
      </c>
      <c r="D762" s="104">
        <f t="shared" si="458"/>
        <v>1162.3910000000001</v>
      </c>
      <c r="E762" s="105">
        <f t="shared" si="470"/>
        <v>1155.829</v>
      </c>
      <c r="F762" s="106">
        <f t="shared" si="471"/>
        <v>44885</v>
      </c>
      <c r="G762" s="107">
        <f t="shared" si="450"/>
        <v>-5.6452605018449953E-3</v>
      </c>
      <c r="H762" s="108">
        <f t="shared" si="463"/>
        <v>44946</v>
      </c>
      <c r="I762" s="108">
        <f t="shared" si="451"/>
        <v>44946</v>
      </c>
      <c r="J762" s="109">
        <f t="shared" si="459"/>
        <v>23</v>
      </c>
      <c r="K762" s="109">
        <f t="shared" si="474"/>
        <v>16</v>
      </c>
      <c r="L762" s="8">
        <f t="shared" si="460"/>
        <v>1</v>
      </c>
      <c r="M762" s="110">
        <f t="shared" si="473"/>
        <v>1</v>
      </c>
      <c r="N762" s="110">
        <f t="shared" si="468"/>
        <v>1.3013422316448768</v>
      </c>
      <c r="O762" s="103">
        <f t="shared" si="472"/>
        <v>1.3013422299999999</v>
      </c>
      <c r="P762" s="103">
        <f t="shared" si="452"/>
        <v>623.40460264000001</v>
      </c>
      <c r="Q762" s="11">
        <f t="shared" si="466"/>
        <v>0</v>
      </c>
      <c r="R762" s="30">
        <f t="shared" si="461"/>
        <v>0</v>
      </c>
      <c r="S762" s="8">
        <f t="shared" si="453"/>
        <v>0</v>
      </c>
      <c r="T762" s="113">
        <f t="shared" si="462"/>
        <v>0.16</v>
      </c>
      <c r="U762" s="111">
        <f t="shared" si="469"/>
        <v>16</v>
      </c>
      <c r="V762" s="111">
        <v>252</v>
      </c>
      <c r="W762" s="110">
        <f t="shared" si="454"/>
        <v>1.0094680330000001</v>
      </c>
      <c r="X762" s="103">
        <f t="shared" si="455"/>
        <v>5.9024153500000001</v>
      </c>
      <c r="Y762" s="103">
        <f t="shared" si="456"/>
        <v>0</v>
      </c>
      <c r="Z762" s="114" t="str">
        <f t="shared" si="464"/>
        <v>A+J=</v>
      </c>
      <c r="AA762" s="108">
        <f t="shared" si="465"/>
        <v>44946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2">
        <f t="shared" si="457"/>
        <v>44938</v>
      </c>
      <c r="B763" s="103">
        <f t="shared" si="449"/>
        <v>629.67776917000003</v>
      </c>
      <c r="C763" s="192">
        <f t="shared" si="467"/>
        <v>479.04739296939005</v>
      </c>
      <c r="D763" s="104">
        <f t="shared" si="458"/>
        <v>1162.3910000000001</v>
      </c>
      <c r="E763" s="105">
        <f t="shared" si="470"/>
        <v>1155.829</v>
      </c>
      <c r="F763" s="106">
        <f t="shared" si="471"/>
        <v>44885</v>
      </c>
      <c r="G763" s="107">
        <f t="shared" si="450"/>
        <v>-5.6452605018449953E-3</v>
      </c>
      <c r="H763" s="108">
        <f t="shared" si="463"/>
        <v>44946</v>
      </c>
      <c r="I763" s="108">
        <f t="shared" si="451"/>
        <v>44946</v>
      </c>
      <c r="J763" s="109">
        <f t="shared" si="459"/>
        <v>23</v>
      </c>
      <c r="K763" s="109">
        <f t="shared" si="474"/>
        <v>17</v>
      </c>
      <c r="L763" s="8">
        <f t="shared" si="460"/>
        <v>1</v>
      </c>
      <c r="M763" s="110">
        <f t="shared" si="473"/>
        <v>1</v>
      </c>
      <c r="N763" s="110">
        <f t="shared" si="468"/>
        <v>1.3013422316448768</v>
      </c>
      <c r="O763" s="103">
        <f t="shared" si="472"/>
        <v>1.3013422299999999</v>
      </c>
      <c r="P763" s="103">
        <f t="shared" si="452"/>
        <v>623.40460264000001</v>
      </c>
      <c r="Q763" s="11">
        <f t="shared" si="466"/>
        <v>0</v>
      </c>
      <c r="R763" s="30">
        <f t="shared" si="461"/>
        <v>0</v>
      </c>
      <c r="S763" s="8">
        <f t="shared" si="453"/>
        <v>0</v>
      </c>
      <c r="T763" s="113">
        <f t="shared" si="462"/>
        <v>0.16</v>
      </c>
      <c r="U763" s="111">
        <f t="shared" si="469"/>
        <v>17</v>
      </c>
      <c r="V763" s="111">
        <v>252</v>
      </c>
      <c r="W763" s="110">
        <f t="shared" si="454"/>
        <v>1.0100627529999999</v>
      </c>
      <c r="X763" s="103">
        <f t="shared" si="455"/>
        <v>6.2731665300000001</v>
      </c>
      <c r="Y763" s="103">
        <f t="shared" si="456"/>
        <v>0</v>
      </c>
      <c r="Z763" s="114" t="str">
        <f t="shared" si="464"/>
        <v>A+J=</v>
      </c>
      <c r="AA763" s="108">
        <f t="shared" si="465"/>
        <v>44946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2">
        <f t="shared" si="457"/>
        <v>44939</v>
      </c>
      <c r="B764" s="103">
        <f t="shared" si="449"/>
        <v>630.04873855000005</v>
      </c>
      <c r="C764" s="192">
        <f t="shared" si="467"/>
        <v>479.04739296939005</v>
      </c>
      <c r="D764" s="104">
        <f t="shared" si="458"/>
        <v>1162.3910000000001</v>
      </c>
      <c r="E764" s="105">
        <f t="shared" si="470"/>
        <v>1155.829</v>
      </c>
      <c r="F764" s="106">
        <f t="shared" si="471"/>
        <v>44885</v>
      </c>
      <c r="G764" s="107">
        <f t="shared" si="450"/>
        <v>-5.6452605018449953E-3</v>
      </c>
      <c r="H764" s="108">
        <f t="shared" si="463"/>
        <v>44946</v>
      </c>
      <c r="I764" s="108">
        <f t="shared" si="451"/>
        <v>44946</v>
      </c>
      <c r="J764" s="109">
        <f t="shared" si="459"/>
        <v>23</v>
      </c>
      <c r="K764" s="109">
        <f t="shared" si="474"/>
        <v>18</v>
      </c>
      <c r="L764" s="8">
        <f t="shared" si="460"/>
        <v>1</v>
      </c>
      <c r="M764" s="110">
        <f t="shared" si="473"/>
        <v>1</v>
      </c>
      <c r="N764" s="110">
        <f t="shared" si="468"/>
        <v>1.3013422316448768</v>
      </c>
      <c r="O764" s="103">
        <f t="shared" si="472"/>
        <v>1.3013422299999999</v>
      </c>
      <c r="P764" s="103">
        <f t="shared" si="452"/>
        <v>623.40460264000001</v>
      </c>
      <c r="Q764" s="11">
        <f t="shared" si="466"/>
        <v>0</v>
      </c>
      <c r="R764" s="30">
        <f t="shared" si="461"/>
        <v>0</v>
      </c>
      <c r="S764" s="8">
        <f t="shared" si="453"/>
        <v>0</v>
      </c>
      <c r="T764" s="113">
        <f t="shared" si="462"/>
        <v>0.16</v>
      </c>
      <c r="U764" s="111">
        <f t="shared" si="469"/>
        <v>18</v>
      </c>
      <c r="V764" s="111">
        <v>252</v>
      </c>
      <c r="W764" s="110">
        <f t="shared" si="454"/>
        <v>1.0106578230000001</v>
      </c>
      <c r="X764" s="103">
        <f t="shared" si="455"/>
        <v>6.6441359100000001</v>
      </c>
      <c r="Y764" s="103">
        <f t="shared" si="456"/>
        <v>0</v>
      </c>
      <c r="Z764" s="114" t="str">
        <f t="shared" si="464"/>
        <v>A+J=</v>
      </c>
      <c r="AA764" s="108">
        <f t="shared" si="465"/>
        <v>44946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2">
        <f t="shared" si="457"/>
        <v>44940</v>
      </c>
      <c r="B765" s="103">
        <f t="shared" si="449"/>
        <v>630.41992674000005</v>
      </c>
      <c r="C765" s="192">
        <f t="shared" si="467"/>
        <v>479.04739296939005</v>
      </c>
      <c r="D765" s="104">
        <f t="shared" si="458"/>
        <v>1162.3910000000001</v>
      </c>
      <c r="E765" s="105">
        <f t="shared" si="470"/>
        <v>1155.829</v>
      </c>
      <c r="F765" s="106">
        <f t="shared" si="471"/>
        <v>44885</v>
      </c>
      <c r="G765" s="107">
        <f t="shared" si="450"/>
        <v>-5.6452605018449953E-3</v>
      </c>
      <c r="H765" s="108">
        <f t="shared" si="463"/>
        <v>44946</v>
      </c>
      <c r="I765" s="108">
        <f t="shared" si="451"/>
        <v>44946</v>
      </c>
      <c r="J765" s="109">
        <f t="shared" si="459"/>
        <v>23</v>
      </c>
      <c r="K765" s="109">
        <f t="shared" si="474"/>
        <v>19</v>
      </c>
      <c r="L765" s="8">
        <f t="shared" si="460"/>
        <v>1</v>
      </c>
      <c r="M765" s="110">
        <f t="shared" si="473"/>
        <v>1</v>
      </c>
      <c r="N765" s="110">
        <f t="shared" si="468"/>
        <v>1.3013422316448768</v>
      </c>
      <c r="O765" s="103">
        <f t="shared" si="472"/>
        <v>1.3013422299999999</v>
      </c>
      <c r="P765" s="103">
        <f t="shared" si="452"/>
        <v>623.40460264000001</v>
      </c>
      <c r="Q765" s="11">
        <f t="shared" si="466"/>
        <v>0</v>
      </c>
      <c r="R765" s="30">
        <f t="shared" si="461"/>
        <v>0</v>
      </c>
      <c r="S765" s="8">
        <f t="shared" si="453"/>
        <v>0</v>
      </c>
      <c r="T765" s="113">
        <f t="shared" si="462"/>
        <v>0.16</v>
      </c>
      <c r="U765" s="111">
        <f t="shared" si="469"/>
        <v>19</v>
      </c>
      <c r="V765" s="111">
        <v>252</v>
      </c>
      <c r="W765" s="110">
        <f t="shared" si="454"/>
        <v>1.0112532439999999</v>
      </c>
      <c r="X765" s="103">
        <f t="shared" si="455"/>
        <v>7.0153241</v>
      </c>
      <c r="Y765" s="103">
        <f t="shared" si="456"/>
        <v>0</v>
      </c>
      <c r="Z765" s="114" t="str">
        <f t="shared" si="464"/>
        <v>A+J=</v>
      </c>
      <c r="AA765" s="108">
        <f t="shared" si="465"/>
        <v>44946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2">
        <f t="shared" si="457"/>
        <v>44941</v>
      </c>
      <c r="B766" s="103">
        <f t="shared" si="449"/>
        <v>630.41992674000005</v>
      </c>
      <c r="C766" s="192">
        <f t="shared" si="467"/>
        <v>479.04739296939005</v>
      </c>
      <c r="D766" s="104">
        <f t="shared" si="458"/>
        <v>1162.3910000000001</v>
      </c>
      <c r="E766" s="105">
        <f t="shared" si="470"/>
        <v>1155.829</v>
      </c>
      <c r="F766" s="106">
        <f t="shared" si="471"/>
        <v>44885</v>
      </c>
      <c r="G766" s="107">
        <f t="shared" si="450"/>
        <v>-5.6452605018449953E-3</v>
      </c>
      <c r="H766" s="108">
        <f t="shared" si="463"/>
        <v>44946</v>
      </c>
      <c r="I766" s="108">
        <f t="shared" si="451"/>
        <v>44946</v>
      </c>
      <c r="J766" s="109">
        <f t="shared" si="459"/>
        <v>23</v>
      </c>
      <c r="K766" s="109">
        <f t="shared" si="474"/>
        <v>19</v>
      </c>
      <c r="L766" s="8">
        <f t="shared" si="460"/>
        <v>1</v>
      </c>
      <c r="M766" s="110">
        <f t="shared" si="473"/>
        <v>1</v>
      </c>
      <c r="N766" s="110">
        <f t="shared" si="468"/>
        <v>1.3013422316448768</v>
      </c>
      <c r="O766" s="103">
        <f t="shared" si="472"/>
        <v>1.3013422299999999</v>
      </c>
      <c r="P766" s="103">
        <f t="shared" si="452"/>
        <v>623.40460264000001</v>
      </c>
      <c r="Q766" s="11">
        <f t="shared" si="466"/>
        <v>0</v>
      </c>
      <c r="R766" s="30">
        <f t="shared" si="461"/>
        <v>0</v>
      </c>
      <c r="S766" s="8">
        <f t="shared" si="453"/>
        <v>0</v>
      </c>
      <c r="T766" s="113">
        <f t="shared" si="462"/>
        <v>0.16</v>
      </c>
      <c r="U766" s="111">
        <f t="shared" si="469"/>
        <v>19</v>
      </c>
      <c r="V766" s="111">
        <v>252</v>
      </c>
      <c r="W766" s="110">
        <f t="shared" si="454"/>
        <v>1.0112532439999999</v>
      </c>
      <c r="X766" s="103">
        <f t="shared" si="455"/>
        <v>7.0153241</v>
      </c>
      <c r="Y766" s="103">
        <f t="shared" si="456"/>
        <v>0</v>
      </c>
      <c r="Z766" s="114" t="str">
        <f t="shared" si="464"/>
        <v>A+J=</v>
      </c>
      <c r="AA766" s="108">
        <f t="shared" si="465"/>
        <v>44946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2">
        <f t="shared" si="457"/>
        <v>44942</v>
      </c>
      <c r="B767" s="103">
        <f t="shared" si="449"/>
        <v>630.41992674000005</v>
      </c>
      <c r="C767" s="192">
        <f t="shared" si="467"/>
        <v>479.04739296939005</v>
      </c>
      <c r="D767" s="104">
        <f t="shared" si="458"/>
        <v>1162.3910000000001</v>
      </c>
      <c r="E767" s="105">
        <f t="shared" si="470"/>
        <v>1155.829</v>
      </c>
      <c r="F767" s="106">
        <f t="shared" si="471"/>
        <v>44885</v>
      </c>
      <c r="G767" s="107">
        <f t="shared" si="450"/>
        <v>-5.6452605018449953E-3</v>
      </c>
      <c r="H767" s="108">
        <f t="shared" si="463"/>
        <v>44946</v>
      </c>
      <c r="I767" s="108">
        <f t="shared" si="451"/>
        <v>44946</v>
      </c>
      <c r="J767" s="109">
        <f t="shared" si="459"/>
        <v>23</v>
      </c>
      <c r="K767" s="109">
        <f t="shared" si="474"/>
        <v>19</v>
      </c>
      <c r="L767" s="8">
        <f t="shared" si="460"/>
        <v>1</v>
      </c>
      <c r="M767" s="110">
        <f t="shared" si="473"/>
        <v>1</v>
      </c>
      <c r="N767" s="110">
        <f t="shared" si="468"/>
        <v>1.3013422316448768</v>
      </c>
      <c r="O767" s="103">
        <f t="shared" si="472"/>
        <v>1.3013422299999999</v>
      </c>
      <c r="P767" s="103">
        <f t="shared" si="452"/>
        <v>623.40460264000001</v>
      </c>
      <c r="Q767" s="11">
        <f t="shared" si="466"/>
        <v>0</v>
      </c>
      <c r="R767" s="30">
        <f t="shared" si="461"/>
        <v>0</v>
      </c>
      <c r="S767" s="8">
        <f t="shared" si="453"/>
        <v>0</v>
      </c>
      <c r="T767" s="113">
        <f t="shared" si="462"/>
        <v>0.16</v>
      </c>
      <c r="U767" s="111">
        <f t="shared" si="469"/>
        <v>19</v>
      </c>
      <c r="V767" s="111">
        <v>252</v>
      </c>
      <c r="W767" s="110">
        <f t="shared" si="454"/>
        <v>1.0112532439999999</v>
      </c>
      <c r="X767" s="103">
        <f t="shared" si="455"/>
        <v>7.0153241</v>
      </c>
      <c r="Y767" s="103">
        <f t="shared" si="456"/>
        <v>0</v>
      </c>
      <c r="Z767" s="114" t="str">
        <f t="shared" si="464"/>
        <v>A+J=</v>
      </c>
      <c r="AA767" s="108">
        <f t="shared" si="465"/>
        <v>44946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2">
        <f t="shared" si="457"/>
        <v>44943</v>
      </c>
      <c r="B768" s="103">
        <f t="shared" si="449"/>
        <v>630.79133311999999</v>
      </c>
      <c r="C768" s="192">
        <f t="shared" si="467"/>
        <v>479.04739296939005</v>
      </c>
      <c r="D768" s="104">
        <f t="shared" si="458"/>
        <v>1162.3910000000001</v>
      </c>
      <c r="E768" s="105">
        <f t="shared" si="470"/>
        <v>1155.829</v>
      </c>
      <c r="F768" s="106">
        <f t="shared" si="471"/>
        <v>44885</v>
      </c>
      <c r="G768" s="107">
        <f t="shared" si="450"/>
        <v>-5.6452605018449953E-3</v>
      </c>
      <c r="H768" s="108">
        <f t="shared" si="463"/>
        <v>44946</v>
      </c>
      <c r="I768" s="108">
        <f t="shared" si="451"/>
        <v>44946</v>
      </c>
      <c r="J768" s="109">
        <f t="shared" si="459"/>
        <v>23</v>
      </c>
      <c r="K768" s="109">
        <f t="shared" si="474"/>
        <v>20</v>
      </c>
      <c r="L768" s="8">
        <f t="shared" si="460"/>
        <v>1</v>
      </c>
      <c r="M768" s="110">
        <f t="shared" si="473"/>
        <v>1</v>
      </c>
      <c r="N768" s="110">
        <f t="shared" si="468"/>
        <v>1.3013422316448768</v>
      </c>
      <c r="O768" s="103">
        <f t="shared" si="472"/>
        <v>1.3013422299999999</v>
      </c>
      <c r="P768" s="103">
        <f t="shared" si="452"/>
        <v>623.40460264000001</v>
      </c>
      <c r="Q768" s="11">
        <f t="shared" si="466"/>
        <v>0</v>
      </c>
      <c r="R768" s="30">
        <f t="shared" si="461"/>
        <v>0</v>
      </c>
      <c r="S768" s="8">
        <f t="shared" si="453"/>
        <v>0</v>
      </c>
      <c r="T768" s="113">
        <f t="shared" si="462"/>
        <v>0.16</v>
      </c>
      <c r="U768" s="111">
        <f t="shared" si="469"/>
        <v>20</v>
      </c>
      <c r="V768" s="111">
        <v>252</v>
      </c>
      <c r="W768" s="110">
        <f t="shared" si="454"/>
        <v>1.0118490149999999</v>
      </c>
      <c r="X768" s="103">
        <f t="shared" si="455"/>
        <v>7.3867304799999998</v>
      </c>
      <c r="Y768" s="103">
        <f t="shared" si="456"/>
        <v>0</v>
      </c>
      <c r="Z768" s="114" t="str">
        <f t="shared" si="464"/>
        <v>A+J=</v>
      </c>
      <c r="AA768" s="108">
        <f t="shared" si="465"/>
        <v>44946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2">
        <f t="shared" si="457"/>
        <v>44944</v>
      </c>
      <c r="B769" s="103">
        <f t="shared" si="449"/>
        <v>631.16295893999995</v>
      </c>
      <c r="C769" s="192">
        <f t="shared" si="467"/>
        <v>479.04739296939005</v>
      </c>
      <c r="D769" s="104">
        <f t="shared" si="458"/>
        <v>1162.3910000000001</v>
      </c>
      <c r="E769" s="105">
        <f t="shared" si="470"/>
        <v>1155.829</v>
      </c>
      <c r="F769" s="106">
        <f t="shared" si="471"/>
        <v>44885</v>
      </c>
      <c r="G769" s="107">
        <f t="shared" si="450"/>
        <v>-5.6452605018449953E-3</v>
      </c>
      <c r="H769" s="108">
        <f t="shared" si="463"/>
        <v>44946</v>
      </c>
      <c r="I769" s="108">
        <f t="shared" si="451"/>
        <v>44946</v>
      </c>
      <c r="J769" s="109">
        <f t="shared" si="459"/>
        <v>23</v>
      </c>
      <c r="K769" s="109">
        <f t="shared" si="474"/>
        <v>21</v>
      </c>
      <c r="L769" s="8">
        <f t="shared" si="460"/>
        <v>1</v>
      </c>
      <c r="M769" s="110">
        <f t="shared" si="473"/>
        <v>1</v>
      </c>
      <c r="N769" s="110">
        <f t="shared" si="468"/>
        <v>1.3013422316448768</v>
      </c>
      <c r="O769" s="103">
        <f t="shared" si="472"/>
        <v>1.3013422299999999</v>
      </c>
      <c r="P769" s="103">
        <f t="shared" si="452"/>
        <v>623.40460264000001</v>
      </c>
      <c r="Q769" s="11">
        <f t="shared" si="466"/>
        <v>0</v>
      </c>
      <c r="R769" s="30">
        <f t="shared" si="461"/>
        <v>0</v>
      </c>
      <c r="S769" s="8">
        <f t="shared" si="453"/>
        <v>0</v>
      </c>
      <c r="T769" s="113">
        <f t="shared" si="462"/>
        <v>0.16</v>
      </c>
      <c r="U769" s="111">
        <f t="shared" si="469"/>
        <v>21</v>
      </c>
      <c r="V769" s="111">
        <v>252</v>
      </c>
      <c r="W769" s="110">
        <f t="shared" si="454"/>
        <v>1.0124451379999999</v>
      </c>
      <c r="X769" s="103">
        <f t="shared" si="455"/>
        <v>7.7583563</v>
      </c>
      <c r="Y769" s="103">
        <f t="shared" si="456"/>
        <v>0</v>
      </c>
      <c r="Z769" s="114" t="str">
        <f t="shared" si="464"/>
        <v>A+J=</v>
      </c>
      <c r="AA769" s="108">
        <f t="shared" si="465"/>
        <v>44946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2">
        <f t="shared" si="457"/>
        <v>44945</v>
      </c>
      <c r="B770" s="103">
        <f t="shared" si="449"/>
        <v>631.53480358000002</v>
      </c>
      <c r="C770" s="192">
        <f t="shared" si="467"/>
        <v>479.04739296939005</v>
      </c>
      <c r="D770" s="104">
        <f t="shared" si="458"/>
        <v>1162.3910000000001</v>
      </c>
      <c r="E770" s="105">
        <f t="shared" si="470"/>
        <v>1155.829</v>
      </c>
      <c r="F770" s="106">
        <f t="shared" si="471"/>
        <v>44885</v>
      </c>
      <c r="G770" s="107">
        <f t="shared" si="450"/>
        <v>-5.6452605018449953E-3</v>
      </c>
      <c r="H770" s="108">
        <f t="shared" si="463"/>
        <v>44946</v>
      </c>
      <c r="I770" s="108">
        <f t="shared" si="451"/>
        <v>44946</v>
      </c>
      <c r="J770" s="109">
        <f t="shared" si="459"/>
        <v>23</v>
      </c>
      <c r="K770" s="109">
        <f t="shared" si="474"/>
        <v>22</v>
      </c>
      <c r="L770" s="8">
        <f t="shared" si="460"/>
        <v>1</v>
      </c>
      <c r="M770" s="110">
        <f t="shared" si="473"/>
        <v>1</v>
      </c>
      <c r="N770" s="110">
        <f t="shared" si="468"/>
        <v>1.3013422316448768</v>
      </c>
      <c r="O770" s="103">
        <f t="shared" si="472"/>
        <v>1.3013422299999999</v>
      </c>
      <c r="P770" s="103">
        <f t="shared" si="452"/>
        <v>623.40460264000001</v>
      </c>
      <c r="Q770" s="11">
        <f t="shared" si="466"/>
        <v>0</v>
      </c>
      <c r="R770" s="30">
        <f t="shared" si="461"/>
        <v>0</v>
      </c>
      <c r="S770" s="8">
        <f t="shared" si="453"/>
        <v>0</v>
      </c>
      <c r="T770" s="113">
        <f t="shared" si="462"/>
        <v>0.16</v>
      </c>
      <c r="U770" s="111">
        <f t="shared" si="469"/>
        <v>22</v>
      </c>
      <c r="V770" s="111">
        <v>252</v>
      </c>
      <c r="W770" s="110">
        <f t="shared" si="454"/>
        <v>1.0130416120000001</v>
      </c>
      <c r="X770" s="103">
        <f t="shared" si="455"/>
        <v>8.1302009399999999</v>
      </c>
      <c r="Y770" s="103">
        <f t="shared" si="456"/>
        <v>0</v>
      </c>
      <c r="Z770" s="114" t="str">
        <f t="shared" si="464"/>
        <v>A+J=</v>
      </c>
      <c r="AA770" s="108">
        <f t="shared" si="465"/>
        <v>44946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2">
        <f t="shared" si="457"/>
        <v>44946</v>
      </c>
      <c r="B771" s="103">
        <f t="shared" si="449"/>
        <v>631.90686703000006</v>
      </c>
      <c r="C771" s="192">
        <f t="shared" si="467"/>
        <v>479.04739296939005</v>
      </c>
      <c r="D771" s="104">
        <f t="shared" si="458"/>
        <v>1162.3910000000001</v>
      </c>
      <c r="E771" s="105">
        <f t="shared" si="470"/>
        <v>1155.829</v>
      </c>
      <c r="F771" s="106">
        <f t="shared" si="471"/>
        <v>44885</v>
      </c>
      <c r="G771" s="107">
        <f t="shared" si="450"/>
        <v>-5.6452605018449953E-3</v>
      </c>
      <c r="H771" s="108">
        <f t="shared" si="463"/>
        <v>44979</v>
      </c>
      <c r="I771" s="108">
        <f t="shared" si="451"/>
        <v>44946</v>
      </c>
      <c r="J771" s="109">
        <f t="shared" si="459"/>
        <v>23</v>
      </c>
      <c r="K771" s="109">
        <f t="shared" si="474"/>
        <v>23</v>
      </c>
      <c r="L771" s="8">
        <f t="shared" si="460"/>
        <v>1</v>
      </c>
      <c r="M771" s="110">
        <f t="shared" si="473"/>
        <v>1</v>
      </c>
      <c r="N771" s="110">
        <f t="shared" si="468"/>
        <v>1.3013422316448768</v>
      </c>
      <c r="O771" s="103">
        <f t="shared" si="472"/>
        <v>1.3013422299999999</v>
      </c>
      <c r="P771" s="103">
        <f t="shared" si="452"/>
        <v>623.40460264000001</v>
      </c>
      <c r="Q771" s="11">
        <f t="shared" si="466"/>
        <v>25</v>
      </c>
      <c r="R771" s="30">
        <f t="shared" si="461"/>
        <v>3.895699984753645E-2</v>
      </c>
      <c r="S771" s="8">
        <f t="shared" si="453"/>
        <v>24.285973009999999</v>
      </c>
      <c r="T771" s="113">
        <f t="shared" si="462"/>
        <v>0.16</v>
      </c>
      <c r="U771" s="111">
        <f t="shared" si="469"/>
        <v>23</v>
      </c>
      <c r="V771" s="111">
        <v>252</v>
      </c>
      <c r="W771" s="110">
        <f t="shared" si="454"/>
        <v>1.013638437</v>
      </c>
      <c r="X771" s="103">
        <f t="shared" si="455"/>
        <v>8.5022643900000006</v>
      </c>
      <c r="Y771" s="103">
        <f t="shared" si="456"/>
        <v>32.7882374</v>
      </c>
      <c r="Z771" s="114" t="str">
        <f t="shared" si="464"/>
        <v>A+J=</v>
      </c>
      <c r="AA771" s="108">
        <f t="shared" si="465"/>
        <v>44946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2">
        <f t="shared" si="457"/>
        <v>44947</v>
      </c>
      <c r="B772" s="103">
        <f t="shared" si="449"/>
        <v>599.59917896000002</v>
      </c>
      <c r="C772" s="192">
        <f t="shared" si="467"/>
        <v>460.38514375459278</v>
      </c>
      <c r="D772" s="104">
        <f t="shared" si="458"/>
        <v>1155.829</v>
      </c>
      <c r="E772" s="105">
        <f t="shared" si="470"/>
        <v>1161.0060000000001</v>
      </c>
      <c r="F772" s="106">
        <f t="shared" si="471"/>
        <v>44915</v>
      </c>
      <c r="G772" s="107">
        <f t="shared" si="450"/>
        <v>4.479036258823843E-3</v>
      </c>
      <c r="H772" s="108">
        <f t="shared" si="463"/>
        <v>44979</v>
      </c>
      <c r="I772" s="108">
        <f t="shared" si="451"/>
        <v>44979</v>
      </c>
      <c r="J772" s="109">
        <f t="shared" si="459"/>
        <v>21</v>
      </c>
      <c r="K772" s="109">
        <f t="shared" si="474"/>
        <v>1</v>
      </c>
      <c r="L772" s="8">
        <f t="shared" si="460"/>
        <v>1.0002128299999999</v>
      </c>
      <c r="M772" s="110">
        <f t="shared" si="473"/>
        <v>1</v>
      </c>
      <c r="N772" s="110">
        <f t="shared" si="468"/>
        <v>1.3013422316448768</v>
      </c>
      <c r="O772" s="103">
        <f t="shared" si="472"/>
        <v>1.30161919</v>
      </c>
      <c r="P772" s="103">
        <f t="shared" si="452"/>
        <v>599.24613790000001</v>
      </c>
      <c r="Q772" s="11">
        <f t="shared" si="466"/>
        <v>0</v>
      </c>
      <c r="R772" s="30">
        <f t="shared" si="461"/>
        <v>0</v>
      </c>
      <c r="S772" s="8">
        <f t="shared" si="453"/>
        <v>0</v>
      </c>
      <c r="T772" s="113">
        <f t="shared" si="462"/>
        <v>0.16</v>
      </c>
      <c r="U772" s="111">
        <f t="shared" si="469"/>
        <v>1</v>
      </c>
      <c r="V772" s="111">
        <v>252</v>
      </c>
      <c r="W772" s="110">
        <f t="shared" si="454"/>
        <v>1.0005891419999999</v>
      </c>
      <c r="X772" s="103">
        <f t="shared" si="455"/>
        <v>0.35304106000000002</v>
      </c>
      <c r="Y772" s="103">
        <f t="shared" si="456"/>
        <v>0</v>
      </c>
      <c r="Z772" s="114" t="str">
        <f t="shared" si="464"/>
        <v>A+J=</v>
      </c>
      <c r="AA772" s="108">
        <f t="shared" si="465"/>
        <v>44979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2">
        <f t="shared" si="457"/>
        <v>44948</v>
      </c>
      <c r="B773" s="103">
        <f t="shared" si="449"/>
        <v>599.59917896000002</v>
      </c>
      <c r="C773" s="192">
        <f t="shared" si="467"/>
        <v>460.38514375459278</v>
      </c>
      <c r="D773" s="104">
        <f t="shared" si="458"/>
        <v>1155.829</v>
      </c>
      <c r="E773" s="105">
        <f t="shared" si="470"/>
        <v>1161.0060000000001</v>
      </c>
      <c r="F773" s="106">
        <f t="shared" si="471"/>
        <v>44915</v>
      </c>
      <c r="G773" s="107">
        <f t="shared" si="450"/>
        <v>4.479036258823843E-3</v>
      </c>
      <c r="H773" s="108">
        <f t="shared" si="463"/>
        <v>44979</v>
      </c>
      <c r="I773" s="108">
        <f t="shared" si="451"/>
        <v>44979</v>
      </c>
      <c r="J773" s="109">
        <f t="shared" si="459"/>
        <v>21</v>
      </c>
      <c r="K773" s="109">
        <f t="shared" si="474"/>
        <v>1</v>
      </c>
      <c r="L773" s="8">
        <f t="shared" si="460"/>
        <v>1.0002128299999999</v>
      </c>
      <c r="M773" s="110">
        <f t="shared" si="473"/>
        <v>1</v>
      </c>
      <c r="N773" s="110">
        <f t="shared" si="468"/>
        <v>1.3013422316448768</v>
      </c>
      <c r="O773" s="103">
        <f t="shared" si="472"/>
        <v>1.30161919</v>
      </c>
      <c r="P773" s="103">
        <f t="shared" si="452"/>
        <v>599.24613790000001</v>
      </c>
      <c r="Q773" s="11">
        <f t="shared" si="466"/>
        <v>0</v>
      </c>
      <c r="R773" s="30">
        <f t="shared" si="461"/>
        <v>0</v>
      </c>
      <c r="S773" s="8">
        <f t="shared" si="453"/>
        <v>0</v>
      </c>
      <c r="T773" s="113">
        <f t="shared" si="462"/>
        <v>0.16</v>
      </c>
      <c r="U773" s="111">
        <f t="shared" si="469"/>
        <v>1</v>
      </c>
      <c r="V773" s="111">
        <v>252</v>
      </c>
      <c r="W773" s="110">
        <f t="shared" si="454"/>
        <v>1.0005891419999999</v>
      </c>
      <c r="X773" s="103">
        <f t="shared" si="455"/>
        <v>0.35304106000000002</v>
      </c>
      <c r="Y773" s="103">
        <f t="shared" si="456"/>
        <v>0</v>
      </c>
      <c r="Z773" s="114" t="str">
        <f t="shared" si="464"/>
        <v>A+J=</v>
      </c>
      <c r="AA773" s="108">
        <f t="shared" si="465"/>
        <v>44979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2">
        <f t="shared" si="457"/>
        <v>44949</v>
      </c>
      <c r="B774" s="103">
        <f t="shared" si="449"/>
        <v>599.59917896000002</v>
      </c>
      <c r="C774" s="192">
        <f t="shared" si="467"/>
        <v>460.38514375459278</v>
      </c>
      <c r="D774" s="104">
        <f t="shared" si="458"/>
        <v>1155.829</v>
      </c>
      <c r="E774" s="105">
        <f t="shared" si="470"/>
        <v>1161.0060000000001</v>
      </c>
      <c r="F774" s="106">
        <f t="shared" si="471"/>
        <v>44915</v>
      </c>
      <c r="G774" s="107">
        <f t="shared" si="450"/>
        <v>4.479036258823843E-3</v>
      </c>
      <c r="H774" s="108">
        <f t="shared" si="463"/>
        <v>44979</v>
      </c>
      <c r="I774" s="108">
        <f t="shared" si="451"/>
        <v>44979</v>
      </c>
      <c r="J774" s="109">
        <f t="shared" si="459"/>
        <v>21</v>
      </c>
      <c r="K774" s="109">
        <f t="shared" si="474"/>
        <v>1</v>
      </c>
      <c r="L774" s="8">
        <f t="shared" si="460"/>
        <v>1.0002128299999999</v>
      </c>
      <c r="M774" s="110">
        <f t="shared" si="473"/>
        <v>1</v>
      </c>
      <c r="N774" s="110">
        <f t="shared" si="468"/>
        <v>1.3013422316448768</v>
      </c>
      <c r="O774" s="103">
        <f t="shared" si="472"/>
        <v>1.30161919</v>
      </c>
      <c r="P774" s="103">
        <f t="shared" si="452"/>
        <v>599.24613790000001</v>
      </c>
      <c r="Q774" s="11">
        <f t="shared" si="466"/>
        <v>0</v>
      </c>
      <c r="R774" s="30">
        <f t="shared" si="461"/>
        <v>0</v>
      </c>
      <c r="S774" s="8">
        <f t="shared" si="453"/>
        <v>0</v>
      </c>
      <c r="T774" s="113">
        <f t="shared" si="462"/>
        <v>0.16</v>
      </c>
      <c r="U774" s="111">
        <f t="shared" si="469"/>
        <v>1</v>
      </c>
      <c r="V774" s="111">
        <v>252</v>
      </c>
      <c r="W774" s="110">
        <f t="shared" si="454"/>
        <v>1.0005891419999999</v>
      </c>
      <c r="X774" s="103">
        <f t="shared" si="455"/>
        <v>0.35304106000000002</v>
      </c>
      <c r="Y774" s="103">
        <f t="shared" si="456"/>
        <v>0</v>
      </c>
      <c r="Z774" s="114" t="str">
        <f t="shared" si="464"/>
        <v>A+J=</v>
      </c>
      <c r="AA774" s="108">
        <f t="shared" si="465"/>
        <v>44979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2">
        <f t="shared" si="457"/>
        <v>44950</v>
      </c>
      <c r="B775" s="103">
        <f t="shared" si="449"/>
        <v>600.08011818</v>
      </c>
      <c r="C775" s="192">
        <f t="shared" si="467"/>
        <v>460.38514375459278</v>
      </c>
      <c r="D775" s="104">
        <f t="shared" si="458"/>
        <v>1155.829</v>
      </c>
      <c r="E775" s="105">
        <f t="shared" si="470"/>
        <v>1161.0060000000001</v>
      </c>
      <c r="F775" s="106">
        <f t="shared" si="471"/>
        <v>44915</v>
      </c>
      <c r="G775" s="107">
        <f t="shared" si="450"/>
        <v>4.479036258823843E-3</v>
      </c>
      <c r="H775" s="108">
        <f t="shared" si="463"/>
        <v>44979</v>
      </c>
      <c r="I775" s="108">
        <f t="shared" si="451"/>
        <v>44979</v>
      </c>
      <c r="J775" s="109">
        <f t="shared" si="459"/>
        <v>21</v>
      </c>
      <c r="K775" s="109">
        <f t="shared" si="474"/>
        <v>2</v>
      </c>
      <c r="L775" s="8">
        <f t="shared" si="460"/>
        <v>1.00042571</v>
      </c>
      <c r="M775" s="110">
        <f t="shared" si="473"/>
        <v>1</v>
      </c>
      <c r="N775" s="110">
        <f t="shared" si="468"/>
        <v>1.3013422316448768</v>
      </c>
      <c r="O775" s="103">
        <f t="shared" si="472"/>
        <v>1.3018962199999999</v>
      </c>
      <c r="P775" s="103">
        <f t="shared" si="452"/>
        <v>599.37367839000001</v>
      </c>
      <c r="Q775" s="11">
        <f t="shared" si="466"/>
        <v>0</v>
      </c>
      <c r="R775" s="30">
        <f t="shared" si="461"/>
        <v>0</v>
      </c>
      <c r="S775" s="8">
        <f t="shared" si="453"/>
        <v>0</v>
      </c>
      <c r="T775" s="113">
        <f t="shared" si="462"/>
        <v>0.16</v>
      </c>
      <c r="U775" s="111">
        <f t="shared" si="469"/>
        <v>2</v>
      </c>
      <c r="V775" s="111">
        <v>252</v>
      </c>
      <c r="W775" s="110">
        <f t="shared" si="454"/>
        <v>1.0011786300000001</v>
      </c>
      <c r="X775" s="103">
        <f t="shared" si="455"/>
        <v>0.70643979000000001</v>
      </c>
      <c r="Y775" s="103">
        <f t="shared" si="456"/>
        <v>0</v>
      </c>
      <c r="Z775" s="114" t="str">
        <f t="shared" si="464"/>
        <v>A+J=</v>
      </c>
      <c r="AA775" s="108">
        <f t="shared" si="465"/>
        <v>44979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57"/>
        <v>44951</v>
      </c>
      <c r="B776" s="103">
        <f t="shared" si="449"/>
        <v>600.56144007</v>
      </c>
      <c r="C776" s="192">
        <f t="shared" si="467"/>
        <v>460.38514375459278</v>
      </c>
      <c r="D776" s="104">
        <f t="shared" si="458"/>
        <v>1155.829</v>
      </c>
      <c r="E776" s="105">
        <f t="shared" si="470"/>
        <v>1161.0060000000001</v>
      </c>
      <c r="F776" s="106">
        <f t="shared" si="471"/>
        <v>44915</v>
      </c>
      <c r="G776" s="107">
        <f t="shared" si="450"/>
        <v>4.479036258823843E-3</v>
      </c>
      <c r="H776" s="108">
        <f t="shared" si="463"/>
        <v>44979</v>
      </c>
      <c r="I776" s="108">
        <f t="shared" si="451"/>
        <v>44979</v>
      </c>
      <c r="J776" s="109">
        <f t="shared" si="459"/>
        <v>21</v>
      </c>
      <c r="K776" s="109">
        <f t="shared" si="474"/>
        <v>3</v>
      </c>
      <c r="L776" s="8">
        <f t="shared" si="460"/>
        <v>1.0006386300000001</v>
      </c>
      <c r="M776" s="110">
        <f t="shared" si="473"/>
        <v>1</v>
      </c>
      <c r="N776" s="110">
        <f t="shared" si="468"/>
        <v>1.3013422316448768</v>
      </c>
      <c r="O776" s="103">
        <f t="shared" si="472"/>
        <v>1.3021733</v>
      </c>
      <c r="P776" s="103">
        <f t="shared" si="452"/>
        <v>599.50124190999998</v>
      </c>
      <c r="Q776" s="11">
        <f t="shared" si="466"/>
        <v>0</v>
      </c>
      <c r="R776" s="30">
        <f t="shared" si="461"/>
        <v>0</v>
      </c>
      <c r="S776" s="8">
        <f t="shared" si="453"/>
        <v>0</v>
      </c>
      <c r="T776" s="113">
        <f t="shared" si="462"/>
        <v>0.16</v>
      </c>
      <c r="U776" s="111">
        <f t="shared" si="469"/>
        <v>3</v>
      </c>
      <c r="V776" s="111">
        <v>252</v>
      </c>
      <c r="W776" s="110">
        <f t="shared" si="454"/>
        <v>1.001768467</v>
      </c>
      <c r="X776" s="103">
        <f t="shared" si="455"/>
        <v>1.0601981599999999</v>
      </c>
      <c r="Y776" s="103">
        <f t="shared" si="456"/>
        <v>0</v>
      </c>
      <c r="Z776" s="114" t="str">
        <f t="shared" si="464"/>
        <v>A+J=</v>
      </c>
      <c r="AA776" s="108">
        <f t="shared" si="465"/>
        <v>44979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2">
        <f t="shared" si="457"/>
        <v>44952</v>
      </c>
      <c r="B777" s="103">
        <f t="shared" si="449"/>
        <v>601.04315220000001</v>
      </c>
      <c r="C777" s="192">
        <f t="shared" si="467"/>
        <v>460.38514375459278</v>
      </c>
      <c r="D777" s="104">
        <f t="shared" si="458"/>
        <v>1155.829</v>
      </c>
      <c r="E777" s="105">
        <f t="shared" si="470"/>
        <v>1161.0060000000001</v>
      </c>
      <c r="F777" s="106">
        <f t="shared" si="471"/>
        <v>44915</v>
      </c>
      <c r="G777" s="107">
        <f t="shared" si="450"/>
        <v>4.479036258823843E-3</v>
      </c>
      <c r="H777" s="108">
        <f t="shared" si="463"/>
        <v>44979</v>
      </c>
      <c r="I777" s="108">
        <f t="shared" si="451"/>
        <v>44979</v>
      </c>
      <c r="J777" s="109">
        <f t="shared" si="459"/>
        <v>21</v>
      </c>
      <c r="K777" s="109">
        <f t="shared" si="474"/>
        <v>4</v>
      </c>
      <c r="L777" s="8">
        <f t="shared" si="460"/>
        <v>1.0008516000000001</v>
      </c>
      <c r="M777" s="110">
        <f t="shared" si="473"/>
        <v>1</v>
      </c>
      <c r="N777" s="110">
        <f t="shared" si="468"/>
        <v>1.3013422316448768</v>
      </c>
      <c r="O777" s="103">
        <f t="shared" si="472"/>
        <v>1.30245045</v>
      </c>
      <c r="P777" s="103">
        <f t="shared" si="452"/>
        <v>599.62883765000004</v>
      </c>
      <c r="Q777" s="11">
        <f t="shared" si="466"/>
        <v>0</v>
      </c>
      <c r="R777" s="30">
        <f t="shared" si="461"/>
        <v>0</v>
      </c>
      <c r="S777" s="8">
        <f t="shared" si="453"/>
        <v>0</v>
      </c>
      <c r="T777" s="113">
        <f t="shared" si="462"/>
        <v>0.16</v>
      </c>
      <c r="U777" s="111">
        <f t="shared" si="469"/>
        <v>4</v>
      </c>
      <c r="V777" s="111">
        <v>252</v>
      </c>
      <c r="W777" s="110">
        <f t="shared" si="454"/>
        <v>1.0023586499999999</v>
      </c>
      <c r="X777" s="103">
        <f t="shared" si="455"/>
        <v>1.4143145500000001</v>
      </c>
      <c r="Y777" s="103">
        <f t="shared" si="456"/>
        <v>0</v>
      </c>
      <c r="Z777" s="114" t="str">
        <f t="shared" si="464"/>
        <v>A+J=</v>
      </c>
      <c r="AA777" s="108">
        <f t="shared" si="465"/>
        <v>44979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57"/>
        <v>44953</v>
      </c>
      <c r="B778" s="103">
        <f t="shared" ref="B778:B841" si="475">(P778+X778)</f>
        <v>601.52525197</v>
      </c>
      <c r="C778" s="192">
        <f t="shared" si="467"/>
        <v>460.38514375459278</v>
      </c>
      <c r="D778" s="104">
        <f t="shared" si="458"/>
        <v>1155.829</v>
      </c>
      <c r="E778" s="105">
        <f t="shared" si="470"/>
        <v>1161.0060000000001</v>
      </c>
      <c r="F778" s="106">
        <f t="shared" si="471"/>
        <v>44915</v>
      </c>
      <c r="G778" s="107">
        <f t="shared" ref="G778:G841" si="476">(E778/D778)-1</f>
        <v>4.479036258823843E-3</v>
      </c>
      <c r="H778" s="108">
        <f t="shared" si="463"/>
        <v>44979</v>
      </c>
      <c r="I778" s="108">
        <f t="shared" ref="I778:I841" si="477">IF(A778&gt;I777,H778,I777)</f>
        <v>44979</v>
      </c>
      <c r="J778" s="109">
        <f t="shared" si="459"/>
        <v>21</v>
      </c>
      <c r="K778" s="109">
        <f t="shared" si="474"/>
        <v>5</v>
      </c>
      <c r="L778" s="8">
        <f t="shared" si="460"/>
        <v>1.00106462</v>
      </c>
      <c r="M778" s="110">
        <f t="shared" si="473"/>
        <v>1</v>
      </c>
      <c r="N778" s="110">
        <f t="shared" si="468"/>
        <v>1.3013422316448768</v>
      </c>
      <c r="O778" s="103">
        <f t="shared" si="472"/>
        <v>1.30272766</v>
      </c>
      <c r="P778" s="103">
        <f t="shared" ref="P778:P841" si="478">TRUNC(C778*O778,8)</f>
        <v>599.75646101999996</v>
      </c>
      <c r="Q778" s="11">
        <f t="shared" si="466"/>
        <v>0</v>
      </c>
      <c r="R778" s="30">
        <f t="shared" si="461"/>
        <v>0</v>
      </c>
      <c r="S778" s="8">
        <f t="shared" ref="S778:S841" si="479">IF(R778&gt;0,TRUNC(R778*P778,8),0)</f>
        <v>0</v>
      </c>
      <c r="T778" s="113">
        <f t="shared" si="462"/>
        <v>0.16</v>
      </c>
      <c r="U778" s="111">
        <f t="shared" si="469"/>
        <v>5</v>
      </c>
      <c r="V778" s="111">
        <v>252</v>
      </c>
      <c r="W778" s="110">
        <f t="shared" ref="W778:W841" si="480">ROUND((1+T778)^TRUNC((U778/V778),9),9)</f>
        <v>1.0029491820000001</v>
      </c>
      <c r="X778" s="103">
        <f t="shared" ref="X778:X841" si="481">TRUNC((P778*(W778-1)),8)</f>
        <v>1.7687909500000001</v>
      </c>
      <c r="Y778" s="103">
        <f t="shared" ref="Y778:Y841" si="482">IF(Q778&gt;0,S778+X778,0)</f>
        <v>0</v>
      </c>
      <c r="Z778" s="114" t="str">
        <f t="shared" si="464"/>
        <v>A+J=</v>
      </c>
      <c r="AA778" s="108">
        <f t="shared" si="465"/>
        <v>44979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83">(A778+1)</f>
        <v>44954</v>
      </c>
      <c r="B779" s="103">
        <f t="shared" si="475"/>
        <v>602.00773834999995</v>
      </c>
      <c r="C779" s="192">
        <f t="shared" si="467"/>
        <v>460.38514375459278</v>
      </c>
      <c r="D779" s="104">
        <f t="shared" ref="D779:D842" si="484">IF(E779=E778,D778,E778)</f>
        <v>1155.829</v>
      </c>
      <c r="E779" s="105">
        <f t="shared" si="470"/>
        <v>1161.0060000000001</v>
      </c>
      <c r="F779" s="106">
        <f t="shared" si="471"/>
        <v>44915</v>
      </c>
      <c r="G779" s="107">
        <f t="shared" si="476"/>
        <v>4.479036258823843E-3</v>
      </c>
      <c r="H779" s="108">
        <f t="shared" si="463"/>
        <v>44979</v>
      </c>
      <c r="I779" s="108">
        <f t="shared" si="477"/>
        <v>44979</v>
      </c>
      <c r="J779" s="109">
        <f t="shared" ref="J779:J842" si="485">IF(I779=I778,J778,NETWORKDAYS(I778,I779,$AD$171:$AD$502)-1)</f>
        <v>21</v>
      </c>
      <c r="K779" s="109">
        <f t="shared" si="474"/>
        <v>6</v>
      </c>
      <c r="L779" s="8">
        <f t="shared" ref="L779:L842" si="486">IF(E779&lt;D779,1,TRUNC((E779/D779)^TRUNC((K779/J779),9),8))</f>
        <v>1.0012776800000001</v>
      </c>
      <c r="M779" s="110">
        <f t="shared" si="473"/>
        <v>1</v>
      </c>
      <c r="N779" s="110">
        <f t="shared" si="468"/>
        <v>1.3013422316448768</v>
      </c>
      <c r="O779" s="103">
        <f t="shared" si="472"/>
        <v>1.30300493</v>
      </c>
      <c r="P779" s="103">
        <f t="shared" si="478"/>
        <v>599.88411200999997</v>
      </c>
      <c r="Q779" s="11">
        <f t="shared" si="466"/>
        <v>0</v>
      </c>
      <c r="R779" s="30">
        <f t="shared" ref="R779:R842" si="487">IF(Q779&gt;0,VLOOKUP($A779,$AD$10:$AI$165,6),0)</f>
        <v>0</v>
      </c>
      <c r="S779" s="8">
        <f t="shared" si="479"/>
        <v>0</v>
      </c>
      <c r="T779" s="113">
        <f t="shared" ref="T779:T842" si="488">(T778)</f>
        <v>0.16</v>
      </c>
      <c r="U779" s="111">
        <f t="shared" si="469"/>
        <v>6</v>
      </c>
      <c r="V779" s="111">
        <v>252</v>
      </c>
      <c r="W779" s="110">
        <f t="shared" si="480"/>
        <v>1.003540061</v>
      </c>
      <c r="X779" s="103">
        <f t="shared" si="481"/>
        <v>2.1236263399999999</v>
      </c>
      <c r="Y779" s="103">
        <f t="shared" si="482"/>
        <v>0</v>
      </c>
      <c r="Z779" s="114" t="str">
        <f t="shared" si="464"/>
        <v>A+J=</v>
      </c>
      <c r="AA779" s="108">
        <f t="shared" si="465"/>
        <v>44979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83"/>
        <v>44955</v>
      </c>
      <c r="B780" s="103">
        <f t="shared" si="475"/>
        <v>602.00773834999995</v>
      </c>
      <c r="C780" s="192">
        <f t="shared" si="467"/>
        <v>460.38514375459278</v>
      </c>
      <c r="D780" s="104">
        <f t="shared" si="484"/>
        <v>1155.829</v>
      </c>
      <c r="E780" s="105">
        <f t="shared" si="470"/>
        <v>1161.0060000000001</v>
      </c>
      <c r="F780" s="106">
        <f t="shared" si="471"/>
        <v>44915</v>
      </c>
      <c r="G780" s="107">
        <f t="shared" si="476"/>
        <v>4.479036258823843E-3</v>
      </c>
      <c r="H780" s="108">
        <f t="shared" ref="H780:H843" si="489">IF(DAY(A780)=H$9,VLOOKUP(A780,AH$118:AN$450,4),H779)</f>
        <v>44979</v>
      </c>
      <c r="I780" s="108">
        <f t="shared" si="477"/>
        <v>44979</v>
      </c>
      <c r="J780" s="109">
        <f t="shared" si="485"/>
        <v>21</v>
      </c>
      <c r="K780" s="109">
        <f t="shared" si="474"/>
        <v>6</v>
      </c>
      <c r="L780" s="8">
        <f t="shared" si="486"/>
        <v>1.0012776800000001</v>
      </c>
      <c r="M780" s="110">
        <f t="shared" si="473"/>
        <v>1</v>
      </c>
      <c r="N780" s="110">
        <f t="shared" si="468"/>
        <v>1.3013422316448768</v>
      </c>
      <c r="O780" s="103">
        <f t="shared" si="472"/>
        <v>1.30300493</v>
      </c>
      <c r="P780" s="103">
        <f t="shared" si="478"/>
        <v>599.88411200999997</v>
      </c>
      <c r="Q780" s="11">
        <f t="shared" si="466"/>
        <v>0</v>
      </c>
      <c r="R780" s="30">
        <f t="shared" si="487"/>
        <v>0</v>
      </c>
      <c r="S780" s="8">
        <f t="shared" si="479"/>
        <v>0</v>
      </c>
      <c r="T780" s="113">
        <f t="shared" si="488"/>
        <v>0.16</v>
      </c>
      <c r="U780" s="111">
        <f t="shared" si="469"/>
        <v>6</v>
      </c>
      <c r="V780" s="111">
        <v>252</v>
      </c>
      <c r="W780" s="110">
        <f t="shared" si="480"/>
        <v>1.003540061</v>
      </c>
      <c r="X780" s="103">
        <f t="shared" si="481"/>
        <v>2.1236263399999999</v>
      </c>
      <c r="Y780" s="103">
        <f t="shared" si="482"/>
        <v>0</v>
      </c>
      <c r="Z780" s="114" t="str">
        <f t="shared" ref="Z780:Z843" si="490">IF($Q779&gt;0,VLOOKUP($A779,$AD$10:$AM$165,9),Z779)</f>
        <v>A+J=</v>
      </c>
      <c r="AA780" s="108">
        <f t="shared" ref="AA780:AA843" si="491">IF($Q779&gt;0,VLOOKUP($A779,$AD$10:$AM$165,10),AA779)</f>
        <v>44979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83"/>
        <v>44956</v>
      </c>
      <c r="B781" s="103">
        <f t="shared" si="475"/>
        <v>602.00773834999995</v>
      </c>
      <c r="C781" s="192">
        <f t="shared" si="467"/>
        <v>460.38514375459278</v>
      </c>
      <c r="D781" s="104">
        <f t="shared" si="484"/>
        <v>1155.829</v>
      </c>
      <c r="E781" s="105">
        <f t="shared" si="470"/>
        <v>1161.0060000000001</v>
      </c>
      <c r="F781" s="106">
        <f t="shared" si="471"/>
        <v>44915</v>
      </c>
      <c r="G781" s="107">
        <f t="shared" si="476"/>
        <v>4.479036258823843E-3</v>
      </c>
      <c r="H781" s="108">
        <f t="shared" si="489"/>
        <v>44979</v>
      </c>
      <c r="I781" s="108">
        <f t="shared" si="477"/>
        <v>44979</v>
      </c>
      <c r="J781" s="109">
        <f t="shared" si="485"/>
        <v>21</v>
      </c>
      <c r="K781" s="109">
        <f t="shared" si="474"/>
        <v>6</v>
      </c>
      <c r="L781" s="8">
        <f t="shared" si="486"/>
        <v>1.0012776800000001</v>
      </c>
      <c r="M781" s="110">
        <f t="shared" si="473"/>
        <v>1</v>
      </c>
      <c r="N781" s="110">
        <f t="shared" si="468"/>
        <v>1.3013422316448768</v>
      </c>
      <c r="O781" s="103">
        <f t="shared" si="472"/>
        <v>1.30300493</v>
      </c>
      <c r="P781" s="103">
        <f t="shared" si="478"/>
        <v>599.88411200999997</v>
      </c>
      <c r="Q781" s="11">
        <f t="shared" ref="Q781:Q844" si="492">IF(VLOOKUP(A781,AD$10:AK$165,8)=VLOOKUP(A780,AD$10:AK$165,8),0,VLOOKUP(A781,AD$10:AK$165,8))</f>
        <v>0</v>
      </c>
      <c r="R781" s="30">
        <f t="shared" si="487"/>
        <v>0</v>
      </c>
      <c r="S781" s="8">
        <f t="shared" si="479"/>
        <v>0</v>
      </c>
      <c r="T781" s="113">
        <f t="shared" si="488"/>
        <v>0.16</v>
      </c>
      <c r="U781" s="111">
        <f t="shared" si="469"/>
        <v>6</v>
      </c>
      <c r="V781" s="111">
        <v>252</v>
      </c>
      <c r="W781" s="110">
        <f t="shared" si="480"/>
        <v>1.003540061</v>
      </c>
      <c r="X781" s="103">
        <f t="shared" si="481"/>
        <v>2.1236263399999999</v>
      </c>
      <c r="Y781" s="103">
        <f t="shared" si="482"/>
        <v>0</v>
      </c>
      <c r="Z781" s="114" t="str">
        <f t="shared" si="490"/>
        <v>A+J=</v>
      </c>
      <c r="AA781" s="108">
        <f t="shared" si="491"/>
        <v>44979</v>
      </c>
      <c r="AB781" s="197" t="s">
        <v>121</v>
      </c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5">
      <c r="A782" s="191">
        <f t="shared" si="483"/>
        <v>44957</v>
      </c>
      <c r="B782" s="192">
        <f t="shared" si="475"/>
        <v>602.49060287999998</v>
      </c>
      <c r="C782" s="192">
        <f t="shared" ref="C782:C845" si="493">C781-(S781/O781)</f>
        <v>460.38514375459278</v>
      </c>
      <c r="D782" s="193">
        <f t="shared" si="484"/>
        <v>1155.829</v>
      </c>
      <c r="E782" s="194">
        <f t="shared" si="470"/>
        <v>1161.0060000000001</v>
      </c>
      <c r="F782" s="195">
        <f t="shared" si="471"/>
        <v>44915</v>
      </c>
      <c r="G782" s="196">
        <f t="shared" si="476"/>
        <v>4.479036258823843E-3</v>
      </c>
      <c r="H782" s="191">
        <f t="shared" si="489"/>
        <v>44979</v>
      </c>
      <c r="I782" s="191">
        <f t="shared" si="477"/>
        <v>44979</v>
      </c>
      <c r="J782" s="197">
        <f t="shared" si="485"/>
        <v>21</v>
      </c>
      <c r="K782" s="197">
        <f t="shared" si="474"/>
        <v>7</v>
      </c>
      <c r="L782" s="192">
        <f t="shared" si="486"/>
        <v>1.0014907799999999</v>
      </c>
      <c r="M782" s="198">
        <f t="shared" si="473"/>
        <v>1</v>
      </c>
      <c r="N782" s="198">
        <f t="shared" si="468"/>
        <v>1.3013422316448768</v>
      </c>
      <c r="O782" s="192">
        <f t="shared" si="472"/>
        <v>1.3032822399999999</v>
      </c>
      <c r="P782" s="192">
        <f t="shared" si="478"/>
        <v>600.01178141000003</v>
      </c>
      <c r="Q782" s="199">
        <v>25.5</v>
      </c>
      <c r="R782" s="200">
        <f>S782/P782</f>
        <v>5.1555628836664775E-3</v>
      </c>
      <c r="S782" s="192">
        <v>3.0933984699999999</v>
      </c>
      <c r="T782" s="201">
        <f t="shared" si="488"/>
        <v>0.16</v>
      </c>
      <c r="U782" s="199">
        <f t="shared" si="469"/>
        <v>7</v>
      </c>
      <c r="V782" s="199">
        <v>252</v>
      </c>
      <c r="W782" s="198">
        <f t="shared" si="480"/>
        <v>1.004131288</v>
      </c>
      <c r="X782" s="192">
        <f t="shared" si="481"/>
        <v>2.4788214700000002</v>
      </c>
      <c r="Y782" s="192">
        <f t="shared" si="482"/>
        <v>5.5722199400000001</v>
      </c>
      <c r="Z782" s="202" t="str">
        <f t="shared" si="490"/>
        <v>A+J=</v>
      </c>
      <c r="AA782" s="191">
        <f t="shared" si="491"/>
        <v>44979</v>
      </c>
      <c r="AB782" s="192">
        <f>P782-S782</f>
        <v>596.91838294000001</v>
      </c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83"/>
        <v>44958</v>
      </c>
      <c r="B783" s="103">
        <f t="shared" si="475"/>
        <v>597.39717072999997</v>
      </c>
      <c r="C783" s="192">
        <f t="shared" si="493"/>
        <v>458.01159919528072</v>
      </c>
      <c r="D783" s="104">
        <f t="shared" si="484"/>
        <v>1155.829</v>
      </c>
      <c r="E783" s="105">
        <f t="shared" si="470"/>
        <v>1161.0060000000001</v>
      </c>
      <c r="F783" s="106">
        <f t="shared" si="471"/>
        <v>44915</v>
      </c>
      <c r="G783" s="107">
        <f t="shared" si="476"/>
        <v>4.479036258823843E-3</v>
      </c>
      <c r="H783" s="108">
        <f t="shared" si="489"/>
        <v>44979</v>
      </c>
      <c r="I783" s="108">
        <f t="shared" si="477"/>
        <v>44979</v>
      </c>
      <c r="J783" s="109">
        <f t="shared" si="485"/>
        <v>21</v>
      </c>
      <c r="K783" s="109">
        <f t="shared" si="474"/>
        <v>8</v>
      </c>
      <c r="L783" s="8">
        <f t="shared" si="486"/>
        <v>1.0017039299999999</v>
      </c>
      <c r="M783" s="110">
        <f t="shared" si="473"/>
        <v>1</v>
      </c>
      <c r="N783" s="110">
        <f t="shared" si="468"/>
        <v>1.3013422316448768</v>
      </c>
      <c r="O783" s="103">
        <f t="shared" si="472"/>
        <v>1.3035596199999999</v>
      </c>
      <c r="P783" s="103">
        <f t="shared" si="478"/>
        <v>597.04542619999995</v>
      </c>
      <c r="Q783" s="11">
        <f t="shared" si="492"/>
        <v>0</v>
      </c>
      <c r="R783" s="30">
        <f t="shared" si="487"/>
        <v>0</v>
      </c>
      <c r="S783" s="8">
        <f t="shared" si="479"/>
        <v>0</v>
      </c>
      <c r="T783" s="113">
        <f t="shared" si="488"/>
        <v>0.16</v>
      </c>
      <c r="U783" s="111">
        <f t="shared" si="469"/>
        <v>1</v>
      </c>
      <c r="V783" s="111">
        <v>252</v>
      </c>
      <c r="W783" s="110">
        <f t="shared" si="480"/>
        <v>1.0005891419999999</v>
      </c>
      <c r="X783" s="103">
        <f t="shared" si="481"/>
        <v>0.35174453</v>
      </c>
      <c r="Y783" s="103">
        <f t="shared" si="482"/>
        <v>0</v>
      </c>
      <c r="Z783" s="114" t="str">
        <f t="shared" si="490"/>
        <v>A+J=</v>
      </c>
      <c r="AA783" s="108">
        <f t="shared" si="491"/>
        <v>44979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83"/>
        <v>44959</v>
      </c>
      <c r="B784" s="103">
        <f t="shared" si="475"/>
        <v>597.87634693999996</v>
      </c>
      <c r="C784" s="192">
        <f t="shared" si="493"/>
        <v>458.01159919528072</v>
      </c>
      <c r="D784" s="104">
        <f t="shared" si="484"/>
        <v>1155.829</v>
      </c>
      <c r="E784" s="105">
        <f t="shared" si="470"/>
        <v>1161.0060000000001</v>
      </c>
      <c r="F784" s="106">
        <f t="shared" si="471"/>
        <v>44915</v>
      </c>
      <c r="G784" s="107">
        <f t="shared" si="476"/>
        <v>4.479036258823843E-3</v>
      </c>
      <c r="H784" s="108">
        <f t="shared" si="489"/>
        <v>44979</v>
      </c>
      <c r="I784" s="108">
        <f t="shared" si="477"/>
        <v>44979</v>
      </c>
      <c r="J784" s="109">
        <f t="shared" si="485"/>
        <v>21</v>
      </c>
      <c r="K784" s="109">
        <f t="shared" si="474"/>
        <v>9</v>
      </c>
      <c r="L784" s="8">
        <f t="shared" si="486"/>
        <v>1.00191713</v>
      </c>
      <c r="M784" s="110">
        <f t="shared" si="473"/>
        <v>1</v>
      </c>
      <c r="N784" s="110">
        <f t="shared" si="468"/>
        <v>1.3013422316448768</v>
      </c>
      <c r="O784" s="103">
        <f t="shared" si="472"/>
        <v>1.3038370699999999</v>
      </c>
      <c r="P784" s="103">
        <f t="shared" si="478"/>
        <v>597.17250151999997</v>
      </c>
      <c r="Q784" s="11">
        <f t="shared" si="492"/>
        <v>0</v>
      </c>
      <c r="R784" s="30">
        <f t="shared" si="487"/>
        <v>0</v>
      </c>
      <c r="S784" s="8">
        <f t="shared" si="479"/>
        <v>0</v>
      </c>
      <c r="T784" s="113">
        <f t="shared" si="488"/>
        <v>0.16</v>
      </c>
      <c r="U784" s="111">
        <f t="shared" si="469"/>
        <v>2</v>
      </c>
      <c r="V784" s="111">
        <v>252</v>
      </c>
      <c r="W784" s="110">
        <f t="shared" si="480"/>
        <v>1.0011786300000001</v>
      </c>
      <c r="X784" s="103">
        <f t="shared" si="481"/>
        <v>0.70384542000000005</v>
      </c>
      <c r="Y784" s="103">
        <f t="shared" si="482"/>
        <v>0</v>
      </c>
      <c r="Z784" s="114" t="str">
        <f t="shared" si="490"/>
        <v>A+J=</v>
      </c>
      <c r="AA784" s="108">
        <f t="shared" si="491"/>
        <v>44979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83"/>
        <v>44960</v>
      </c>
      <c r="B785" s="103">
        <f t="shared" si="475"/>
        <v>598.35590435999995</v>
      </c>
      <c r="C785" s="192">
        <f t="shared" si="493"/>
        <v>458.01159919528072</v>
      </c>
      <c r="D785" s="104">
        <f t="shared" si="484"/>
        <v>1155.829</v>
      </c>
      <c r="E785" s="105">
        <f t="shared" si="470"/>
        <v>1161.0060000000001</v>
      </c>
      <c r="F785" s="106">
        <f t="shared" si="471"/>
        <v>44915</v>
      </c>
      <c r="G785" s="107">
        <f t="shared" si="476"/>
        <v>4.479036258823843E-3</v>
      </c>
      <c r="H785" s="108">
        <f t="shared" si="489"/>
        <v>44979</v>
      </c>
      <c r="I785" s="108">
        <f t="shared" si="477"/>
        <v>44979</v>
      </c>
      <c r="J785" s="109">
        <f t="shared" si="485"/>
        <v>21</v>
      </c>
      <c r="K785" s="109">
        <f t="shared" si="474"/>
        <v>10</v>
      </c>
      <c r="L785" s="8">
        <f t="shared" si="486"/>
        <v>1.0021303699999999</v>
      </c>
      <c r="M785" s="110">
        <f t="shared" si="473"/>
        <v>1</v>
      </c>
      <c r="N785" s="110">
        <f t="shared" si="468"/>
        <v>1.3013422316448768</v>
      </c>
      <c r="O785" s="103">
        <f t="shared" si="472"/>
        <v>1.3041145700000001</v>
      </c>
      <c r="P785" s="103">
        <f t="shared" si="478"/>
        <v>597.29959972999995</v>
      </c>
      <c r="Q785" s="11">
        <f t="shared" si="492"/>
        <v>0</v>
      </c>
      <c r="R785" s="30">
        <f t="shared" si="487"/>
        <v>0</v>
      </c>
      <c r="S785" s="8">
        <f t="shared" si="479"/>
        <v>0</v>
      </c>
      <c r="T785" s="113">
        <f t="shared" si="488"/>
        <v>0.16</v>
      </c>
      <c r="U785" s="111">
        <f t="shared" si="469"/>
        <v>3</v>
      </c>
      <c r="V785" s="111">
        <v>252</v>
      </c>
      <c r="W785" s="110">
        <f t="shared" si="480"/>
        <v>1.001768467</v>
      </c>
      <c r="X785" s="103">
        <f t="shared" si="481"/>
        <v>1.0563046300000001</v>
      </c>
      <c r="Y785" s="103">
        <f t="shared" si="482"/>
        <v>0</v>
      </c>
      <c r="Z785" s="114" t="str">
        <f t="shared" si="490"/>
        <v>A+J=</v>
      </c>
      <c r="AA785" s="108">
        <f t="shared" si="491"/>
        <v>44979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83"/>
        <v>44961</v>
      </c>
      <c r="B786" s="103">
        <f t="shared" si="475"/>
        <v>598.83584597000004</v>
      </c>
      <c r="C786" s="192">
        <f t="shared" si="493"/>
        <v>458.01159919528072</v>
      </c>
      <c r="D786" s="104">
        <f t="shared" si="484"/>
        <v>1155.829</v>
      </c>
      <c r="E786" s="105">
        <f t="shared" si="470"/>
        <v>1161.0060000000001</v>
      </c>
      <c r="F786" s="106">
        <f t="shared" si="471"/>
        <v>44915</v>
      </c>
      <c r="G786" s="107">
        <f t="shared" si="476"/>
        <v>4.479036258823843E-3</v>
      </c>
      <c r="H786" s="108">
        <f t="shared" si="489"/>
        <v>44979</v>
      </c>
      <c r="I786" s="108">
        <f t="shared" si="477"/>
        <v>44979</v>
      </c>
      <c r="J786" s="109">
        <f t="shared" si="485"/>
        <v>21</v>
      </c>
      <c r="K786" s="109">
        <f t="shared" si="474"/>
        <v>11</v>
      </c>
      <c r="L786" s="8">
        <f t="shared" si="486"/>
        <v>1.00234366</v>
      </c>
      <c r="M786" s="110">
        <f t="shared" si="473"/>
        <v>1</v>
      </c>
      <c r="N786" s="110">
        <f t="shared" si="468"/>
        <v>1.3013422316448768</v>
      </c>
      <c r="O786" s="103">
        <f t="shared" si="472"/>
        <v>1.3043921300000001</v>
      </c>
      <c r="P786" s="103">
        <f t="shared" si="478"/>
        <v>597.42672543000003</v>
      </c>
      <c r="Q786" s="11">
        <f t="shared" si="492"/>
        <v>0</v>
      </c>
      <c r="R786" s="30">
        <f t="shared" si="487"/>
        <v>0</v>
      </c>
      <c r="S786" s="8">
        <f t="shared" si="479"/>
        <v>0</v>
      </c>
      <c r="T786" s="113">
        <f t="shared" si="488"/>
        <v>0.16</v>
      </c>
      <c r="U786" s="111">
        <f t="shared" si="469"/>
        <v>4</v>
      </c>
      <c r="V786" s="111">
        <v>252</v>
      </c>
      <c r="W786" s="110">
        <f t="shared" si="480"/>
        <v>1.0023586499999999</v>
      </c>
      <c r="X786" s="103">
        <f t="shared" si="481"/>
        <v>1.40912054</v>
      </c>
      <c r="Y786" s="103">
        <f t="shared" si="482"/>
        <v>0</v>
      </c>
      <c r="Z786" s="114" t="str">
        <f t="shared" si="490"/>
        <v>A+J=</v>
      </c>
      <c r="AA786" s="108">
        <f t="shared" si="491"/>
        <v>44979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83"/>
        <v>44962</v>
      </c>
      <c r="B787" s="103">
        <f t="shared" si="475"/>
        <v>598.83584597000004</v>
      </c>
      <c r="C787" s="192">
        <f t="shared" si="493"/>
        <v>458.01159919528072</v>
      </c>
      <c r="D787" s="104">
        <f t="shared" si="484"/>
        <v>1155.829</v>
      </c>
      <c r="E787" s="105">
        <f t="shared" si="470"/>
        <v>1161.0060000000001</v>
      </c>
      <c r="F787" s="106">
        <f t="shared" si="471"/>
        <v>44915</v>
      </c>
      <c r="G787" s="107">
        <f t="shared" si="476"/>
        <v>4.479036258823843E-3</v>
      </c>
      <c r="H787" s="108">
        <f t="shared" si="489"/>
        <v>44979</v>
      </c>
      <c r="I787" s="108">
        <f t="shared" si="477"/>
        <v>44979</v>
      </c>
      <c r="J787" s="109">
        <f t="shared" si="485"/>
        <v>21</v>
      </c>
      <c r="K787" s="109">
        <f t="shared" si="474"/>
        <v>11</v>
      </c>
      <c r="L787" s="8">
        <f t="shared" si="486"/>
        <v>1.00234366</v>
      </c>
      <c r="M787" s="110">
        <f t="shared" si="473"/>
        <v>1</v>
      </c>
      <c r="N787" s="110">
        <f t="shared" si="468"/>
        <v>1.3013422316448768</v>
      </c>
      <c r="O787" s="103">
        <f t="shared" si="472"/>
        <v>1.3043921300000001</v>
      </c>
      <c r="P787" s="103">
        <f t="shared" si="478"/>
        <v>597.42672543000003</v>
      </c>
      <c r="Q787" s="11">
        <f t="shared" si="492"/>
        <v>0</v>
      </c>
      <c r="R787" s="30">
        <f t="shared" si="487"/>
        <v>0</v>
      </c>
      <c r="S787" s="8">
        <f t="shared" si="479"/>
        <v>0</v>
      </c>
      <c r="T787" s="113">
        <f t="shared" si="488"/>
        <v>0.16</v>
      </c>
      <c r="U787" s="111">
        <f t="shared" si="469"/>
        <v>4</v>
      </c>
      <c r="V787" s="111">
        <v>252</v>
      </c>
      <c r="W787" s="110">
        <f t="shared" si="480"/>
        <v>1.0023586499999999</v>
      </c>
      <c r="X787" s="103">
        <f t="shared" si="481"/>
        <v>1.40912054</v>
      </c>
      <c r="Y787" s="103">
        <f t="shared" si="482"/>
        <v>0</v>
      </c>
      <c r="Z787" s="114" t="str">
        <f t="shared" si="490"/>
        <v>A+J=</v>
      </c>
      <c r="AA787" s="108">
        <f t="shared" si="491"/>
        <v>44979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83"/>
        <v>44963</v>
      </c>
      <c r="B788" s="103">
        <f t="shared" si="475"/>
        <v>598.83584597000004</v>
      </c>
      <c r="C788" s="192">
        <f t="shared" si="493"/>
        <v>458.01159919528072</v>
      </c>
      <c r="D788" s="104">
        <f t="shared" si="484"/>
        <v>1155.829</v>
      </c>
      <c r="E788" s="105">
        <f t="shared" si="470"/>
        <v>1161.0060000000001</v>
      </c>
      <c r="F788" s="106">
        <f t="shared" si="471"/>
        <v>44915</v>
      </c>
      <c r="G788" s="107">
        <f t="shared" si="476"/>
        <v>4.479036258823843E-3</v>
      </c>
      <c r="H788" s="108">
        <f t="shared" si="489"/>
        <v>44979</v>
      </c>
      <c r="I788" s="108">
        <f t="shared" si="477"/>
        <v>44979</v>
      </c>
      <c r="J788" s="109">
        <f t="shared" si="485"/>
        <v>21</v>
      </c>
      <c r="K788" s="109">
        <f t="shared" si="474"/>
        <v>11</v>
      </c>
      <c r="L788" s="8">
        <f t="shared" si="486"/>
        <v>1.00234366</v>
      </c>
      <c r="M788" s="110">
        <f t="shared" si="473"/>
        <v>1</v>
      </c>
      <c r="N788" s="110">
        <f t="shared" si="468"/>
        <v>1.3013422316448768</v>
      </c>
      <c r="O788" s="103">
        <f t="shared" si="472"/>
        <v>1.3043921300000001</v>
      </c>
      <c r="P788" s="103">
        <f t="shared" si="478"/>
        <v>597.42672543000003</v>
      </c>
      <c r="Q788" s="11">
        <f t="shared" si="492"/>
        <v>0</v>
      </c>
      <c r="R788" s="30">
        <f t="shared" si="487"/>
        <v>0</v>
      </c>
      <c r="S788" s="8">
        <f t="shared" si="479"/>
        <v>0</v>
      </c>
      <c r="T788" s="113">
        <f t="shared" si="488"/>
        <v>0.16</v>
      </c>
      <c r="U788" s="111">
        <f t="shared" si="469"/>
        <v>4</v>
      </c>
      <c r="V788" s="111">
        <v>252</v>
      </c>
      <c r="W788" s="110">
        <f t="shared" si="480"/>
        <v>1.0023586499999999</v>
      </c>
      <c r="X788" s="103">
        <f t="shared" si="481"/>
        <v>1.40912054</v>
      </c>
      <c r="Y788" s="103">
        <f t="shared" si="482"/>
        <v>0</v>
      </c>
      <c r="Z788" s="114" t="str">
        <f t="shared" si="490"/>
        <v>A+J=</v>
      </c>
      <c r="AA788" s="108">
        <f t="shared" si="491"/>
        <v>44979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83"/>
        <v>44964</v>
      </c>
      <c r="B789" s="103">
        <f t="shared" si="475"/>
        <v>599.31617374999996</v>
      </c>
      <c r="C789" s="192">
        <f t="shared" si="493"/>
        <v>458.01159919528072</v>
      </c>
      <c r="D789" s="104">
        <f t="shared" si="484"/>
        <v>1155.829</v>
      </c>
      <c r="E789" s="105">
        <f t="shared" si="470"/>
        <v>1161.0060000000001</v>
      </c>
      <c r="F789" s="106">
        <f t="shared" si="471"/>
        <v>44915</v>
      </c>
      <c r="G789" s="107">
        <f t="shared" si="476"/>
        <v>4.479036258823843E-3</v>
      </c>
      <c r="H789" s="108">
        <f t="shared" si="489"/>
        <v>44979</v>
      </c>
      <c r="I789" s="108">
        <f t="shared" si="477"/>
        <v>44979</v>
      </c>
      <c r="J789" s="109">
        <f t="shared" si="485"/>
        <v>21</v>
      </c>
      <c r="K789" s="109">
        <f t="shared" si="474"/>
        <v>12</v>
      </c>
      <c r="L789" s="8">
        <f t="shared" si="486"/>
        <v>1.00255699</v>
      </c>
      <c r="M789" s="110">
        <f t="shared" si="473"/>
        <v>1</v>
      </c>
      <c r="N789" s="110">
        <f t="shared" si="468"/>
        <v>1.3013422316448768</v>
      </c>
      <c r="O789" s="103">
        <f t="shared" si="472"/>
        <v>1.30466975</v>
      </c>
      <c r="P789" s="103">
        <f t="shared" si="478"/>
        <v>597.55387860999997</v>
      </c>
      <c r="Q789" s="11">
        <f t="shared" si="492"/>
        <v>0</v>
      </c>
      <c r="R789" s="30">
        <f t="shared" si="487"/>
        <v>0</v>
      </c>
      <c r="S789" s="8">
        <f t="shared" si="479"/>
        <v>0</v>
      </c>
      <c r="T789" s="113">
        <f t="shared" si="488"/>
        <v>0.16</v>
      </c>
      <c r="U789" s="111">
        <f t="shared" si="469"/>
        <v>5</v>
      </c>
      <c r="V789" s="111">
        <v>252</v>
      </c>
      <c r="W789" s="110">
        <f t="shared" si="480"/>
        <v>1.0029491820000001</v>
      </c>
      <c r="X789" s="103">
        <f t="shared" si="481"/>
        <v>1.76229514</v>
      </c>
      <c r="Y789" s="103">
        <f t="shared" si="482"/>
        <v>0</v>
      </c>
      <c r="Z789" s="114" t="str">
        <f t="shared" si="490"/>
        <v>A+J=</v>
      </c>
      <c r="AA789" s="108">
        <f t="shared" si="491"/>
        <v>44979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83"/>
        <v>44965</v>
      </c>
      <c r="B790" s="103">
        <f t="shared" si="475"/>
        <v>599.79688667999994</v>
      </c>
      <c r="C790" s="192">
        <f t="shared" si="493"/>
        <v>458.01159919528072</v>
      </c>
      <c r="D790" s="104">
        <f t="shared" si="484"/>
        <v>1155.829</v>
      </c>
      <c r="E790" s="105">
        <f t="shared" si="470"/>
        <v>1161.0060000000001</v>
      </c>
      <c r="F790" s="106">
        <f t="shared" si="471"/>
        <v>44915</v>
      </c>
      <c r="G790" s="107">
        <f t="shared" si="476"/>
        <v>4.479036258823843E-3</v>
      </c>
      <c r="H790" s="108">
        <f t="shared" si="489"/>
        <v>44979</v>
      </c>
      <c r="I790" s="108">
        <f t="shared" si="477"/>
        <v>44979</v>
      </c>
      <c r="J790" s="109">
        <f t="shared" si="485"/>
        <v>21</v>
      </c>
      <c r="K790" s="109">
        <f t="shared" si="474"/>
        <v>13</v>
      </c>
      <c r="L790" s="8">
        <f t="shared" si="486"/>
        <v>1.0027703699999999</v>
      </c>
      <c r="M790" s="110">
        <f t="shared" si="473"/>
        <v>1</v>
      </c>
      <c r="N790" s="110">
        <f t="shared" si="468"/>
        <v>1.3013422316448768</v>
      </c>
      <c r="O790" s="103">
        <f t="shared" si="472"/>
        <v>1.3049474299999999</v>
      </c>
      <c r="P790" s="103">
        <f t="shared" si="478"/>
        <v>597.68105928</v>
      </c>
      <c r="Q790" s="11">
        <f t="shared" si="492"/>
        <v>0</v>
      </c>
      <c r="R790" s="30">
        <f t="shared" si="487"/>
        <v>0</v>
      </c>
      <c r="S790" s="8">
        <f t="shared" si="479"/>
        <v>0</v>
      </c>
      <c r="T790" s="113">
        <f t="shared" si="488"/>
        <v>0.16</v>
      </c>
      <c r="U790" s="111">
        <f t="shared" si="469"/>
        <v>6</v>
      </c>
      <c r="V790" s="111">
        <v>252</v>
      </c>
      <c r="W790" s="110">
        <f t="shared" si="480"/>
        <v>1.003540061</v>
      </c>
      <c r="X790" s="103">
        <f t="shared" si="481"/>
        <v>2.1158274000000001</v>
      </c>
      <c r="Y790" s="103">
        <f t="shared" si="482"/>
        <v>0</v>
      </c>
      <c r="Z790" s="114" t="str">
        <f t="shared" si="490"/>
        <v>A+J=</v>
      </c>
      <c r="AA790" s="108">
        <f t="shared" si="491"/>
        <v>44979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83"/>
        <v>44966</v>
      </c>
      <c r="B791" s="103">
        <f t="shared" si="475"/>
        <v>600.27798094000002</v>
      </c>
      <c r="C791" s="192">
        <f t="shared" si="493"/>
        <v>458.01159919528072</v>
      </c>
      <c r="D791" s="104">
        <f t="shared" si="484"/>
        <v>1155.829</v>
      </c>
      <c r="E791" s="105">
        <f t="shared" si="470"/>
        <v>1161.0060000000001</v>
      </c>
      <c r="F791" s="106">
        <f t="shared" si="471"/>
        <v>44915</v>
      </c>
      <c r="G791" s="107">
        <f t="shared" si="476"/>
        <v>4.479036258823843E-3</v>
      </c>
      <c r="H791" s="108">
        <f t="shared" si="489"/>
        <v>44979</v>
      </c>
      <c r="I791" s="108">
        <f t="shared" si="477"/>
        <v>44979</v>
      </c>
      <c r="J791" s="109">
        <f t="shared" si="485"/>
        <v>21</v>
      </c>
      <c r="K791" s="109">
        <f t="shared" si="474"/>
        <v>14</v>
      </c>
      <c r="L791" s="8">
        <f t="shared" si="486"/>
        <v>1.00298379</v>
      </c>
      <c r="M791" s="110">
        <f t="shared" si="473"/>
        <v>1</v>
      </c>
      <c r="N791" s="110">
        <f t="shared" si="468"/>
        <v>1.3013422316448768</v>
      </c>
      <c r="O791" s="103">
        <f t="shared" si="472"/>
        <v>1.30522516</v>
      </c>
      <c r="P791" s="103">
        <f t="shared" si="478"/>
        <v>597.80826284</v>
      </c>
      <c r="Q791" s="11">
        <f t="shared" si="492"/>
        <v>0</v>
      </c>
      <c r="R791" s="30">
        <f t="shared" si="487"/>
        <v>0</v>
      </c>
      <c r="S791" s="8">
        <f t="shared" si="479"/>
        <v>0</v>
      </c>
      <c r="T791" s="113">
        <f t="shared" si="488"/>
        <v>0.16</v>
      </c>
      <c r="U791" s="111">
        <f t="shared" si="469"/>
        <v>7</v>
      </c>
      <c r="V791" s="111">
        <v>252</v>
      </c>
      <c r="W791" s="110">
        <f t="shared" si="480"/>
        <v>1.004131288</v>
      </c>
      <c r="X791" s="103">
        <f t="shared" si="481"/>
        <v>2.4697181000000001</v>
      </c>
      <c r="Y791" s="103">
        <f t="shared" si="482"/>
        <v>0</v>
      </c>
      <c r="Z791" s="114" t="str">
        <f t="shared" si="490"/>
        <v>A+J=</v>
      </c>
      <c r="AA791" s="108">
        <f t="shared" si="491"/>
        <v>44979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83"/>
        <v>44967</v>
      </c>
      <c r="B792" s="103">
        <f t="shared" si="475"/>
        <v>600.75946648999991</v>
      </c>
      <c r="C792" s="192">
        <f t="shared" si="493"/>
        <v>458.01159919528072</v>
      </c>
      <c r="D792" s="104">
        <f t="shared" si="484"/>
        <v>1155.829</v>
      </c>
      <c r="E792" s="105">
        <f t="shared" si="470"/>
        <v>1161.0060000000001</v>
      </c>
      <c r="F792" s="106">
        <f t="shared" si="471"/>
        <v>44915</v>
      </c>
      <c r="G792" s="107">
        <f t="shared" si="476"/>
        <v>4.479036258823843E-3</v>
      </c>
      <c r="H792" s="108">
        <f t="shared" si="489"/>
        <v>44979</v>
      </c>
      <c r="I792" s="108">
        <f t="shared" si="477"/>
        <v>44979</v>
      </c>
      <c r="J792" s="109">
        <f t="shared" si="485"/>
        <v>21</v>
      </c>
      <c r="K792" s="109">
        <f t="shared" si="474"/>
        <v>15</v>
      </c>
      <c r="L792" s="8">
        <f t="shared" si="486"/>
        <v>1.0031972600000001</v>
      </c>
      <c r="M792" s="110">
        <f t="shared" si="473"/>
        <v>1</v>
      </c>
      <c r="N792" s="110">
        <f t="shared" si="468"/>
        <v>1.3013422316448768</v>
      </c>
      <c r="O792" s="103">
        <f t="shared" si="472"/>
        <v>1.3055029600000001</v>
      </c>
      <c r="P792" s="103">
        <f t="shared" si="478"/>
        <v>597.93549845999996</v>
      </c>
      <c r="Q792" s="11">
        <f t="shared" si="492"/>
        <v>0</v>
      </c>
      <c r="R792" s="30">
        <f t="shared" si="487"/>
        <v>0</v>
      </c>
      <c r="S792" s="8">
        <f t="shared" si="479"/>
        <v>0</v>
      </c>
      <c r="T792" s="113">
        <f t="shared" si="488"/>
        <v>0.16</v>
      </c>
      <c r="U792" s="111">
        <f t="shared" si="469"/>
        <v>8</v>
      </c>
      <c r="V792" s="111">
        <v>252</v>
      </c>
      <c r="W792" s="110">
        <f t="shared" si="480"/>
        <v>1.0047228640000001</v>
      </c>
      <c r="X792" s="103">
        <f t="shared" si="481"/>
        <v>2.8239680300000001</v>
      </c>
      <c r="Y792" s="103">
        <f t="shared" si="482"/>
        <v>0</v>
      </c>
      <c r="Z792" s="114" t="str">
        <f t="shared" si="490"/>
        <v>A+J=</v>
      </c>
      <c r="AA792" s="108">
        <f t="shared" si="491"/>
        <v>44979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83"/>
        <v>44968</v>
      </c>
      <c r="B793" s="103">
        <f t="shared" si="475"/>
        <v>601.24133833999997</v>
      </c>
      <c r="C793" s="192">
        <f t="shared" si="493"/>
        <v>458.01159919528072</v>
      </c>
      <c r="D793" s="104">
        <f t="shared" si="484"/>
        <v>1155.829</v>
      </c>
      <c r="E793" s="105">
        <f t="shared" si="470"/>
        <v>1161.0060000000001</v>
      </c>
      <c r="F793" s="106">
        <f t="shared" si="471"/>
        <v>44915</v>
      </c>
      <c r="G793" s="107">
        <f t="shared" si="476"/>
        <v>4.479036258823843E-3</v>
      </c>
      <c r="H793" s="108">
        <f t="shared" si="489"/>
        <v>44979</v>
      </c>
      <c r="I793" s="108">
        <f t="shared" si="477"/>
        <v>44979</v>
      </c>
      <c r="J793" s="109">
        <f t="shared" si="485"/>
        <v>21</v>
      </c>
      <c r="K793" s="109">
        <f t="shared" si="474"/>
        <v>16</v>
      </c>
      <c r="L793" s="8">
        <f t="shared" si="486"/>
        <v>1.0034107800000001</v>
      </c>
      <c r="M793" s="110">
        <f t="shared" si="473"/>
        <v>1</v>
      </c>
      <c r="N793" s="110">
        <f t="shared" si="468"/>
        <v>1.3013422316448768</v>
      </c>
      <c r="O793" s="103">
        <f t="shared" si="472"/>
        <v>1.3057808200000001</v>
      </c>
      <c r="P793" s="103">
        <f t="shared" si="478"/>
        <v>598.06276156000001</v>
      </c>
      <c r="Q793" s="11">
        <f t="shared" si="492"/>
        <v>0</v>
      </c>
      <c r="R793" s="30">
        <f t="shared" si="487"/>
        <v>0</v>
      </c>
      <c r="S793" s="8">
        <f t="shared" si="479"/>
        <v>0</v>
      </c>
      <c r="T793" s="113">
        <f t="shared" si="488"/>
        <v>0.16</v>
      </c>
      <c r="U793" s="111">
        <f t="shared" si="469"/>
        <v>9</v>
      </c>
      <c r="V793" s="111">
        <v>252</v>
      </c>
      <c r="W793" s="110">
        <f t="shared" si="480"/>
        <v>1.005314788</v>
      </c>
      <c r="X793" s="103">
        <f t="shared" si="481"/>
        <v>3.1785767800000002</v>
      </c>
      <c r="Y793" s="103">
        <f t="shared" si="482"/>
        <v>0</v>
      </c>
      <c r="Z793" s="114" t="str">
        <f t="shared" si="490"/>
        <v>A+J=</v>
      </c>
      <c r="AA793" s="108">
        <f t="shared" si="491"/>
        <v>44979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83"/>
        <v>44969</v>
      </c>
      <c r="B794" s="103">
        <f t="shared" si="475"/>
        <v>601.24133833999997</v>
      </c>
      <c r="C794" s="192">
        <f t="shared" si="493"/>
        <v>458.01159919528072</v>
      </c>
      <c r="D794" s="104">
        <f t="shared" si="484"/>
        <v>1155.829</v>
      </c>
      <c r="E794" s="105">
        <f t="shared" si="470"/>
        <v>1161.0060000000001</v>
      </c>
      <c r="F794" s="106">
        <f t="shared" si="471"/>
        <v>44915</v>
      </c>
      <c r="G794" s="107">
        <f t="shared" si="476"/>
        <v>4.479036258823843E-3</v>
      </c>
      <c r="H794" s="108">
        <f t="shared" si="489"/>
        <v>44979</v>
      </c>
      <c r="I794" s="108">
        <f t="shared" si="477"/>
        <v>44979</v>
      </c>
      <c r="J794" s="109">
        <f t="shared" si="485"/>
        <v>21</v>
      </c>
      <c r="K794" s="109">
        <f t="shared" si="474"/>
        <v>16</v>
      </c>
      <c r="L794" s="8">
        <f t="shared" si="486"/>
        <v>1.0034107800000001</v>
      </c>
      <c r="M794" s="110">
        <f t="shared" si="473"/>
        <v>1</v>
      </c>
      <c r="N794" s="110">
        <f t="shared" si="468"/>
        <v>1.3013422316448768</v>
      </c>
      <c r="O794" s="103">
        <f t="shared" si="472"/>
        <v>1.3057808200000001</v>
      </c>
      <c r="P794" s="103">
        <f t="shared" si="478"/>
        <v>598.06276156000001</v>
      </c>
      <c r="Q794" s="11">
        <f t="shared" si="492"/>
        <v>0</v>
      </c>
      <c r="R794" s="30">
        <f t="shared" si="487"/>
        <v>0</v>
      </c>
      <c r="S794" s="8">
        <f t="shared" si="479"/>
        <v>0</v>
      </c>
      <c r="T794" s="113">
        <f t="shared" si="488"/>
        <v>0.16</v>
      </c>
      <c r="U794" s="111">
        <f t="shared" si="469"/>
        <v>9</v>
      </c>
      <c r="V794" s="111">
        <v>252</v>
      </c>
      <c r="W794" s="110">
        <f t="shared" si="480"/>
        <v>1.005314788</v>
      </c>
      <c r="X794" s="103">
        <f t="shared" si="481"/>
        <v>3.1785767800000002</v>
      </c>
      <c r="Y794" s="103">
        <f t="shared" si="482"/>
        <v>0</v>
      </c>
      <c r="Z794" s="114" t="str">
        <f t="shared" si="490"/>
        <v>A+J=</v>
      </c>
      <c r="AA794" s="108">
        <f t="shared" si="491"/>
        <v>44979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83"/>
        <v>44970</v>
      </c>
      <c r="B795" s="103">
        <f t="shared" si="475"/>
        <v>601.24133833999997</v>
      </c>
      <c r="C795" s="192">
        <f t="shared" si="493"/>
        <v>458.01159919528072</v>
      </c>
      <c r="D795" s="104">
        <f t="shared" si="484"/>
        <v>1155.829</v>
      </c>
      <c r="E795" s="105">
        <f t="shared" si="470"/>
        <v>1161.0060000000001</v>
      </c>
      <c r="F795" s="106">
        <f t="shared" si="471"/>
        <v>44915</v>
      </c>
      <c r="G795" s="107">
        <f t="shared" si="476"/>
        <v>4.479036258823843E-3</v>
      </c>
      <c r="H795" s="108">
        <f t="shared" si="489"/>
        <v>44979</v>
      </c>
      <c r="I795" s="108">
        <f t="shared" si="477"/>
        <v>44979</v>
      </c>
      <c r="J795" s="109">
        <f t="shared" si="485"/>
        <v>21</v>
      </c>
      <c r="K795" s="109">
        <f t="shared" si="474"/>
        <v>16</v>
      </c>
      <c r="L795" s="8">
        <f t="shared" si="486"/>
        <v>1.0034107800000001</v>
      </c>
      <c r="M795" s="110">
        <f t="shared" si="473"/>
        <v>1</v>
      </c>
      <c r="N795" s="110">
        <f t="shared" si="468"/>
        <v>1.3013422316448768</v>
      </c>
      <c r="O795" s="103">
        <f t="shared" si="472"/>
        <v>1.3057808200000001</v>
      </c>
      <c r="P795" s="103">
        <f t="shared" si="478"/>
        <v>598.06276156000001</v>
      </c>
      <c r="Q795" s="11">
        <f t="shared" si="492"/>
        <v>0</v>
      </c>
      <c r="R795" s="30">
        <f t="shared" si="487"/>
        <v>0</v>
      </c>
      <c r="S795" s="8">
        <f t="shared" si="479"/>
        <v>0</v>
      </c>
      <c r="T795" s="113">
        <f t="shared" si="488"/>
        <v>0.16</v>
      </c>
      <c r="U795" s="111">
        <f t="shared" si="469"/>
        <v>9</v>
      </c>
      <c r="V795" s="111">
        <v>252</v>
      </c>
      <c r="W795" s="110">
        <f t="shared" si="480"/>
        <v>1.005314788</v>
      </c>
      <c r="X795" s="103">
        <f t="shared" si="481"/>
        <v>3.1785767800000002</v>
      </c>
      <c r="Y795" s="103">
        <f t="shared" si="482"/>
        <v>0</v>
      </c>
      <c r="Z795" s="114" t="str">
        <f t="shared" si="490"/>
        <v>A+J=</v>
      </c>
      <c r="AA795" s="108">
        <f t="shared" si="491"/>
        <v>44979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83"/>
        <v>44971</v>
      </c>
      <c r="B796" s="103">
        <f t="shared" si="475"/>
        <v>601.72359267000002</v>
      </c>
      <c r="C796" s="192">
        <f t="shared" si="493"/>
        <v>458.01159919528072</v>
      </c>
      <c r="D796" s="104">
        <f t="shared" si="484"/>
        <v>1155.829</v>
      </c>
      <c r="E796" s="105">
        <f t="shared" si="470"/>
        <v>1161.0060000000001</v>
      </c>
      <c r="F796" s="106">
        <f t="shared" si="471"/>
        <v>44915</v>
      </c>
      <c r="G796" s="107">
        <f t="shared" si="476"/>
        <v>4.479036258823843E-3</v>
      </c>
      <c r="H796" s="108">
        <f t="shared" si="489"/>
        <v>44979</v>
      </c>
      <c r="I796" s="108">
        <f t="shared" si="477"/>
        <v>44979</v>
      </c>
      <c r="J796" s="109">
        <f t="shared" si="485"/>
        <v>21</v>
      </c>
      <c r="K796" s="109">
        <f t="shared" si="474"/>
        <v>17</v>
      </c>
      <c r="L796" s="8">
        <f t="shared" si="486"/>
        <v>1.00362434</v>
      </c>
      <c r="M796" s="110">
        <f t="shared" si="473"/>
        <v>1</v>
      </c>
      <c r="N796" s="110">
        <f t="shared" si="468"/>
        <v>1.3013422316448768</v>
      </c>
      <c r="O796" s="103">
        <f t="shared" si="472"/>
        <v>1.3060587299999999</v>
      </c>
      <c r="P796" s="103">
        <f t="shared" si="478"/>
        <v>598.19004757000005</v>
      </c>
      <c r="Q796" s="11">
        <f t="shared" si="492"/>
        <v>0</v>
      </c>
      <c r="R796" s="30">
        <f t="shared" si="487"/>
        <v>0</v>
      </c>
      <c r="S796" s="8">
        <f t="shared" si="479"/>
        <v>0</v>
      </c>
      <c r="T796" s="113">
        <f t="shared" si="488"/>
        <v>0.16</v>
      </c>
      <c r="U796" s="111">
        <f t="shared" si="469"/>
        <v>10</v>
      </c>
      <c r="V796" s="111">
        <v>252</v>
      </c>
      <c r="W796" s="110">
        <f t="shared" si="480"/>
        <v>1.005907061</v>
      </c>
      <c r="X796" s="103">
        <f t="shared" si="481"/>
        <v>3.5335451</v>
      </c>
      <c r="Y796" s="103">
        <f t="shared" si="482"/>
        <v>0</v>
      </c>
      <c r="Z796" s="114" t="str">
        <f t="shared" si="490"/>
        <v>A+J=</v>
      </c>
      <c r="AA796" s="108">
        <f t="shared" si="491"/>
        <v>44979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83"/>
        <v>44972</v>
      </c>
      <c r="B797" s="103">
        <f t="shared" si="475"/>
        <v>602.20623423000006</v>
      </c>
      <c r="C797" s="192">
        <f t="shared" si="493"/>
        <v>458.01159919528072</v>
      </c>
      <c r="D797" s="104">
        <f t="shared" si="484"/>
        <v>1155.829</v>
      </c>
      <c r="E797" s="105">
        <f t="shared" si="470"/>
        <v>1161.0060000000001</v>
      </c>
      <c r="F797" s="106">
        <f t="shared" si="471"/>
        <v>44915</v>
      </c>
      <c r="G797" s="107">
        <f t="shared" si="476"/>
        <v>4.479036258823843E-3</v>
      </c>
      <c r="H797" s="108">
        <f t="shared" si="489"/>
        <v>44979</v>
      </c>
      <c r="I797" s="108">
        <f t="shared" si="477"/>
        <v>44979</v>
      </c>
      <c r="J797" s="109">
        <f t="shared" si="485"/>
        <v>21</v>
      </c>
      <c r="K797" s="109">
        <f t="shared" si="474"/>
        <v>18</v>
      </c>
      <c r="L797" s="8">
        <f t="shared" si="486"/>
        <v>1.0038379399999999</v>
      </c>
      <c r="M797" s="110">
        <f t="shared" si="473"/>
        <v>1</v>
      </c>
      <c r="N797" s="110">
        <f t="shared" si="468"/>
        <v>1.3013422316448768</v>
      </c>
      <c r="O797" s="103">
        <f t="shared" si="472"/>
        <v>1.3063366999999999</v>
      </c>
      <c r="P797" s="103">
        <f t="shared" si="478"/>
        <v>598.31736105000004</v>
      </c>
      <c r="Q797" s="11">
        <f t="shared" si="492"/>
        <v>0</v>
      </c>
      <c r="R797" s="30">
        <f t="shared" si="487"/>
        <v>0</v>
      </c>
      <c r="S797" s="8">
        <f t="shared" si="479"/>
        <v>0</v>
      </c>
      <c r="T797" s="113">
        <f t="shared" si="488"/>
        <v>0.16</v>
      </c>
      <c r="U797" s="111">
        <f t="shared" si="469"/>
        <v>11</v>
      </c>
      <c r="V797" s="111">
        <v>252</v>
      </c>
      <c r="W797" s="110">
        <f t="shared" si="480"/>
        <v>1.0064996829999999</v>
      </c>
      <c r="X797" s="103">
        <f t="shared" si="481"/>
        <v>3.88887318</v>
      </c>
      <c r="Y797" s="103">
        <f t="shared" si="482"/>
        <v>0</v>
      </c>
      <c r="Z797" s="114" t="str">
        <f t="shared" si="490"/>
        <v>A+J=</v>
      </c>
      <c r="AA797" s="108">
        <f t="shared" si="491"/>
        <v>44979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83"/>
        <v>44973</v>
      </c>
      <c r="B798" s="103">
        <f t="shared" si="475"/>
        <v>602.68926321000004</v>
      </c>
      <c r="C798" s="192">
        <f t="shared" si="493"/>
        <v>458.01159919528072</v>
      </c>
      <c r="D798" s="104">
        <f t="shared" si="484"/>
        <v>1155.829</v>
      </c>
      <c r="E798" s="105">
        <f t="shared" si="470"/>
        <v>1161.0060000000001</v>
      </c>
      <c r="F798" s="106">
        <f t="shared" si="471"/>
        <v>44915</v>
      </c>
      <c r="G798" s="107">
        <f t="shared" si="476"/>
        <v>4.479036258823843E-3</v>
      </c>
      <c r="H798" s="108">
        <f t="shared" si="489"/>
        <v>44979</v>
      </c>
      <c r="I798" s="108">
        <f t="shared" si="477"/>
        <v>44979</v>
      </c>
      <c r="J798" s="109">
        <f t="shared" si="485"/>
        <v>21</v>
      </c>
      <c r="K798" s="109">
        <f t="shared" si="474"/>
        <v>19</v>
      </c>
      <c r="L798" s="8">
        <f t="shared" si="486"/>
        <v>1.00405159</v>
      </c>
      <c r="M798" s="110">
        <f t="shared" si="473"/>
        <v>1</v>
      </c>
      <c r="N798" s="110">
        <f t="shared" si="468"/>
        <v>1.3013422316448768</v>
      </c>
      <c r="O798" s="103">
        <f t="shared" si="472"/>
        <v>1.3066147299999999</v>
      </c>
      <c r="P798" s="103">
        <f t="shared" si="478"/>
        <v>598.44470201000001</v>
      </c>
      <c r="Q798" s="11">
        <f t="shared" si="492"/>
        <v>0</v>
      </c>
      <c r="R798" s="30">
        <f t="shared" si="487"/>
        <v>0</v>
      </c>
      <c r="S798" s="8">
        <f t="shared" si="479"/>
        <v>0</v>
      </c>
      <c r="T798" s="113">
        <f t="shared" si="488"/>
        <v>0.16</v>
      </c>
      <c r="U798" s="111">
        <f t="shared" si="469"/>
        <v>12</v>
      </c>
      <c r="V798" s="111">
        <v>252</v>
      </c>
      <c r="W798" s="110">
        <f t="shared" si="480"/>
        <v>1.007092654</v>
      </c>
      <c r="X798" s="103">
        <f t="shared" si="481"/>
        <v>4.2445611999999997</v>
      </c>
      <c r="Y798" s="103">
        <f t="shared" si="482"/>
        <v>0</v>
      </c>
      <c r="Z798" s="114" t="str">
        <f t="shared" si="490"/>
        <v>A+J=</v>
      </c>
      <c r="AA798" s="108">
        <f t="shared" si="491"/>
        <v>44979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83"/>
        <v>44974</v>
      </c>
      <c r="B799" s="103">
        <f t="shared" si="475"/>
        <v>603.17268444000001</v>
      </c>
      <c r="C799" s="192">
        <f t="shared" si="493"/>
        <v>458.01159919528072</v>
      </c>
      <c r="D799" s="104">
        <f t="shared" si="484"/>
        <v>1155.829</v>
      </c>
      <c r="E799" s="105">
        <f t="shared" si="470"/>
        <v>1161.0060000000001</v>
      </c>
      <c r="F799" s="106">
        <f t="shared" si="471"/>
        <v>44915</v>
      </c>
      <c r="G799" s="107">
        <f t="shared" si="476"/>
        <v>4.479036258823843E-3</v>
      </c>
      <c r="H799" s="108">
        <f t="shared" si="489"/>
        <v>44979</v>
      </c>
      <c r="I799" s="108">
        <f t="shared" si="477"/>
        <v>44979</v>
      </c>
      <c r="J799" s="109">
        <f t="shared" si="485"/>
        <v>21</v>
      </c>
      <c r="K799" s="109">
        <f t="shared" si="474"/>
        <v>20</v>
      </c>
      <c r="L799" s="8">
        <f t="shared" si="486"/>
        <v>1.00426529</v>
      </c>
      <c r="M799" s="110">
        <f t="shared" si="473"/>
        <v>1</v>
      </c>
      <c r="N799" s="110">
        <f t="shared" ref="N799:N862" si="494">IF(I799&gt;I798,N798*M799,N798)</f>
        <v>1.3013422316448768</v>
      </c>
      <c r="O799" s="103">
        <f t="shared" si="472"/>
        <v>1.30689283</v>
      </c>
      <c r="P799" s="103">
        <f t="shared" si="478"/>
        <v>598.57207503999996</v>
      </c>
      <c r="Q799" s="11">
        <f t="shared" si="492"/>
        <v>0</v>
      </c>
      <c r="R799" s="30">
        <f t="shared" si="487"/>
        <v>0</v>
      </c>
      <c r="S799" s="8">
        <f t="shared" si="479"/>
        <v>0</v>
      </c>
      <c r="T799" s="113">
        <f t="shared" si="488"/>
        <v>0.16</v>
      </c>
      <c r="U799" s="111">
        <f t="shared" si="469"/>
        <v>13</v>
      </c>
      <c r="V799" s="111">
        <v>252</v>
      </c>
      <c r="W799" s="110">
        <f t="shared" si="480"/>
        <v>1.0076859739999999</v>
      </c>
      <c r="X799" s="103">
        <f t="shared" si="481"/>
        <v>4.6006093999999997</v>
      </c>
      <c r="Y799" s="103">
        <f t="shared" si="482"/>
        <v>0</v>
      </c>
      <c r="Z799" s="114" t="str">
        <f t="shared" si="490"/>
        <v>A+J=</v>
      </c>
      <c r="AA799" s="108">
        <f t="shared" si="491"/>
        <v>44979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83"/>
        <v>44975</v>
      </c>
      <c r="B800" s="103">
        <f t="shared" si="475"/>
        <v>603.65648944999998</v>
      </c>
      <c r="C800" s="192">
        <f t="shared" si="493"/>
        <v>458.01159919528072</v>
      </c>
      <c r="D800" s="104">
        <f t="shared" si="484"/>
        <v>1155.829</v>
      </c>
      <c r="E800" s="105">
        <f t="shared" si="470"/>
        <v>1161.0060000000001</v>
      </c>
      <c r="F800" s="106">
        <f t="shared" si="471"/>
        <v>44915</v>
      </c>
      <c r="G800" s="107">
        <f t="shared" si="476"/>
        <v>4.479036258823843E-3</v>
      </c>
      <c r="H800" s="108">
        <f t="shared" si="489"/>
        <v>44979</v>
      </c>
      <c r="I800" s="108">
        <f t="shared" si="477"/>
        <v>44979</v>
      </c>
      <c r="J800" s="109">
        <f t="shared" si="485"/>
        <v>21</v>
      </c>
      <c r="K800" s="109">
        <f t="shared" si="474"/>
        <v>21</v>
      </c>
      <c r="L800" s="8">
        <f t="shared" si="486"/>
        <v>1.0044790299999999</v>
      </c>
      <c r="M800" s="110">
        <f t="shared" si="473"/>
        <v>1</v>
      </c>
      <c r="N800" s="110">
        <f t="shared" si="494"/>
        <v>1.3013422316448768</v>
      </c>
      <c r="O800" s="103">
        <f t="shared" si="472"/>
        <v>1.30717098</v>
      </c>
      <c r="P800" s="103">
        <f t="shared" si="478"/>
        <v>598.69947096999999</v>
      </c>
      <c r="Q800" s="11">
        <f t="shared" si="492"/>
        <v>0</v>
      </c>
      <c r="R800" s="30">
        <f t="shared" si="487"/>
        <v>0</v>
      </c>
      <c r="S800" s="8">
        <f t="shared" si="479"/>
        <v>0</v>
      </c>
      <c r="T800" s="113">
        <f t="shared" si="488"/>
        <v>0.16</v>
      </c>
      <c r="U800" s="111">
        <f t="shared" si="469"/>
        <v>14</v>
      </c>
      <c r="V800" s="111">
        <v>252</v>
      </c>
      <c r="W800" s="110">
        <f t="shared" si="480"/>
        <v>1.0082796439999999</v>
      </c>
      <c r="X800" s="103">
        <f t="shared" si="481"/>
        <v>4.9570184800000003</v>
      </c>
      <c r="Y800" s="103">
        <f t="shared" si="482"/>
        <v>0</v>
      </c>
      <c r="Z800" s="114" t="str">
        <f t="shared" si="490"/>
        <v>A+J=</v>
      </c>
      <c r="AA800" s="108">
        <f t="shared" si="491"/>
        <v>44979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83"/>
        <v>44976</v>
      </c>
      <c r="B801" s="103">
        <f t="shared" si="475"/>
        <v>603.65648944999998</v>
      </c>
      <c r="C801" s="192">
        <f t="shared" si="493"/>
        <v>458.01159919528072</v>
      </c>
      <c r="D801" s="104">
        <f t="shared" si="484"/>
        <v>1155.829</v>
      </c>
      <c r="E801" s="105">
        <f t="shared" si="470"/>
        <v>1161.0060000000001</v>
      </c>
      <c r="F801" s="106">
        <f t="shared" si="471"/>
        <v>44915</v>
      </c>
      <c r="G801" s="107">
        <f t="shared" si="476"/>
        <v>4.479036258823843E-3</v>
      </c>
      <c r="H801" s="108">
        <f t="shared" si="489"/>
        <v>44979</v>
      </c>
      <c r="I801" s="108">
        <f t="shared" si="477"/>
        <v>44979</v>
      </c>
      <c r="J801" s="109">
        <f t="shared" si="485"/>
        <v>21</v>
      </c>
      <c r="K801" s="109">
        <f t="shared" si="474"/>
        <v>21</v>
      </c>
      <c r="L801" s="8">
        <f t="shared" si="486"/>
        <v>1.0044790299999999</v>
      </c>
      <c r="M801" s="110">
        <f t="shared" si="473"/>
        <v>1</v>
      </c>
      <c r="N801" s="110">
        <f t="shared" si="494"/>
        <v>1.3013422316448768</v>
      </c>
      <c r="O801" s="103">
        <f t="shared" si="472"/>
        <v>1.30717098</v>
      </c>
      <c r="P801" s="103">
        <f t="shared" si="478"/>
        <v>598.69947096999999</v>
      </c>
      <c r="Q801" s="11">
        <f t="shared" si="492"/>
        <v>0</v>
      </c>
      <c r="R801" s="30">
        <f t="shared" si="487"/>
        <v>0</v>
      </c>
      <c r="S801" s="8">
        <f t="shared" si="479"/>
        <v>0</v>
      </c>
      <c r="T801" s="113">
        <f t="shared" si="488"/>
        <v>0.16</v>
      </c>
      <c r="U801" s="111">
        <f t="shared" si="469"/>
        <v>14</v>
      </c>
      <c r="V801" s="111">
        <v>252</v>
      </c>
      <c r="W801" s="110">
        <f t="shared" si="480"/>
        <v>1.0082796439999999</v>
      </c>
      <c r="X801" s="103">
        <f t="shared" si="481"/>
        <v>4.9570184800000003</v>
      </c>
      <c r="Y801" s="103">
        <f t="shared" si="482"/>
        <v>0</v>
      </c>
      <c r="Z801" s="114" t="str">
        <f t="shared" si="490"/>
        <v>A+J=</v>
      </c>
      <c r="AA801" s="108">
        <f t="shared" si="491"/>
        <v>44979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83"/>
        <v>44977</v>
      </c>
      <c r="B802" s="103">
        <f t="shared" si="475"/>
        <v>603.65648944999998</v>
      </c>
      <c r="C802" s="192">
        <f t="shared" si="493"/>
        <v>458.01159919528072</v>
      </c>
      <c r="D802" s="104">
        <f t="shared" si="484"/>
        <v>1155.829</v>
      </c>
      <c r="E802" s="105">
        <f t="shared" si="470"/>
        <v>1161.0060000000001</v>
      </c>
      <c r="F802" s="106">
        <f t="shared" si="471"/>
        <v>44915</v>
      </c>
      <c r="G802" s="107">
        <f t="shared" si="476"/>
        <v>4.479036258823843E-3</v>
      </c>
      <c r="H802" s="108">
        <f t="shared" si="489"/>
        <v>45005</v>
      </c>
      <c r="I802" s="108">
        <f t="shared" si="477"/>
        <v>44979</v>
      </c>
      <c r="J802" s="109">
        <f t="shared" si="485"/>
        <v>21</v>
      </c>
      <c r="K802" s="109">
        <f t="shared" si="474"/>
        <v>21</v>
      </c>
      <c r="L802" s="8">
        <f t="shared" si="486"/>
        <v>1.0044790299999999</v>
      </c>
      <c r="M802" s="110">
        <f t="shared" si="473"/>
        <v>1</v>
      </c>
      <c r="N802" s="110">
        <f t="shared" si="494"/>
        <v>1.3013422316448768</v>
      </c>
      <c r="O802" s="103">
        <f t="shared" si="472"/>
        <v>1.30717098</v>
      </c>
      <c r="P802" s="103">
        <f t="shared" si="478"/>
        <v>598.69947096999999</v>
      </c>
      <c r="Q802" s="11">
        <f t="shared" si="492"/>
        <v>0</v>
      </c>
      <c r="R802" s="30">
        <f t="shared" si="487"/>
        <v>0</v>
      </c>
      <c r="S802" s="8">
        <f t="shared" si="479"/>
        <v>0</v>
      </c>
      <c r="T802" s="113">
        <f t="shared" si="488"/>
        <v>0.16</v>
      </c>
      <c r="U802" s="111">
        <f t="shared" si="469"/>
        <v>14</v>
      </c>
      <c r="V802" s="111">
        <v>252</v>
      </c>
      <c r="W802" s="110">
        <f t="shared" si="480"/>
        <v>1.0082796439999999</v>
      </c>
      <c r="X802" s="103">
        <f t="shared" si="481"/>
        <v>4.9570184800000003</v>
      </c>
      <c r="Y802" s="103">
        <f t="shared" si="482"/>
        <v>0</v>
      </c>
      <c r="Z802" s="114" t="str">
        <f t="shared" si="490"/>
        <v>A+J=</v>
      </c>
      <c r="AA802" s="108">
        <f t="shared" si="491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83"/>
        <v>44978</v>
      </c>
      <c r="B803" s="103">
        <f t="shared" si="475"/>
        <v>603.65648944999998</v>
      </c>
      <c r="C803" s="192">
        <f t="shared" si="493"/>
        <v>458.01159919528072</v>
      </c>
      <c r="D803" s="104">
        <f t="shared" si="484"/>
        <v>1155.829</v>
      </c>
      <c r="E803" s="105">
        <f t="shared" si="470"/>
        <v>1161.0060000000001</v>
      </c>
      <c r="F803" s="106">
        <f t="shared" si="471"/>
        <v>44915</v>
      </c>
      <c r="G803" s="107">
        <f t="shared" si="476"/>
        <v>4.479036258823843E-3</v>
      </c>
      <c r="H803" s="108">
        <f t="shared" si="489"/>
        <v>45005</v>
      </c>
      <c r="I803" s="108">
        <f t="shared" si="477"/>
        <v>44979</v>
      </c>
      <c r="J803" s="109">
        <f t="shared" si="485"/>
        <v>21</v>
      </c>
      <c r="K803" s="109">
        <f t="shared" si="474"/>
        <v>21</v>
      </c>
      <c r="L803" s="8">
        <f t="shared" si="486"/>
        <v>1.0044790299999999</v>
      </c>
      <c r="M803" s="110">
        <f t="shared" si="473"/>
        <v>1</v>
      </c>
      <c r="N803" s="110">
        <f t="shared" si="494"/>
        <v>1.3013422316448768</v>
      </c>
      <c r="O803" s="103">
        <f t="shared" si="472"/>
        <v>1.30717098</v>
      </c>
      <c r="P803" s="103">
        <f t="shared" si="478"/>
        <v>598.69947096999999</v>
      </c>
      <c r="Q803" s="11">
        <f t="shared" si="492"/>
        <v>0</v>
      </c>
      <c r="R803" s="30">
        <f t="shared" si="487"/>
        <v>0</v>
      </c>
      <c r="S803" s="8">
        <f t="shared" si="479"/>
        <v>0</v>
      </c>
      <c r="T803" s="113">
        <f t="shared" si="488"/>
        <v>0.16</v>
      </c>
      <c r="U803" s="111">
        <f t="shared" si="469"/>
        <v>14</v>
      </c>
      <c r="V803" s="111">
        <v>252</v>
      </c>
      <c r="W803" s="110">
        <f t="shared" si="480"/>
        <v>1.0082796439999999</v>
      </c>
      <c r="X803" s="103">
        <f t="shared" si="481"/>
        <v>4.9570184800000003</v>
      </c>
      <c r="Y803" s="103">
        <f t="shared" si="482"/>
        <v>0</v>
      </c>
      <c r="Z803" s="114" t="str">
        <f t="shared" si="490"/>
        <v>A+J=</v>
      </c>
      <c r="AA803" s="108">
        <f t="shared" si="491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83"/>
        <v>44979</v>
      </c>
      <c r="B804" s="103">
        <f t="shared" si="475"/>
        <v>603.65648944999998</v>
      </c>
      <c r="C804" s="192">
        <f t="shared" si="493"/>
        <v>458.01159919528072</v>
      </c>
      <c r="D804" s="104">
        <f t="shared" si="484"/>
        <v>1155.829</v>
      </c>
      <c r="E804" s="105">
        <f t="shared" si="470"/>
        <v>1161.0060000000001</v>
      </c>
      <c r="F804" s="106">
        <f t="shared" si="471"/>
        <v>44915</v>
      </c>
      <c r="G804" s="107">
        <f t="shared" si="476"/>
        <v>4.479036258823843E-3</v>
      </c>
      <c r="H804" s="108">
        <f t="shared" si="489"/>
        <v>45005</v>
      </c>
      <c r="I804" s="108">
        <f t="shared" si="477"/>
        <v>44979</v>
      </c>
      <c r="J804" s="109">
        <f t="shared" si="485"/>
        <v>21</v>
      </c>
      <c r="K804" s="109">
        <f t="shared" si="474"/>
        <v>21</v>
      </c>
      <c r="L804" s="8">
        <f t="shared" si="486"/>
        <v>1.0044790299999999</v>
      </c>
      <c r="M804" s="110">
        <f t="shared" si="473"/>
        <v>1</v>
      </c>
      <c r="N804" s="110">
        <f t="shared" si="494"/>
        <v>1.3013422316448768</v>
      </c>
      <c r="O804" s="103">
        <f t="shared" si="472"/>
        <v>1.30717098</v>
      </c>
      <c r="P804" s="103">
        <f t="shared" si="478"/>
        <v>598.69947096999999</v>
      </c>
      <c r="Q804" s="11">
        <f t="shared" si="492"/>
        <v>26</v>
      </c>
      <c r="R804" s="30">
        <f t="shared" si="487"/>
        <v>4.4671413232867455E-2</v>
      </c>
      <c r="S804" s="8">
        <f t="shared" si="479"/>
        <v>26.744751470000001</v>
      </c>
      <c r="T804" s="113">
        <f t="shared" si="488"/>
        <v>0.16</v>
      </c>
      <c r="U804" s="111">
        <f t="shared" si="469"/>
        <v>14</v>
      </c>
      <c r="V804" s="111">
        <v>252</v>
      </c>
      <c r="W804" s="110">
        <f t="shared" si="480"/>
        <v>1.0082796439999999</v>
      </c>
      <c r="X804" s="103">
        <f t="shared" si="481"/>
        <v>4.9570184800000003</v>
      </c>
      <c r="Y804" s="103">
        <f t="shared" si="482"/>
        <v>31.701769949999999</v>
      </c>
      <c r="Z804" s="114" t="str">
        <f t="shared" si="490"/>
        <v>A+J=</v>
      </c>
      <c r="AA804" s="108">
        <f t="shared" si="491"/>
        <v>44979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83"/>
        <v>44980</v>
      </c>
      <c r="B805" s="103">
        <f t="shared" si="475"/>
        <v>572.35894707</v>
      </c>
      <c r="C805" s="192">
        <f t="shared" si="493"/>
        <v>437.55157378223186</v>
      </c>
      <c r="D805" s="104">
        <f t="shared" si="484"/>
        <v>1161.0060000000001</v>
      </c>
      <c r="E805" s="105">
        <f t="shared" si="470"/>
        <v>1163.4649999999999</v>
      </c>
      <c r="F805" s="106">
        <f t="shared" si="471"/>
        <v>44948</v>
      </c>
      <c r="G805" s="107">
        <f t="shared" si="476"/>
        <v>2.1179907769639517E-3</v>
      </c>
      <c r="H805" s="108">
        <f t="shared" si="489"/>
        <v>45005</v>
      </c>
      <c r="I805" s="108">
        <f t="shared" si="477"/>
        <v>45005</v>
      </c>
      <c r="J805" s="109">
        <f t="shared" si="485"/>
        <v>18</v>
      </c>
      <c r="K805" s="109">
        <f t="shared" si="474"/>
        <v>1</v>
      </c>
      <c r="L805" s="8">
        <f t="shared" si="486"/>
        <v>1.00011754</v>
      </c>
      <c r="M805" s="110">
        <f t="shared" si="473"/>
        <v>1.0044790299999999</v>
      </c>
      <c r="N805" s="110">
        <f t="shared" si="494"/>
        <v>1.3071709825406812</v>
      </c>
      <c r="O805" s="103">
        <f t="shared" si="472"/>
        <v>1.3073246199999999</v>
      </c>
      <c r="P805" s="103">
        <f t="shared" si="478"/>
        <v>572.02194492000001</v>
      </c>
      <c r="Q805" s="11">
        <f t="shared" si="492"/>
        <v>0</v>
      </c>
      <c r="R805" s="30">
        <f t="shared" si="487"/>
        <v>0</v>
      </c>
      <c r="S805" s="8">
        <f t="shared" si="479"/>
        <v>0</v>
      </c>
      <c r="T805" s="113">
        <f t="shared" si="488"/>
        <v>0.16</v>
      </c>
      <c r="U805" s="111">
        <f t="shared" ref="U805:U868" si="495">IF(Q804&gt;0,1,IF(K805=K804,U804,U804+1))</f>
        <v>1</v>
      </c>
      <c r="V805" s="111">
        <v>252</v>
      </c>
      <c r="W805" s="110">
        <f t="shared" si="480"/>
        <v>1.0005891419999999</v>
      </c>
      <c r="X805" s="103">
        <f t="shared" si="481"/>
        <v>0.33700215</v>
      </c>
      <c r="Y805" s="103">
        <f t="shared" si="482"/>
        <v>0</v>
      </c>
      <c r="Z805" s="114" t="str">
        <f t="shared" si="490"/>
        <v>A+J=</v>
      </c>
      <c r="AA805" s="108">
        <f t="shared" si="491"/>
        <v>45005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83"/>
        <v>44981</v>
      </c>
      <c r="B806" s="103">
        <f t="shared" si="475"/>
        <v>572.76347369999996</v>
      </c>
      <c r="C806" s="192">
        <f t="shared" si="493"/>
        <v>437.55157378223186</v>
      </c>
      <c r="D806" s="104">
        <f t="shared" si="484"/>
        <v>1161.0060000000001</v>
      </c>
      <c r="E806" s="105">
        <f t="shared" si="470"/>
        <v>1163.4649999999999</v>
      </c>
      <c r="F806" s="106">
        <f t="shared" si="471"/>
        <v>44948</v>
      </c>
      <c r="G806" s="107">
        <f t="shared" si="476"/>
        <v>2.1179907769639517E-3</v>
      </c>
      <c r="H806" s="108">
        <f t="shared" si="489"/>
        <v>45005</v>
      </c>
      <c r="I806" s="108">
        <f t="shared" si="477"/>
        <v>45005</v>
      </c>
      <c r="J806" s="109">
        <f t="shared" si="485"/>
        <v>18</v>
      </c>
      <c r="K806" s="109">
        <f t="shared" si="474"/>
        <v>2</v>
      </c>
      <c r="L806" s="8">
        <f t="shared" si="486"/>
        <v>1.00023511</v>
      </c>
      <c r="M806" s="110">
        <f t="shared" si="473"/>
        <v>1.0044790299999999</v>
      </c>
      <c r="N806" s="110">
        <f t="shared" si="494"/>
        <v>1.3071709825406812</v>
      </c>
      <c r="O806" s="103">
        <f t="shared" si="472"/>
        <v>1.30747831</v>
      </c>
      <c r="P806" s="103">
        <f t="shared" si="478"/>
        <v>572.08919221999997</v>
      </c>
      <c r="Q806" s="11">
        <f t="shared" si="492"/>
        <v>0</v>
      </c>
      <c r="R806" s="30">
        <f t="shared" si="487"/>
        <v>0</v>
      </c>
      <c r="S806" s="8">
        <f t="shared" si="479"/>
        <v>0</v>
      </c>
      <c r="T806" s="113">
        <f t="shared" si="488"/>
        <v>0.16</v>
      </c>
      <c r="U806" s="111">
        <f t="shared" si="495"/>
        <v>2</v>
      </c>
      <c r="V806" s="111">
        <v>252</v>
      </c>
      <c r="W806" s="110">
        <f t="shared" si="480"/>
        <v>1.0011786300000001</v>
      </c>
      <c r="X806" s="103">
        <f t="shared" si="481"/>
        <v>0.67428147999999999</v>
      </c>
      <c r="Y806" s="103">
        <f t="shared" si="482"/>
        <v>0</v>
      </c>
      <c r="Z806" s="114" t="str">
        <f t="shared" si="490"/>
        <v>A+J=</v>
      </c>
      <c r="AA806" s="108">
        <f t="shared" si="491"/>
        <v>45005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">
      <c r="A807" s="102">
        <f t="shared" si="483"/>
        <v>44982</v>
      </c>
      <c r="B807" s="103">
        <f t="shared" si="475"/>
        <v>573.16827492000004</v>
      </c>
      <c r="C807" s="192">
        <f t="shared" si="493"/>
        <v>437.55157378223186</v>
      </c>
      <c r="D807" s="104">
        <f t="shared" si="484"/>
        <v>1161.0060000000001</v>
      </c>
      <c r="E807" s="105">
        <f t="shared" si="470"/>
        <v>1163.4649999999999</v>
      </c>
      <c r="F807" s="106">
        <f t="shared" si="471"/>
        <v>44948</v>
      </c>
      <c r="G807" s="107">
        <f t="shared" si="476"/>
        <v>2.1179907769639517E-3</v>
      </c>
      <c r="H807" s="108">
        <f t="shared" si="489"/>
        <v>45005</v>
      </c>
      <c r="I807" s="108">
        <f t="shared" si="477"/>
        <v>45005</v>
      </c>
      <c r="J807" s="109">
        <f t="shared" si="485"/>
        <v>18</v>
      </c>
      <c r="K807" s="109">
        <f t="shared" si="474"/>
        <v>3</v>
      </c>
      <c r="L807" s="8">
        <f t="shared" si="486"/>
        <v>1.00035268</v>
      </c>
      <c r="M807" s="110">
        <f t="shared" si="473"/>
        <v>1.0044790299999999</v>
      </c>
      <c r="N807" s="110">
        <f t="shared" si="494"/>
        <v>1.3071709825406812</v>
      </c>
      <c r="O807" s="103">
        <f t="shared" si="472"/>
        <v>1.30763199</v>
      </c>
      <c r="P807" s="103">
        <f t="shared" si="478"/>
        <v>572.15643514999999</v>
      </c>
      <c r="Q807" s="11">
        <f t="shared" si="492"/>
        <v>0</v>
      </c>
      <c r="R807" s="30">
        <f t="shared" si="487"/>
        <v>0</v>
      </c>
      <c r="S807" s="8">
        <f t="shared" si="479"/>
        <v>0</v>
      </c>
      <c r="T807" s="113">
        <f t="shared" si="488"/>
        <v>0.16</v>
      </c>
      <c r="U807" s="111">
        <f t="shared" si="495"/>
        <v>3</v>
      </c>
      <c r="V807" s="111">
        <v>252</v>
      </c>
      <c r="W807" s="110">
        <f t="shared" si="480"/>
        <v>1.001768467</v>
      </c>
      <c r="X807" s="103">
        <f t="shared" si="481"/>
        <v>1.0118397699999999</v>
      </c>
      <c r="Y807" s="103">
        <f t="shared" si="482"/>
        <v>0</v>
      </c>
      <c r="Z807" s="114" t="str">
        <f t="shared" si="490"/>
        <v>A+J=</v>
      </c>
      <c r="AA807" s="108">
        <f t="shared" si="491"/>
        <v>45005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83"/>
        <v>44983</v>
      </c>
      <c r="B808" s="103">
        <f t="shared" si="475"/>
        <v>573.16827492000004</v>
      </c>
      <c r="C808" s="192">
        <f t="shared" si="493"/>
        <v>437.55157378223186</v>
      </c>
      <c r="D808" s="104">
        <f t="shared" si="484"/>
        <v>1161.0060000000001</v>
      </c>
      <c r="E808" s="105">
        <f t="shared" ref="E808:E871" si="496">IF($K808=1,VLOOKUP($A807,$AO$10:$AS$165,4),E807)</f>
        <v>1163.4649999999999</v>
      </c>
      <c r="F808" s="106">
        <f t="shared" ref="F808:F871" si="497">IF($K808=1,VLOOKUP($A807,$AO$10:$AS$165,5),F807)</f>
        <v>44948</v>
      </c>
      <c r="G808" s="107">
        <f t="shared" si="476"/>
        <v>2.1179907769639517E-3</v>
      </c>
      <c r="H808" s="108">
        <f t="shared" si="489"/>
        <v>45005</v>
      </c>
      <c r="I808" s="108">
        <f t="shared" si="477"/>
        <v>45005</v>
      </c>
      <c r="J808" s="109">
        <f t="shared" si="485"/>
        <v>18</v>
      </c>
      <c r="K808" s="109">
        <f t="shared" si="474"/>
        <v>3</v>
      </c>
      <c r="L808" s="8">
        <f t="shared" si="486"/>
        <v>1.00035268</v>
      </c>
      <c r="M808" s="110">
        <f t="shared" si="473"/>
        <v>1.0044790299999999</v>
      </c>
      <c r="N808" s="110">
        <f t="shared" si="494"/>
        <v>1.3071709825406812</v>
      </c>
      <c r="O808" s="103">
        <f t="shared" si="472"/>
        <v>1.30763199</v>
      </c>
      <c r="P808" s="103">
        <f t="shared" si="478"/>
        <v>572.15643514999999</v>
      </c>
      <c r="Q808" s="11">
        <f t="shared" si="492"/>
        <v>0</v>
      </c>
      <c r="R808" s="30">
        <f t="shared" si="487"/>
        <v>0</v>
      </c>
      <c r="S808" s="8">
        <f t="shared" si="479"/>
        <v>0</v>
      </c>
      <c r="T808" s="113">
        <f t="shared" si="488"/>
        <v>0.16</v>
      </c>
      <c r="U808" s="111">
        <f t="shared" si="495"/>
        <v>3</v>
      </c>
      <c r="V808" s="111">
        <v>252</v>
      </c>
      <c r="W808" s="110">
        <f t="shared" si="480"/>
        <v>1.001768467</v>
      </c>
      <c r="X808" s="103">
        <f t="shared" si="481"/>
        <v>1.0118397699999999</v>
      </c>
      <c r="Y808" s="103">
        <f t="shared" si="482"/>
        <v>0</v>
      </c>
      <c r="Z808" s="114" t="str">
        <f t="shared" si="490"/>
        <v>A+J=</v>
      </c>
      <c r="AA808" s="108">
        <f t="shared" si="491"/>
        <v>45005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2">
        <f t="shared" si="483"/>
        <v>44984</v>
      </c>
      <c r="B809" s="103">
        <f t="shared" si="475"/>
        <v>573.16827492000004</v>
      </c>
      <c r="C809" s="192">
        <f t="shared" si="493"/>
        <v>437.55157378223186</v>
      </c>
      <c r="D809" s="104">
        <f t="shared" si="484"/>
        <v>1161.0060000000001</v>
      </c>
      <c r="E809" s="105">
        <f t="shared" si="496"/>
        <v>1163.4649999999999</v>
      </c>
      <c r="F809" s="106">
        <f t="shared" si="497"/>
        <v>44948</v>
      </c>
      <c r="G809" s="107">
        <f t="shared" si="476"/>
        <v>2.1179907769639517E-3</v>
      </c>
      <c r="H809" s="108">
        <f t="shared" si="489"/>
        <v>45005</v>
      </c>
      <c r="I809" s="108">
        <f t="shared" si="477"/>
        <v>45005</v>
      </c>
      <c r="J809" s="109">
        <f t="shared" si="485"/>
        <v>18</v>
      </c>
      <c r="K809" s="109">
        <f t="shared" si="474"/>
        <v>3</v>
      </c>
      <c r="L809" s="8">
        <f t="shared" si="486"/>
        <v>1.00035268</v>
      </c>
      <c r="M809" s="110">
        <f t="shared" si="473"/>
        <v>1.0044790299999999</v>
      </c>
      <c r="N809" s="110">
        <f t="shared" si="494"/>
        <v>1.3071709825406812</v>
      </c>
      <c r="O809" s="103">
        <f t="shared" ref="O809:O872" si="498">TRUNC(TRUNC((L809*N809),15),8)</f>
        <v>1.30763199</v>
      </c>
      <c r="P809" s="103">
        <f t="shared" si="478"/>
        <v>572.15643514999999</v>
      </c>
      <c r="Q809" s="11">
        <f t="shared" si="492"/>
        <v>0</v>
      </c>
      <c r="R809" s="30">
        <f t="shared" si="487"/>
        <v>0</v>
      </c>
      <c r="S809" s="8">
        <f t="shared" si="479"/>
        <v>0</v>
      </c>
      <c r="T809" s="113">
        <f t="shared" si="488"/>
        <v>0.16</v>
      </c>
      <c r="U809" s="111">
        <f t="shared" si="495"/>
        <v>3</v>
      </c>
      <c r="V809" s="111">
        <v>252</v>
      </c>
      <c r="W809" s="110">
        <f t="shared" si="480"/>
        <v>1.001768467</v>
      </c>
      <c r="X809" s="103">
        <f t="shared" si="481"/>
        <v>1.0118397699999999</v>
      </c>
      <c r="Y809" s="103">
        <f t="shared" si="482"/>
        <v>0</v>
      </c>
      <c r="Z809" s="114" t="str">
        <f t="shared" si="490"/>
        <v>A+J=</v>
      </c>
      <c r="AA809" s="108">
        <f t="shared" si="491"/>
        <v>45005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83"/>
        <v>44985</v>
      </c>
      <c r="B810" s="103">
        <f t="shared" si="475"/>
        <v>573.57336659999999</v>
      </c>
      <c r="C810" s="192">
        <f t="shared" si="493"/>
        <v>437.55157378223186</v>
      </c>
      <c r="D810" s="104">
        <f t="shared" si="484"/>
        <v>1161.0060000000001</v>
      </c>
      <c r="E810" s="105">
        <f t="shared" si="496"/>
        <v>1163.4649999999999</v>
      </c>
      <c r="F810" s="106">
        <f t="shared" si="497"/>
        <v>44948</v>
      </c>
      <c r="G810" s="107">
        <f t="shared" si="476"/>
        <v>2.1179907769639517E-3</v>
      </c>
      <c r="H810" s="108">
        <f t="shared" si="489"/>
        <v>45005</v>
      </c>
      <c r="I810" s="108">
        <f t="shared" si="477"/>
        <v>45005</v>
      </c>
      <c r="J810" s="109">
        <f t="shared" si="485"/>
        <v>18</v>
      </c>
      <c r="K810" s="109">
        <f t="shared" si="474"/>
        <v>4</v>
      </c>
      <c r="L810" s="8">
        <f t="shared" si="486"/>
        <v>1.0004702700000001</v>
      </c>
      <c r="M810" s="110">
        <f t="shared" ref="M810:M873" si="499">IF(I810&gt;I809,L809,M809)</f>
        <v>1.0044790299999999</v>
      </c>
      <c r="N810" s="110">
        <f t="shared" si="494"/>
        <v>1.3071709825406812</v>
      </c>
      <c r="O810" s="103">
        <f t="shared" si="498"/>
        <v>1.3077856999999999</v>
      </c>
      <c r="P810" s="103">
        <f t="shared" si="478"/>
        <v>572.22369119999996</v>
      </c>
      <c r="Q810" s="11">
        <f t="shared" si="492"/>
        <v>0</v>
      </c>
      <c r="R810" s="30">
        <f t="shared" si="487"/>
        <v>0</v>
      </c>
      <c r="S810" s="8">
        <f t="shared" si="479"/>
        <v>0</v>
      </c>
      <c r="T810" s="113">
        <f t="shared" si="488"/>
        <v>0.16</v>
      </c>
      <c r="U810" s="111">
        <f t="shared" si="495"/>
        <v>4</v>
      </c>
      <c r="V810" s="111">
        <v>252</v>
      </c>
      <c r="W810" s="110">
        <f t="shared" si="480"/>
        <v>1.0023586499999999</v>
      </c>
      <c r="X810" s="103">
        <f t="shared" si="481"/>
        <v>1.3496754</v>
      </c>
      <c r="Y810" s="103">
        <f t="shared" si="482"/>
        <v>0</v>
      </c>
      <c r="Z810" s="114" t="str">
        <f t="shared" si="490"/>
        <v>A+J=</v>
      </c>
      <c r="AA810" s="108">
        <f t="shared" si="491"/>
        <v>45005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83"/>
        <v>44986</v>
      </c>
      <c r="B811" s="103">
        <f t="shared" si="475"/>
        <v>573.97875056999999</v>
      </c>
      <c r="C811" s="192">
        <f t="shared" si="493"/>
        <v>437.55157378223186</v>
      </c>
      <c r="D811" s="104">
        <f t="shared" si="484"/>
        <v>1161.0060000000001</v>
      </c>
      <c r="E811" s="105">
        <f t="shared" si="496"/>
        <v>1163.4649999999999</v>
      </c>
      <c r="F811" s="106">
        <f t="shared" si="497"/>
        <v>44948</v>
      </c>
      <c r="G811" s="107">
        <f t="shared" si="476"/>
        <v>2.1179907769639517E-3</v>
      </c>
      <c r="H811" s="108">
        <f t="shared" si="489"/>
        <v>45005</v>
      </c>
      <c r="I811" s="108">
        <f t="shared" si="477"/>
        <v>45005</v>
      </c>
      <c r="J811" s="109">
        <f t="shared" si="485"/>
        <v>18</v>
      </c>
      <c r="K811" s="109">
        <f t="shared" si="474"/>
        <v>5</v>
      </c>
      <c r="L811" s="8">
        <f t="shared" si="486"/>
        <v>1.0005878800000001</v>
      </c>
      <c r="M811" s="110">
        <f t="shared" si="499"/>
        <v>1.0044790299999999</v>
      </c>
      <c r="N811" s="110">
        <f t="shared" si="494"/>
        <v>1.3071709825406812</v>
      </c>
      <c r="O811" s="103">
        <f t="shared" si="498"/>
        <v>1.30793944</v>
      </c>
      <c r="P811" s="103">
        <f t="shared" si="478"/>
        <v>572.29096038</v>
      </c>
      <c r="Q811" s="11">
        <f t="shared" si="492"/>
        <v>0</v>
      </c>
      <c r="R811" s="30">
        <f t="shared" si="487"/>
        <v>0</v>
      </c>
      <c r="S811" s="8">
        <f t="shared" si="479"/>
        <v>0</v>
      </c>
      <c r="T811" s="113">
        <f t="shared" si="488"/>
        <v>0.16</v>
      </c>
      <c r="U811" s="111">
        <f t="shared" si="495"/>
        <v>5</v>
      </c>
      <c r="V811" s="111">
        <v>252</v>
      </c>
      <c r="W811" s="110">
        <f t="shared" si="480"/>
        <v>1.0029491820000001</v>
      </c>
      <c r="X811" s="103">
        <f t="shared" si="481"/>
        <v>1.6877901900000001</v>
      </c>
      <c r="Y811" s="103">
        <f t="shared" si="482"/>
        <v>0</v>
      </c>
      <c r="Z811" s="114" t="str">
        <f t="shared" si="490"/>
        <v>A+J=</v>
      </c>
      <c r="AA811" s="108">
        <f t="shared" si="491"/>
        <v>45005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2">
        <f t="shared" si="483"/>
        <v>44987</v>
      </c>
      <c r="B812" s="103">
        <f t="shared" si="475"/>
        <v>574.38440820999995</v>
      </c>
      <c r="C812" s="192">
        <f t="shared" si="493"/>
        <v>437.55157378223186</v>
      </c>
      <c r="D812" s="104">
        <f t="shared" si="484"/>
        <v>1161.0060000000001</v>
      </c>
      <c r="E812" s="105">
        <f t="shared" si="496"/>
        <v>1163.4649999999999</v>
      </c>
      <c r="F812" s="106">
        <f t="shared" si="497"/>
        <v>44948</v>
      </c>
      <c r="G812" s="107">
        <f t="shared" si="476"/>
        <v>2.1179907769639517E-3</v>
      </c>
      <c r="H812" s="108">
        <f t="shared" si="489"/>
        <v>45005</v>
      </c>
      <c r="I812" s="108">
        <f t="shared" si="477"/>
        <v>45005</v>
      </c>
      <c r="J812" s="109">
        <f t="shared" si="485"/>
        <v>18</v>
      </c>
      <c r="K812" s="109">
        <f t="shared" ref="K812:K875" si="500">(J812-(NETWORKDAYS(A812,I812,AD$171:AD$502)-1))</f>
        <v>6</v>
      </c>
      <c r="L812" s="8">
        <f t="shared" si="486"/>
        <v>1.0007054900000001</v>
      </c>
      <c r="M812" s="110">
        <f t="shared" si="499"/>
        <v>1.0044790299999999</v>
      </c>
      <c r="N812" s="110">
        <f t="shared" si="494"/>
        <v>1.3071709825406812</v>
      </c>
      <c r="O812" s="103">
        <f t="shared" si="498"/>
        <v>1.30809317</v>
      </c>
      <c r="P812" s="103">
        <f t="shared" si="478"/>
        <v>572.35822517999998</v>
      </c>
      <c r="Q812" s="11">
        <f t="shared" si="492"/>
        <v>0</v>
      </c>
      <c r="R812" s="30">
        <f t="shared" si="487"/>
        <v>0</v>
      </c>
      <c r="S812" s="8">
        <f t="shared" si="479"/>
        <v>0</v>
      </c>
      <c r="T812" s="113">
        <f t="shared" si="488"/>
        <v>0.16</v>
      </c>
      <c r="U812" s="111">
        <f t="shared" si="495"/>
        <v>6</v>
      </c>
      <c r="V812" s="111">
        <v>252</v>
      </c>
      <c r="W812" s="110">
        <f t="shared" si="480"/>
        <v>1.003540061</v>
      </c>
      <c r="X812" s="103">
        <f t="shared" si="481"/>
        <v>2.0261830299999999</v>
      </c>
      <c r="Y812" s="103">
        <f t="shared" si="482"/>
        <v>0</v>
      </c>
      <c r="Z812" s="114" t="str">
        <f t="shared" si="490"/>
        <v>A+J=</v>
      </c>
      <c r="AA812" s="108">
        <f t="shared" si="491"/>
        <v>45005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83"/>
        <v>44988</v>
      </c>
      <c r="B813" s="103">
        <f t="shared" si="475"/>
        <v>574.7903665</v>
      </c>
      <c r="C813" s="192">
        <f t="shared" si="493"/>
        <v>437.55157378223186</v>
      </c>
      <c r="D813" s="104">
        <f t="shared" si="484"/>
        <v>1161.0060000000001</v>
      </c>
      <c r="E813" s="105">
        <f t="shared" si="496"/>
        <v>1163.4649999999999</v>
      </c>
      <c r="F813" s="106">
        <f t="shared" si="497"/>
        <v>44948</v>
      </c>
      <c r="G813" s="107">
        <f t="shared" si="476"/>
        <v>2.1179907769639517E-3</v>
      </c>
      <c r="H813" s="108">
        <f t="shared" si="489"/>
        <v>45005</v>
      </c>
      <c r="I813" s="108">
        <f t="shared" si="477"/>
        <v>45005</v>
      </c>
      <c r="J813" s="109">
        <f t="shared" si="485"/>
        <v>18</v>
      </c>
      <c r="K813" s="109">
        <f t="shared" si="500"/>
        <v>7</v>
      </c>
      <c r="L813" s="8">
        <f t="shared" si="486"/>
        <v>1.0008231299999999</v>
      </c>
      <c r="M813" s="110">
        <f t="shared" si="499"/>
        <v>1.0044790299999999</v>
      </c>
      <c r="N813" s="110">
        <f t="shared" si="494"/>
        <v>1.3071709825406812</v>
      </c>
      <c r="O813" s="103">
        <f t="shared" si="498"/>
        <v>1.30824695</v>
      </c>
      <c r="P813" s="103">
        <f t="shared" si="478"/>
        <v>572.42551186000003</v>
      </c>
      <c r="Q813" s="11">
        <f t="shared" si="492"/>
        <v>0</v>
      </c>
      <c r="R813" s="30">
        <f t="shared" si="487"/>
        <v>0</v>
      </c>
      <c r="S813" s="8">
        <f t="shared" si="479"/>
        <v>0</v>
      </c>
      <c r="T813" s="113">
        <f t="shared" si="488"/>
        <v>0.16</v>
      </c>
      <c r="U813" s="111">
        <f t="shared" si="495"/>
        <v>7</v>
      </c>
      <c r="V813" s="111">
        <v>252</v>
      </c>
      <c r="W813" s="110">
        <f t="shared" si="480"/>
        <v>1.004131288</v>
      </c>
      <c r="X813" s="103">
        <f t="shared" si="481"/>
        <v>2.3648546399999999</v>
      </c>
      <c r="Y813" s="103">
        <f t="shared" si="482"/>
        <v>0</v>
      </c>
      <c r="Z813" s="114" t="str">
        <f t="shared" si="490"/>
        <v>A+J=</v>
      </c>
      <c r="AA813" s="108">
        <f t="shared" si="491"/>
        <v>45005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83"/>
        <v>44989</v>
      </c>
      <c r="B814" s="103">
        <f t="shared" si="475"/>
        <v>575.19659977000003</v>
      </c>
      <c r="C814" s="192">
        <f t="shared" si="493"/>
        <v>437.55157378223186</v>
      </c>
      <c r="D814" s="104">
        <f t="shared" si="484"/>
        <v>1161.0060000000001</v>
      </c>
      <c r="E814" s="105">
        <f t="shared" si="496"/>
        <v>1163.4649999999999</v>
      </c>
      <c r="F814" s="106">
        <f t="shared" si="497"/>
        <v>44948</v>
      </c>
      <c r="G814" s="107">
        <f t="shared" si="476"/>
        <v>2.1179907769639517E-3</v>
      </c>
      <c r="H814" s="108">
        <f t="shared" si="489"/>
        <v>45005</v>
      </c>
      <c r="I814" s="108">
        <f t="shared" si="477"/>
        <v>45005</v>
      </c>
      <c r="J814" s="109">
        <f t="shared" si="485"/>
        <v>18</v>
      </c>
      <c r="K814" s="109">
        <f t="shared" si="500"/>
        <v>8</v>
      </c>
      <c r="L814" s="8">
        <f t="shared" si="486"/>
        <v>1.0009407699999999</v>
      </c>
      <c r="M814" s="110">
        <f t="shared" si="499"/>
        <v>1.0044790299999999</v>
      </c>
      <c r="N814" s="110">
        <f t="shared" si="494"/>
        <v>1.3071709825406812</v>
      </c>
      <c r="O814" s="103">
        <f t="shared" si="498"/>
        <v>1.3084007200000001</v>
      </c>
      <c r="P814" s="103">
        <f t="shared" si="478"/>
        <v>572.49279417000002</v>
      </c>
      <c r="Q814" s="11">
        <f t="shared" si="492"/>
        <v>0</v>
      </c>
      <c r="R814" s="30">
        <f t="shared" si="487"/>
        <v>0</v>
      </c>
      <c r="S814" s="8">
        <f t="shared" si="479"/>
        <v>0</v>
      </c>
      <c r="T814" s="113">
        <f t="shared" si="488"/>
        <v>0.16</v>
      </c>
      <c r="U814" s="111">
        <f t="shared" si="495"/>
        <v>8</v>
      </c>
      <c r="V814" s="111">
        <v>252</v>
      </c>
      <c r="W814" s="110">
        <f t="shared" si="480"/>
        <v>1.0047228640000001</v>
      </c>
      <c r="X814" s="103">
        <f t="shared" si="481"/>
        <v>2.7038055999999999</v>
      </c>
      <c r="Y814" s="103">
        <f t="shared" si="482"/>
        <v>0</v>
      </c>
      <c r="Z814" s="114" t="str">
        <f t="shared" si="490"/>
        <v>A+J=</v>
      </c>
      <c r="AA814" s="108">
        <f t="shared" si="491"/>
        <v>45005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83"/>
        <v>44990</v>
      </c>
      <c r="B815" s="103">
        <f t="shared" si="475"/>
        <v>575.19659977000003</v>
      </c>
      <c r="C815" s="192">
        <f t="shared" si="493"/>
        <v>437.55157378223186</v>
      </c>
      <c r="D815" s="104">
        <f t="shared" si="484"/>
        <v>1161.0060000000001</v>
      </c>
      <c r="E815" s="105">
        <f t="shared" si="496"/>
        <v>1163.4649999999999</v>
      </c>
      <c r="F815" s="106">
        <f t="shared" si="497"/>
        <v>44948</v>
      </c>
      <c r="G815" s="107">
        <f t="shared" si="476"/>
        <v>2.1179907769639517E-3</v>
      </c>
      <c r="H815" s="108">
        <f t="shared" si="489"/>
        <v>45005</v>
      </c>
      <c r="I815" s="108">
        <f t="shared" si="477"/>
        <v>45005</v>
      </c>
      <c r="J815" s="109">
        <f t="shared" si="485"/>
        <v>18</v>
      </c>
      <c r="K815" s="109">
        <f t="shared" si="500"/>
        <v>8</v>
      </c>
      <c r="L815" s="8">
        <f t="shared" si="486"/>
        <v>1.0009407699999999</v>
      </c>
      <c r="M815" s="110">
        <f t="shared" si="499"/>
        <v>1.0044790299999999</v>
      </c>
      <c r="N815" s="110">
        <f t="shared" si="494"/>
        <v>1.3071709825406812</v>
      </c>
      <c r="O815" s="103">
        <f t="shared" si="498"/>
        <v>1.3084007200000001</v>
      </c>
      <c r="P815" s="103">
        <f t="shared" si="478"/>
        <v>572.49279417000002</v>
      </c>
      <c r="Q815" s="11">
        <f t="shared" si="492"/>
        <v>0</v>
      </c>
      <c r="R815" s="30">
        <f t="shared" si="487"/>
        <v>0</v>
      </c>
      <c r="S815" s="8">
        <f t="shared" si="479"/>
        <v>0</v>
      </c>
      <c r="T815" s="113">
        <f t="shared" si="488"/>
        <v>0.16</v>
      </c>
      <c r="U815" s="111">
        <f t="shared" si="495"/>
        <v>8</v>
      </c>
      <c r="V815" s="111">
        <v>252</v>
      </c>
      <c r="W815" s="110">
        <f t="shared" si="480"/>
        <v>1.0047228640000001</v>
      </c>
      <c r="X815" s="103">
        <f t="shared" si="481"/>
        <v>2.7038055999999999</v>
      </c>
      <c r="Y815" s="103">
        <f t="shared" si="482"/>
        <v>0</v>
      </c>
      <c r="Z815" s="114" t="str">
        <f t="shared" si="490"/>
        <v>A+J=</v>
      </c>
      <c r="AA815" s="108">
        <f t="shared" si="491"/>
        <v>45005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83"/>
        <v>44991</v>
      </c>
      <c r="B816" s="103">
        <f t="shared" si="475"/>
        <v>575.19659977000003</v>
      </c>
      <c r="C816" s="192">
        <f t="shared" si="493"/>
        <v>437.55157378223186</v>
      </c>
      <c r="D816" s="104">
        <f t="shared" si="484"/>
        <v>1161.0060000000001</v>
      </c>
      <c r="E816" s="105">
        <f t="shared" si="496"/>
        <v>1163.4649999999999</v>
      </c>
      <c r="F816" s="106">
        <f t="shared" si="497"/>
        <v>44948</v>
      </c>
      <c r="G816" s="107">
        <f t="shared" si="476"/>
        <v>2.1179907769639517E-3</v>
      </c>
      <c r="H816" s="108">
        <f t="shared" si="489"/>
        <v>45005</v>
      </c>
      <c r="I816" s="108">
        <f t="shared" si="477"/>
        <v>45005</v>
      </c>
      <c r="J816" s="109">
        <f t="shared" si="485"/>
        <v>18</v>
      </c>
      <c r="K816" s="109">
        <f t="shared" si="500"/>
        <v>8</v>
      </c>
      <c r="L816" s="8">
        <f t="shared" si="486"/>
        <v>1.0009407699999999</v>
      </c>
      <c r="M816" s="110">
        <f t="shared" si="499"/>
        <v>1.0044790299999999</v>
      </c>
      <c r="N816" s="110">
        <f t="shared" si="494"/>
        <v>1.3071709825406812</v>
      </c>
      <c r="O816" s="103">
        <f t="shared" si="498"/>
        <v>1.3084007200000001</v>
      </c>
      <c r="P816" s="103">
        <f t="shared" si="478"/>
        <v>572.49279417000002</v>
      </c>
      <c r="Q816" s="11">
        <f t="shared" si="492"/>
        <v>0</v>
      </c>
      <c r="R816" s="30">
        <f t="shared" si="487"/>
        <v>0</v>
      </c>
      <c r="S816" s="8">
        <f t="shared" si="479"/>
        <v>0</v>
      </c>
      <c r="T816" s="113">
        <f t="shared" si="488"/>
        <v>0.16</v>
      </c>
      <c r="U816" s="111">
        <f t="shared" si="495"/>
        <v>8</v>
      </c>
      <c r="V816" s="111">
        <v>252</v>
      </c>
      <c r="W816" s="110">
        <f t="shared" si="480"/>
        <v>1.0047228640000001</v>
      </c>
      <c r="X816" s="103">
        <f t="shared" si="481"/>
        <v>2.7038055999999999</v>
      </c>
      <c r="Y816" s="103">
        <f t="shared" si="482"/>
        <v>0</v>
      </c>
      <c r="Z816" s="114" t="str">
        <f t="shared" si="490"/>
        <v>A+J=</v>
      </c>
      <c r="AA816" s="108">
        <f t="shared" si="491"/>
        <v>45005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83"/>
        <v>44992</v>
      </c>
      <c r="B817" s="103">
        <f t="shared" si="475"/>
        <v>575.60312949000001</v>
      </c>
      <c r="C817" s="192">
        <f t="shared" si="493"/>
        <v>437.55157378223186</v>
      </c>
      <c r="D817" s="104">
        <f t="shared" si="484"/>
        <v>1161.0060000000001</v>
      </c>
      <c r="E817" s="105">
        <f t="shared" si="496"/>
        <v>1163.4649999999999</v>
      </c>
      <c r="F817" s="106">
        <f t="shared" si="497"/>
        <v>44948</v>
      </c>
      <c r="G817" s="107">
        <f t="shared" si="476"/>
        <v>2.1179907769639517E-3</v>
      </c>
      <c r="H817" s="108">
        <f t="shared" si="489"/>
        <v>45005</v>
      </c>
      <c r="I817" s="108">
        <f t="shared" si="477"/>
        <v>45005</v>
      </c>
      <c r="J817" s="109">
        <f t="shared" si="485"/>
        <v>18</v>
      </c>
      <c r="K817" s="109">
        <f t="shared" si="500"/>
        <v>9</v>
      </c>
      <c r="L817" s="8">
        <f t="shared" si="486"/>
        <v>1.0010584300000001</v>
      </c>
      <c r="M817" s="110">
        <f t="shared" si="499"/>
        <v>1.0044790299999999</v>
      </c>
      <c r="N817" s="110">
        <f t="shared" si="494"/>
        <v>1.3071709825406812</v>
      </c>
      <c r="O817" s="103">
        <f t="shared" si="498"/>
        <v>1.3085545300000001</v>
      </c>
      <c r="P817" s="103">
        <f t="shared" si="478"/>
        <v>572.56009398000003</v>
      </c>
      <c r="Q817" s="11">
        <f t="shared" si="492"/>
        <v>0</v>
      </c>
      <c r="R817" s="30">
        <f t="shared" si="487"/>
        <v>0</v>
      </c>
      <c r="S817" s="8">
        <f t="shared" si="479"/>
        <v>0</v>
      </c>
      <c r="T817" s="113">
        <f t="shared" si="488"/>
        <v>0.16</v>
      </c>
      <c r="U817" s="111">
        <f t="shared" si="495"/>
        <v>9</v>
      </c>
      <c r="V817" s="111">
        <v>252</v>
      </c>
      <c r="W817" s="110">
        <f t="shared" si="480"/>
        <v>1.005314788</v>
      </c>
      <c r="X817" s="103">
        <f t="shared" si="481"/>
        <v>3.0430355100000002</v>
      </c>
      <c r="Y817" s="103">
        <f t="shared" si="482"/>
        <v>0</v>
      </c>
      <c r="Z817" s="114" t="str">
        <f t="shared" si="490"/>
        <v>A+J=</v>
      </c>
      <c r="AA817" s="108">
        <f t="shared" si="491"/>
        <v>45005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83"/>
        <v>44993</v>
      </c>
      <c r="B818" s="103">
        <f t="shared" si="475"/>
        <v>576.00993872000004</v>
      </c>
      <c r="C818" s="192">
        <f t="shared" si="493"/>
        <v>437.55157378223186</v>
      </c>
      <c r="D818" s="104">
        <f t="shared" si="484"/>
        <v>1161.0060000000001</v>
      </c>
      <c r="E818" s="105">
        <f t="shared" si="496"/>
        <v>1163.4649999999999</v>
      </c>
      <c r="F818" s="106">
        <f t="shared" si="497"/>
        <v>44948</v>
      </c>
      <c r="G818" s="107">
        <f t="shared" si="476"/>
        <v>2.1179907769639517E-3</v>
      </c>
      <c r="H818" s="108">
        <f t="shared" si="489"/>
        <v>45005</v>
      </c>
      <c r="I818" s="108">
        <f t="shared" si="477"/>
        <v>45005</v>
      </c>
      <c r="J818" s="109">
        <f t="shared" si="485"/>
        <v>18</v>
      </c>
      <c r="K818" s="109">
        <f t="shared" si="500"/>
        <v>10</v>
      </c>
      <c r="L818" s="8">
        <f t="shared" si="486"/>
        <v>1.0011760999999999</v>
      </c>
      <c r="M818" s="110">
        <f t="shared" si="499"/>
        <v>1.0044790299999999</v>
      </c>
      <c r="N818" s="110">
        <f t="shared" si="494"/>
        <v>1.3071709825406812</v>
      </c>
      <c r="O818" s="103">
        <f t="shared" si="498"/>
        <v>1.3087083399999999</v>
      </c>
      <c r="P818" s="103">
        <f t="shared" si="478"/>
        <v>572.62739378000003</v>
      </c>
      <c r="Q818" s="11">
        <f t="shared" si="492"/>
        <v>0</v>
      </c>
      <c r="R818" s="30">
        <f t="shared" si="487"/>
        <v>0</v>
      </c>
      <c r="S818" s="8">
        <f t="shared" si="479"/>
        <v>0</v>
      </c>
      <c r="T818" s="113">
        <f t="shared" si="488"/>
        <v>0.16</v>
      </c>
      <c r="U818" s="111">
        <f t="shared" si="495"/>
        <v>10</v>
      </c>
      <c r="V818" s="111">
        <v>252</v>
      </c>
      <c r="W818" s="110">
        <f t="shared" si="480"/>
        <v>1.005907061</v>
      </c>
      <c r="X818" s="103">
        <f t="shared" si="481"/>
        <v>3.3825449399999998</v>
      </c>
      <c r="Y818" s="103">
        <f t="shared" si="482"/>
        <v>0</v>
      </c>
      <c r="Z818" s="114" t="str">
        <f t="shared" si="490"/>
        <v>A+J=</v>
      </c>
      <c r="AA818" s="108">
        <f t="shared" si="491"/>
        <v>45005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83"/>
        <v>44994</v>
      </c>
      <c r="B819" s="103">
        <f t="shared" si="475"/>
        <v>576.41704075999996</v>
      </c>
      <c r="C819" s="192">
        <f t="shared" si="493"/>
        <v>437.55157378223186</v>
      </c>
      <c r="D819" s="104">
        <f t="shared" si="484"/>
        <v>1161.0060000000001</v>
      </c>
      <c r="E819" s="105">
        <f t="shared" si="496"/>
        <v>1163.4649999999999</v>
      </c>
      <c r="F819" s="106">
        <f t="shared" si="497"/>
        <v>44948</v>
      </c>
      <c r="G819" s="107">
        <f t="shared" si="476"/>
        <v>2.1179907769639517E-3</v>
      </c>
      <c r="H819" s="108">
        <f t="shared" si="489"/>
        <v>45005</v>
      </c>
      <c r="I819" s="108">
        <f t="shared" si="477"/>
        <v>45005</v>
      </c>
      <c r="J819" s="109">
        <f t="shared" si="485"/>
        <v>18</v>
      </c>
      <c r="K819" s="109">
        <f t="shared" si="500"/>
        <v>11</v>
      </c>
      <c r="L819" s="8">
        <f t="shared" si="486"/>
        <v>1.0012937900000001</v>
      </c>
      <c r="M819" s="110">
        <f t="shared" si="499"/>
        <v>1.0044790299999999</v>
      </c>
      <c r="N819" s="110">
        <f t="shared" si="494"/>
        <v>1.3071709825406812</v>
      </c>
      <c r="O819" s="103">
        <f t="shared" si="498"/>
        <v>1.30886218</v>
      </c>
      <c r="P819" s="103">
        <f t="shared" si="478"/>
        <v>572.69470672</v>
      </c>
      <c r="Q819" s="11">
        <f t="shared" si="492"/>
        <v>0</v>
      </c>
      <c r="R819" s="30">
        <f t="shared" si="487"/>
        <v>0</v>
      </c>
      <c r="S819" s="8">
        <f t="shared" si="479"/>
        <v>0</v>
      </c>
      <c r="T819" s="113">
        <f t="shared" si="488"/>
        <v>0.16</v>
      </c>
      <c r="U819" s="111">
        <f t="shared" si="495"/>
        <v>11</v>
      </c>
      <c r="V819" s="111">
        <v>252</v>
      </c>
      <c r="W819" s="110">
        <f t="shared" si="480"/>
        <v>1.0064996829999999</v>
      </c>
      <c r="X819" s="103">
        <f t="shared" si="481"/>
        <v>3.7223340399999998</v>
      </c>
      <c r="Y819" s="103">
        <f t="shared" si="482"/>
        <v>0</v>
      </c>
      <c r="Z819" s="114" t="str">
        <f t="shared" si="490"/>
        <v>A+J=</v>
      </c>
      <c r="AA819" s="108">
        <f t="shared" si="491"/>
        <v>45005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83"/>
        <v>44995</v>
      </c>
      <c r="B820" s="103">
        <f t="shared" si="475"/>
        <v>576.82443129000001</v>
      </c>
      <c r="C820" s="192">
        <f t="shared" si="493"/>
        <v>437.55157378223186</v>
      </c>
      <c r="D820" s="104">
        <f t="shared" si="484"/>
        <v>1161.0060000000001</v>
      </c>
      <c r="E820" s="105">
        <f t="shared" si="496"/>
        <v>1163.4649999999999</v>
      </c>
      <c r="F820" s="106">
        <f t="shared" si="497"/>
        <v>44948</v>
      </c>
      <c r="G820" s="107">
        <f t="shared" si="476"/>
        <v>2.1179907769639517E-3</v>
      </c>
      <c r="H820" s="108">
        <f t="shared" si="489"/>
        <v>45005</v>
      </c>
      <c r="I820" s="108">
        <f t="shared" si="477"/>
        <v>45005</v>
      </c>
      <c r="J820" s="109">
        <f t="shared" si="485"/>
        <v>18</v>
      </c>
      <c r="K820" s="109">
        <f t="shared" si="500"/>
        <v>12</v>
      </c>
      <c r="L820" s="8">
        <f t="shared" si="486"/>
        <v>1.00141149</v>
      </c>
      <c r="M820" s="110">
        <f t="shared" si="499"/>
        <v>1.0044790299999999</v>
      </c>
      <c r="N820" s="110">
        <f t="shared" si="494"/>
        <v>1.3071709825406812</v>
      </c>
      <c r="O820" s="103">
        <f t="shared" si="498"/>
        <v>1.3090160399999999</v>
      </c>
      <c r="P820" s="103">
        <f t="shared" si="478"/>
        <v>572.76202839999996</v>
      </c>
      <c r="Q820" s="11">
        <f t="shared" si="492"/>
        <v>0</v>
      </c>
      <c r="R820" s="30">
        <f t="shared" si="487"/>
        <v>0</v>
      </c>
      <c r="S820" s="8">
        <f t="shared" si="479"/>
        <v>0</v>
      </c>
      <c r="T820" s="113">
        <f t="shared" si="488"/>
        <v>0.16</v>
      </c>
      <c r="U820" s="111">
        <f t="shared" si="495"/>
        <v>12</v>
      </c>
      <c r="V820" s="111">
        <v>252</v>
      </c>
      <c r="W820" s="110">
        <f t="shared" si="480"/>
        <v>1.007092654</v>
      </c>
      <c r="X820" s="103">
        <f t="shared" si="481"/>
        <v>4.0624028900000004</v>
      </c>
      <c r="Y820" s="103">
        <f t="shared" si="482"/>
        <v>0</v>
      </c>
      <c r="Z820" s="114" t="str">
        <f t="shared" si="490"/>
        <v>A+J=</v>
      </c>
      <c r="AA820" s="108">
        <f t="shared" si="491"/>
        <v>45005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83"/>
        <v>44996</v>
      </c>
      <c r="B821" s="103">
        <f t="shared" si="475"/>
        <v>577.23211039</v>
      </c>
      <c r="C821" s="192">
        <f t="shared" si="493"/>
        <v>437.55157378223186</v>
      </c>
      <c r="D821" s="104">
        <f t="shared" si="484"/>
        <v>1161.0060000000001</v>
      </c>
      <c r="E821" s="105">
        <f t="shared" si="496"/>
        <v>1163.4649999999999</v>
      </c>
      <c r="F821" s="106">
        <f t="shared" si="497"/>
        <v>44948</v>
      </c>
      <c r="G821" s="107">
        <f t="shared" si="476"/>
        <v>2.1179907769639517E-3</v>
      </c>
      <c r="H821" s="108">
        <f t="shared" si="489"/>
        <v>45005</v>
      </c>
      <c r="I821" s="108">
        <f t="shared" si="477"/>
        <v>45005</v>
      </c>
      <c r="J821" s="109">
        <f t="shared" si="485"/>
        <v>18</v>
      </c>
      <c r="K821" s="109">
        <f t="shared" si="500"/>
        <v>13</v>
      </c>
      <c r="L821" s="8">
        <f t="shared" si="486"/>
        <v>1.0015292099999999</v>
      </c>
      <c r="M821" s="110">
        <f t="shared" si="499"/>
        <v>1.0044790299999999</v>
      </c>
      <c r="N821" s="110">
        <f t="shared" si="494"/>
        <v>1.3071709825406812</v>
      </c>
      <c r="O821" s="103">
        <f t="shared" si="498"/>
        <v>1.30916992</v>
      </c>
      <c r="P821" s="103">
        <f t="shared" si="478"/>
        <v>572.82935884000005</v>
      </c>
      <c r="Q821" s="11">
        <f t="shared" si="492"/>
        <v>0</v>
      </c>
      <c r="R821" s="30">
        <f t="shared" si="487"/>
        <v>0</v>
      </c>
      <c r="S821" s="8">
        <f t="shared" si="479"/>
        <v>0</v>
      </c>
      <c r="T821" s="113">
        <f t="shared" si="488"/>
        <v>0.16</v>
      </c>
      <c r="U821" s="111">
        <f t="shared" si="495"/>
        <v>13</v>
      </c>
      <c r="V821" s="111">
        <v>252</v>
      </c>
      <c r="W821" s="110">
        <f t="shared" si="480"/>
        <v>1.0076859739999999</v>
      </c>
      <c r="X821" s="103">
        <f t="shared" si="481"/>
        <v>4.4027515499999996</v>
      </c>
      <c r="Y821" s="103">
        <f t="shared" si="482"/>
        <v>0</v>
      </c>
      <c r="Z821" s="114" t="str">
        <f t="shared" si="490"/>
        <v>A+J=</v>
      </c>
      <c r="AA821" s="108">
        <f t="shared" si="491"/>
        <v>45005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83"/>
        <v>44997</v>
      </c>
      <c r="B822" s="103">
        <f t="shared" si="475"/>
        <v>577.23211039</v>
      </c>
      <c r="C822" s="192">
        <f t="shared" si="493"/>
        <v>437.55157378223186</v>
      </c>
      <c r="D822" s="104">
        <f t="shared" si="484"/>
        <v>1161.0060000000001</v>
      </c>
      <c r="E822" s="105">
        <f t="shared" si="496"/>
        <v>1163.4649999999999</v>
      </c>
      <c r="F822" s="106">
        <f t="shared" si="497"/>
        <v>44948</v>
      </c>
      <c r="G822" s="107">
        <f t="shared" si="476"/>
        <v>2.1179907769639517E-3</v>
      </c>
      <c r="H822" s="108">
        <f t="shared" si="489"/>
        <v>45005</v>
      </c>
      <c r="I822" s="108">
        <f t="shared" si="477"/>
        <v>45005</v>
      </c>
      <c r="J822" s="109">
        <f t="shared" si="485"/>
        <v>18</v>
      </c>
      <c r="K822" s="109">
        <f t="shared" si="500"/>
        <v>13</v>
      </c>
      <c r="L822" s="8">
        <f t="shared" si="486"/>
        <v>1.0015292099999999</v>
      </c>
      <c r="M822" s="110">
        <f t="shared" si="499"/>
        <v>1.0044790299999999</v>
      </c>
      <c r="N822" s="110">
        <f t="shared" si="494"/>
        <v>1.3071709825406812</v>
      </c>
      <c r="O822" s="103">
        <f t="shared" si="498"/>
        <v>1.30916992</v>
      </c>
      <c r="P822" s="103">
        <f t="shared" si="478"/>
        <v>572.82935884000005</v>
      </c>
      <c r="Q822" s="11">
        <f t="shared" si="492"/>
        <v>0</v>
      </c>
      <c r="R822" s="30">
        <f t="shared" si="487"/>
        <v>0</v>
      </c>
      <c r="S822" s="8">
        <f t="shared" si="479"/>
        <v>0</v>
      </c>
      <c r="T822" s="113">
        <f t="shared" si="488"/>
        <v>0.16</v>
      </c>
      <c r="U822" s="111">
        <f t="shared" si="495"/>
        <v>13</v>
      </c>
      <c r="V822" s="111">
        <v>252</v>
      </c>
      <c r="W822" s="110">
        <f t="shared" si="480"/>
        <v>1.0076859739999999</v>
      </c>
      <c r="X822" s="103">
        <f t="shared" si="481"/>
        <v>4.4027515499999996</v>
      </c>
      <c r="Y822" s="103">
        <f t="shared" si="482"/>
        <v>0</v>
      </c>
      <c r="Z822" s="114" t="str">
        <f t="shared" si="490"/>
        <v>A+J=</v>
      </c>
      <c r="AA822" s="108">
        <f t="shared" si="491"/>
        <v>45005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83"/>
        <v>44998</v>
      </c>
      <c r="B823" s="103">
        <f t="shared" si="475"/>
        <v>577.23211039</v>
      </c>
      <c r="C823" s="192">
        <f t="shared" si="493"/>
        <v>437.55157378223186</v>
      </c>
      <c r="D823" s="104">
        <f t="shared" si="484"/>
        <v>1161.0060000000001</v>
      </c>
      <c r="E823" s="105">
        <f t="shared" si="496"/>
        <v>1163.4649999999999</v>
      </c>
      <c r="F823" s="106">
        <f t="shared" si="497"/>
        <v>44948</v>
      </c>
      <c r="G823" s="107">
        <f t="shared" si="476"/>
        <v>2.1179907769639517E-3</v>
      </c>
      <c r="H823" s="108">
        <f t="shared" si="489"/>
        <v>45005</v>
      </c>
      <c r="I823" s="108">
        <f t="shared" si="477"/>
        <v>45005</v>
      </c>
      <c r="J823" s="109">
        <f t="shared" si="485"/>
        <v>18</v>
      </c>
      <c r="K823" s="109">
        <f t="shared" si="500"/>
        <v>13</v>
      </c>
      <c r="L823" s="8">
        <f t="shared" si="486"/>
        <v>1.0015292099999999</v>
      </c>
      <c r="M823" s="110">
        <f t="shared" si="499"/>
        <v>1.0044790299999999</v>
      </c>
      <c r="N823" s="110">
        <f t="shared" si="494"/>
        <v>1.3071709825406812</v>
      </c>
      <c r="O823" s="103">
        <f t="shared" si="498"/>
        <v>1.30916992</v>
      </c>
      <c r="P823" s="103">
        <f t="shared" si="478"/>
        <v>572.82935884000005</v>
      </c>
      <c r="Q823" s="11">
        <f t="shared" si="492"/>
        <v>0</v>
      </c>
      <c r="R823" s="30">
        <f t="shared" si="487"/>
        <v>0</v>
      </c>
      <c r="S823" s="8">
        <f t="shared" si="479"/>
        <v>0</v>
      </c>
      <c r="T823" s="113">
        <f t="shared" si="488"/>
        <v>0.16</v>
      </c>
      <c r="U823" s="111">
        <f t="shared" si="495"/>
        <v>13</v>
      </c>
      <c r="V823" s="111">
        <v>252</v>
      </c>
      <c r="W823" s="110">
        <f t="shared" si="480"/>
        <v>1.0076859739999999</v>
      </c>
      <c r="X823" s="103">
        <f t="shared" si="481"/>
        <v>4.4027515499999996</v>
      </c>
      <c r="Y823" s="103">
        <f t="shared" si="482"/>
        <v>0</v>
      </c>
      <c r="Z823" s="114" t="str">
        <f t="shared" si="490"/>
        <v>A+J=</v>
      </c>
      <c r="AA823" s="108">
        <f t="shared" si="491"/>
        <v>45005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83"/>
        <v>44999</v>
      </c>
      <c r="B824" s="103">
        <f t="shared" si="475"/>
        <v>577.64006991000008</v>
      </c>
      <c r="C824" s="192">
        <f t="shared" si="493"/>
        <v>437.55157378223186</v>
      </c>
      <c r="D824" s="104">
        <f t="shared" si="484"/>
        <v>1161.0060000000001</v>
      </c>
      <c r="E824" s="105">
        <f t="shared" si="496"/>
        <v>1163.4649999999999</v>
      </c>
      <c r="F824" s="106">
        <f t="shared" si="497"/>
        <v>44948</v>
      </c>
      <c r="G824" s="107">
        <f t="shared" si="476"/>
        <v>2.1179907769639517E-3</v>
      </c>
      <c r="H824" s="108">
        <f t="shared" si="489"/>
        <v>45005</v>
      </c>
      <c r="I824" s="108">
        <f t="shared" si="477"/>
        <v>45005</v>
      </c>
      <c r="J824" s="109">
        <f t="shared" si="485"/>
        <v>18</v>
      </c>
      <c r="K824" s="109">
        <f t="shared" si="500"/>
        <v>14</v>
      </c>
      <c r="L824" s="8">
        <f t="shared" si="486"/>
        <v>1.0016469299999999</v>
      </c>
      <c r="M824" s="110">
        <f t="shared" si="499"/>
        <v>1.0044790299999999</v>
      </c>
      <c r="N824" s="110">
        <f t="shared" si="494"/>
        <v>1.3071709825406812</v>
      </c>
      <c r="O824" s="103">
        <f t="shared" si="498"/>
        <v>1.3093238</v>
      </c>
      <c r="P824" s="103">
        <f t="shared" si="478"/>
        <v>572.89668928000003</v>
      </c>
      <c r="Q824" s="11">
        <f t="shared" si="492"/>
        <v>0</v>
      </c>
      <c r="R824" s="30">
        <f t="shared" si="487"/>
        <v>0</v>
      </c>
      <c r="S824" s="8">
        <f t="shared" si="479"/>
        <v>0</v>
      </c>
      <c r="T824" s="113">
        <f t="shared" si="488"/>
        <v>0.16</v>
      </c>
      <c r="U824" s="111">
        <f t="shared" si="495"/>
        <v>14</v>
      </c>
      <c r="V824" s="111">
        <v>252</v>
      </c>
      <c r="W824" s="110">
        <f t="shared" si="480"/>
        <v>1.0082796439999999</v>
      </c>
      <c r="X824" s="103">
        <f t="shared" si="481"/>
        <v>4.7433806299999999</v>
      </c>
      <c r="Y824" s="103">
        <f t="shared" si="482"/>
        <v>0</v>
      </c>
      <c r="Z824" s="114" t="str">
        <f t="shared" si="490"/>
        <v>A+J=</v>
      </c>
      <c r="AA824" s="108">
        <f t="shared" si="491"/>
        <v>45005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83"/>
        <v>45000</v>
      </c>
      <c r="B825" s="103">
        <f t="shared" si="475"/>
        <v>578.04832755999996</v>
      </c>
      <c r="C825" s="192">
        <f t="shared" si="493"/>
        <v>437.55157378223186</v>
      </c>
      <c r="D825" s="104">
        <f t="shared" si="484"/>
        <v>1161.0060000000001</v>
      </c>
      <c r="E825" s="105">
        <f t="shared" si="496"/>
        <v>1163.4649999999999</v>
      </c>
      <c r="F825" s="106">
        <f t="shared" si="497"/>
        <v>44948</v>
      </c>
      <c r="G825" s="107">
        <f t="shared" si="476"/>
        <v>2.1179907769639517E-3</v>
      </c>
      <c r="H825" s="108">
        <f t="shared" si="489"/>
        <v>45005</v>
      </c>
      <c r="I825" s="108">
        <f t="shared" si="477"/>
        <v>45005</v>
      </c>
      <c r="J825" s="109">
        <f t="shared" si="485"/>
        <v>18</v>
      </c>
      <c r="K825" s="109">
        <f t="shared" si="500"/>
        <v>15</v>
      </c>
      <c r="L825" s="8">
        <f t="shared" si="486"/>
        <v>1.00176468</v>
      </c>
      <c r="M825" s="110">
        <f t="shared" si="499"/>
        <v>1.0044790299999999</v>
      </c>
      <c r="N825" s="110">
        <f t="shared" si="494"/>
        <v>1.3071709825406812</v>
      </c>
      <c r="O825" s="103">
        <f t="shared" si="498"/>
        <v>1.3094777200000001</v>
      </c>
      <c r="P825" s="103">
        <f t="shared" si="478"/>
        <v>572.96403721000001</v>
      </c>
      <c r="Q825" s="11">
        <f t="shared" si="492"/>
        <v>0</v>
      </c>
      <c r="R825" s="30">
        <f t="shared" si="487"/>
        <v>0</v>
      </c>
      <c r="S825" s="8">
        <f t="shared" si="479"/>
        <v>0</v>
      </c>
      <c r="T825" s="113">
        <f t="shared" si="488"/>
        <v>0.16</v>
      </c>
      <c r="U825" s="111">
        <f t="shared" si="495"/>
        <v>15</v>
      </c>
      <c r="V825" s="111">
        <v>252</v>
      </c>
      <c r="W825" s="110">
        <f t="shared" si="480"/>
        <v>1.008873664</v>
      </c>
      <c r="X825" s="103">
        <f t="shared" si="481"/>
        <v>5.0842903499999998</v>
      </c>
      <c r="Y825" s="103">
        <f t="shared" si="482"/>
        <v>0</v>
      </c>
      <c r="Z825" s="114" t="str">
        <f t="shared" si="490"/>
        <v>A+J=</v>
      </c>
      <c r="AA825" s="108">
        <f t="shared" si="491"/>
        <v>45005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83"/>
        <v>45001</v>
      </c>
      <c r="B826" s="103">
        <f t="shared" si="475"/>
        <v>578.45686521000005</v>
      </c>
      <c r="C826" s="192">
        <f t="shared" si="493"/>
        <v>437.55157378223186</v>
      </c>
      <c r="D826" s="104">
        <f t="shared" si="484"/>
        <v>1161.0060000000001</v>
      </c>
      <c r="E826" s="105">
        <f t="shared" si="496"/>
        <v>1163.4649999999999</v>
      </c>
      <c r="F826" s="106">
        <f t="shared" si="497"/>
        <v>44948</v>
      </c>
      <c r="G826" s="107">
        <f t="shared" si="476"/>
        <v>2.1179907769639517E-3</v>
      </c>
      <c r="H826" s="108">
        <f t="shared" si="489"/>
        <v>45005</v>
      </c>
      <c r="I826" s="108">
        <f t="shared" si="477"/>
        <v>45005</v>
      </c>
      <c r="J826" s="109">
        <f t="shared" si="485"/>
        <v>18</v>
      </c>
      <c r="K826" s="109">
        <f t="shared" si="500"/>
        <v>16</v>
      </c>
      <c r="L826" s="8">
        <f t="shared" si="486"/>
        <v>1.00188243</v>
      </c>
      <c r="M826" s="110">
        <f t="shared" si="499"/>
        <v>1.0044790299999999</v>
      </c>
      <c r="N826" s="110">
        <f t="shared" si="494"/>
        <v>1.3071709825406812</v>
      </c>
      <c r="O826" s="103">
        <f t="shared" si="498"/>
        <v>1.3096316400000001</v>
      </c>
      <c r="P826" s="103">
        <f t="shared" si="478"/>
        <v>573.03138515000001</v>
      </c>
      <c r="Q826" s="11">
        <f t="shared" si="492"/>
        <v>0</v>
      </c>
      <c r="R826" s="30">
        <f t="shared" si="487"/>
        <v>0</v>
      </c>
      <c r="S826" s="8">
        <f t="shared" si="479"/>
        <v>0</v>
      </c>
      <c r="T826" s="113">
        <f t="shared" si="488"/>
        <v>0.16</v>
      </c>
      <c r="U826" s="111">
        <f t="shared" si="495"/>
        <v>16</v>
      </c>
      <c r="V826" s="111">
        <v>252</v>
      </c>
      <c r="W826" s="110">
        <f t="shared" si="480"/>
        <v>1.0094680330000001</v>
      </c>
      <c r="X826" s="103">
        <f t="shared" si="481"/>
        <v>5.4254800599999999</v>
      </c>
      <c r="Y826" s="103">
        <f t="shared" si="482"/>
        <v>0</v>
      </c>
      <c r="Z826" s="114" t="str">
        <f t="shared" si="490"/>
        <v>A+J=</v>
      </c>
      <c r="AA826" s="108">
        <f t="shared" si="491"/>
        <v>45005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83"/>
        <v>45002</v>
      </c>
      <c r="B827" s="103">
        <f t="shared" si="475"/>
        <v>578.86569292000001</v>
      </c>
      <c r="C827" s="192">
        <f t="shared" si="493"/>
        <v>437.55157378223186</v>
      </c>
      <c r="D827" s="104">
        <f t="shared" si="484"/>
        <v>1161.0060000000001</v>
      </c>
      <c r="E827" s="105">
        <f t="shared" si="496"/>
        <v>1163.4649999999999</v>
      </c>
      <c r="F827" s="106">
        <f t="shared" si="497"/>
        <v>44948</v>
      </c>
      <c r="G827" s="107">
        <f t="shared" si="476"/>
        <v>2.1179907769639517E-3</v>
      </c>
      <c r="H827" s="108">
        <f t="shared" si="489"/>
        <v>45005</v>
      </c>
      <c r="I827" s="108">
        <f t="shared" si="477"/>
        <v>45005</v>
      </c>
      <c r="J827" s="109">
        <f t="shared" si="485"/>
        <v>18</v>
      </c>
      <c r="K827" s="109">
        <f t="shared" si="500"/>
        <v>17</v>
      </c>
      <c r="L827" s="8">
        <f t="shared" si="486"/>
        <v>1.0020001999999999</v>
      </c>
      <c r="M827" s="110">
        <f t="shared" si="499"/>
        <v>1.0044790299999999</v>
      </c>
      <c r="N827" s="110">
        <f t="shared" si="494"/>
        <v>1.3071709825406812</v>
      </c>
      <c r="O827" s="103">
        <f t="shared" si="498"/>
        <v>1.30978558</v>
      </c>
      <c r="P827" s="103">
        <f t="shared" si="478"/>
        <v>573.09874184</v>
      </c>
      <c r="Q827" s="11">
        <f t="shared" si="492"/>
        <v>0</v>
      </c>
      <c r="R827" s="30">
        <f t="shared" si="487"/>
        <v>0</v>
      </c>
      <c r="S827" s="8">
        <f t="shared" si="479"/>
        <v>0</v>
      </c>
      <c r="T827" s="113">
        <f t="shared" si="488"/>
        <v>0.16</v>
      </c>
      <c r="U827" s="111">
        <f t="shared" si="495"/>
        <v>17</v>
      </c>
      <c r="V827" s="111">
        <v>252</v>
      </c>
      <c r="W827" s="110">
        <f t="shared" si="480"/>
        <v>1.0100627529999999</v>
      </c>
      <c r="X827" s="103">
        <f t="shared" si="481"/>
        <v>5.7669510800000001</v>
      </c>
      <c r="Y827" s="103">
        <f t="shared" si="482"/>
        <v>0</v>
      </c>
      <c r="Z827" s="114" t="str">
        <f t="shared" si="490"/>
        <v>A+J=</v>
      </c>
      <c r="AA827" s="108">
        <f t="shared" si="491"/>
        <v>45005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83"/>
        <v>45003</v>
      </c>
      <c r="B828" s="103">
        <f t="shared" si="475"/>
        <v>579.27481461999992</v>
      </c>
      <c r="C828" s="192">
        <f t="shared" si="493"/>
        <v>437.55157378223186</v>
      </c>
      <c r="D828" s="104">
        <f t="shared" si="484"/>
        <v>1161.0060000000001</v>
      </c>
      <c r="E828" s="105">
        <f t="shared" si="496"/>
        <v>1163.4649999999999</v>
      </c>
      <c r="F828" s="106">
        <f t="shared" si="497"/>
        <v>44948</v>
      </c>
      <c r="G828" s="107">
        <f t="shared" si="476"/>
        <v>2.1179907769639517E-3</v>
      </c>
      <c r="H828" s="108">
        <f t="shared" si="489"/>
        <v>45005</v>
      </c>
      <c r="I828" s="108">
        <f t="shared" si="477"/>
        <v>45005</v>
      </c>
      <c r="J828" s="109">
        <f t="shared" si="485"/>
        <v>18</v>
      </c>
      <c r="K828" s="109">
        <f t="shared" si="500"/>
        <v>18</v>
      </c>
      <c r="L828" s="8">
        <f t="shared" si="486"/>
        <v>1.0021179899999999</v>
      </c>
      <c r="M828" s="110">
        <f t="shared" si="499"/>
        <v>1.0044790299999999</v>
      </c>
      <c r="N828" s="110">
        <f t="shared" si="494"/>
        <v>1.3071709825406812</v>
      </c>
      <c r="O828" s="103">
        <f t="shared" si="498"/>
        <v>1.30993955</v>
      </c>
      <c r="P828" s="103">
        <f t="shared" si="478"/>
        <v>573.16611165999996</v>
      </c>
      <c r="Q828" s="11">
        <f t="shared" si="492"/>
        <v>0</v>
      </c>
      <c r="R828" s="30">
        <f t="shared" si="487"/>
        <v>0</v>
      </c>
      <c r="S828" s="8">
        <f t="shared" si="479"/>
        <v>0</v>
      </c>
      <c r="T828" s="113">
        <f t="shared" si="488"/>
        <v>0.16</v>
      </c>
      <c r="U828" s="111">
        <f t="shared" si="495"/>
        <v>18</v>
      </c>
      <c r="V828" s="111">
        <v>252</v>
      </c>
      <c r="W828" s="110">
        <f t="shared" si="480"/>
        <v>1.0106578230000001</v>
      </c>
      <c r="X828" s="103">
        <f t="shared" si="481"/>
        <v>6.1087029599999996</v>
      </c>
      <c r="Y828" s="103">
        <f t="shared" si="482"/>
        <v>0</v>
      </c>
      <c r="Z828" s="114" t="str">
        <f t="shared" si="490"/>
        <v>A+J=</v>
      </c>
      <c r="AA828" s="108">
        <f t="shared" si="491"/>
        <v>45005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83"/>
        <v>45004</v>
      </c>
      <c r="B829" s="103">
        <f t="shared" si="475"/>
        <v>579.27481461999992</v>
      </c>
      <c r="C829" s="192">
        <f t="shared" si="493"/>
        <v>437.55157378223186</v>
      </c>
      <c r="D829" s="104">
        <f t="shared" si="484"/>
        <v>1161.0060000000001</v>
      </c>
      <c r="E829" s="105">
        <f t="shared" si="496"/>
        <v>1163.4649999999999</v>
      </c>
      <c r="F829" s="106">
        <f t="shared" si="497"/>
        <v>44948</v>
      </c>
      <c r="G829" s="107">
        <f t="shared" si="476"/>
        <v>2.1179907769639517E-3</v>
      </c>
      <c r="H829" s="108">
        <f t="shared" si="489"/>
        <v>45005</v>
      </c>
      <c r="I829" s="108">
        <f t="shared" si="477"/>
        <v>45005</v>
      </c>
      <c r="J829" s="109">
        <f t="shared" si="485"/>
        <v>18</v>
      </c>
      <c r="K829" s="109">
        <f t="shared" si="500"/>
        <v>18</v>
      </c>
      <c r="L829" s="8">
        <f t="shared" si="486"/>
        <v>1.0021179899999999</v>
      </c>
      <c r="M829" s="110">
        <f t="shared" si="499"/>
        <v>1.0044790299999999</v>
      </c>
      <c r="N829" s="110">
        <f t="shared" si="494"/>
        <v>1.3071709825406812</v>
      </c>
      <c r="O829" s="103">
        <f t="shared" si="498"/>
        <v>1.30993955</v>
      </c>
      <c r="P829" s="103">
        <f t="shared" si="478"/>
        <v>573.16611165999996</v>
      </c>
      <c r="Q829" s="11">
        <f t="shared" si="492"/>
        <v>0</v>
      </c>
      <c r="R829" s="30">
        <f t="shared" si="487"/>
        <v>0</v>
      </c>
      <c r="S829" s="8">
        <f t="shared" si="479"/>
        <v>0</v>
      </c>
      <c r="T829" s="113">
        <f t="shared" si="488"/>
        <v>0.16</v>
      </c>
      <c r="U829" s="111">
        <f t="shared" si="495"/>
        <v>18</v>
      </c>
      <c r="V829" s="111">
        <v>252</v>
      </c>
      <c r="W829" s="110">
        <f t="shared" si="480"/>
        <v>1.0106578230000001</v>
      </c>
      <c r="X829" s="103">
        <f t="shared" si="481"/>
        <v>6.1087029599999996</v>
      </c>
      <c r="Y829" s="103">
        <f t="shared" si="482"/>
        <v>0</v>
      </c>
      <c r="Z829" s="114" t="str">
        <f t="shared" si="490"/>
        <v>A+J=</v>
      </c>
      <c r="AA829" s="108">
        <f t="shared" si="491"/>
        <v>45005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83"/>
        <v>45005</v>
      </c>
      <c r="B830" s="103">
        <f t="shared" si="475"/>
        <v>579.27481461999992</v>
      </c>
      <c r="C830" s="192">
        <f t="shared" si="493"/>
        <v>437.55157378223186</v>
      </c>
      <c r="D830" s="104">
        <f t="shared" si="484"/>
        <v>1161.0060000000001</v>
      </c>
      <c r="E830" s="105">
        <f t="shared" si="496"/>
        <v>1163.4649999999999</v>
      </c>
      <c r="F830" s="106">
        <f t="shared" si="497"/>
        <v>44948</v>
      </c>
      <c r="G830" s="107">
        <f t="shared" si="476"/>
        <v>2.1179907769639517E-3</v>
      </c>
      <c r="H830" s="108">
        <f t="shared" si="489"/>
        <v>45036</v>
      </c>
      <c r="I830" s="108">
        <f t="shared" si="477"/>
        <v>45005</v>
      </c>
      <c r="J830" s="109">
        <f t="shared" si="485"/>
        <v>18</v>
      </c>
      <c r="K830" s="109">
        <f t="shared" si="500"/>
        <v>18</v>
      </c>
      <c r="L830" s="8">
        <f t="shared" si="486"/>
        <v>1.0021179899999999</v>
      </c>
      <c r="M830" s="110">
        <f t="shared" si="499"/>
        <v>1.0044790299999999</v>
      </c>
      <c r="N830" s="110">
        <f t="shared" si="494"/>
        <v>1.3071709825406812</v>
      </c>
      <c r="O830" s="103">
        <f t="shared" si="498"/>
        <v>1.30993955</v>
      </c>
      <c r="P830" s="103">
        <f t="shared" si="478"/>
        <v>573.16611165999996</v>
      </c>
      <c r="Q830" s="11">
        <f t="shared" si="492"/>
        <v>27</v>
      </c>
      <c r="R830" s="30">
        <f t="shared" si="487"/>
        <v>3.909899952929119E-2</v>
      </c>
      <c r="S830" s="8">
        <f t="shared" si="479"/>
        <v>22.410221530000001</v>
      </c>
      <c r="T830" s="113">
        <f t="shared" si="488"/>
        <v>0.16</v>
      </c>
      <c r="U830" s="111">
        <f t="shared" si="495"/>
        <v>18</v>
      </c>
      <c r="V830" s="111">
        <v>252</v>
      </c>
      <c r="W830" s="110">
        <f t="shared" si="480"/>
        <v>1.0106578230000001</v>
      </c>
      <c r="X830" s="103">
        <f t="shared" si="481"/>
        <v>6.1087029599999996</v>
      </c>
      <c r="Y830" s="103">
        <f t="shared" si="482"/>
        <v>28.51892449</v>
      </c>
      <c r="Z830" s="114" t="str">
        <f t="shared" si="490"/>
        <v>A+J=</v>
      </c>
      <c r="AA830" s="108">
        <f t="shared" si="491"/>
        <v>45005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83"/>
        <v>45006</v>
      </c>
      <c r="B831" s="103">
        <f t="shared" si="475"/>
        <v>551.08036355000002</v>
      </c>
      <c r="C831" s="192">
        <f t="shared" si="493"/>
        <v>420.44374500494212</v>
      </c>
      <c r="D831" s="104">
        <f t="shared" si="484"/>
        <v>1163.4649999999999</v>
      </c>
      <c r="E831" s="105">
        <f t="shared" si="496"/>
        <v>1162.761</v>
      </c>
      <c r="F831" s="106">
        <f t="shared" si="497"/>
        <v>44977</v>
      </c>
      <c r="G831" s="107">
        <f t="shared" si="476"/>
        <v>-6.050891088257293E-4</v>
      </c>
      <c r="H831" s="108">
        <f t="shared" si="489"/>
        <v>45036</v>
      </c>
      <c r="I831" s="108">
        <f t="shared" si="477"/>
        <v>45036</v>
      </c>
      <c r="J831" s="109">
        <f t="shared" si="485"/>
        <v>22</v>
      </c>
      <c r="K831" s="109">
        <f t="shared" si="500"/>
        <v>1</v>
      </c>
      <c r="L831" s="8">
        <f t="shared" si="486"/>
        <v>1</v>
      </c>
      <c r="M831" s="110">
        <f t="shared" si="499"/>
        <v>1.0021179899999999</v>
      </c>
      <c r="N831" s="110">
        <f t="shared" si="494"/>
        <v>1.3099395576099924</v>
      </c>
      <c r="O831" s="103">
        <f t="shared" si="498"/>
        <v>1.30993955</v>
      </c>
      <c r="P831" s="103">
        <f t="shared" si="478"/>
        <v>550.75589013000001</v>
      </c>
      <c r="Q831" s="11">
        <f t="shared" si="492"/>
        <v>0</v>
      </c>
      <c r="R831" s="30">
        <f t="shared" si="487"/>
        <v>0</v>
      </c>
      <c r="S831" s="8">
        <f t="shared" si="479"/>
        <v>0</v>
      </c>
      <c r="T831" s="113">
        <f t="shared" si="488"/>
        <v>0.16</v>
      </c>
      <c r="U831" s="111">
        <f t="shared" si="495"/>
        <v>1</v>
      </c>
      <c r="V831" s="111">
        <v>252</v>
      </c>
      <c r="W831" s="110">
        <f t="shared" si="480"/>
        <v>1.0005891419999999</v>
      </c>
      <c r="X831" s="103">
        <f t="shared" si="481"/>
        <v>0.32447342000000001</v>
      </c>
      <c r="Y831" s="103">
        <f t="shared" si="482"/>
        <v>0</v>
      </c>
      <c r="Z831" s="114" t="str">
        <f t="shared" si="490"/>
        <v>A+J=</v>
      </c>
      <c r="AA831" s="108">
        <f t="shared" si="491"/>
        <v>45036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83"/>
        <v>45007</v>
      </c>
      <c r="B832" s="103">
        <f t="shared" si="475"/>
        <v>551.40502753999999</v>
      </c>
      <c r="C832" s="192">
        <f t="shared" si="493"/>
        <v>420.44374500494212</v>
      </c>
      <c r="D832" s="104">
        <f t="shared" si="484"/>
        <v>1163.4649999999999</v>
      </c>
      <c r="E832" s="105">
        <f t="shared" si="496"/>
        <v>1162.761</v>
      </c>
      <c r="F832" s="106">
        <f t="shared" si="497"/>
        <v>44977</v>
      </c>
      <c r="G832" s="107">
        <f t="shared" si="476"/>
        <v>-6.050891088257293E-4</v>
      </c>
      <c r="H832" s="108">
        <f t="shared" si="489"/>
        <v>45036</v>
      </c>
      <c r="I832" s="108">
        <f t="shared" si="477"/>
        <v>45036</v>
      </c>
      <c r="J832" s="109">
        <f t="shared" si="485"/>
        <v>22</v>
      </c>
      <c r="K832" s="109">
        <f t="shared" si="500"/>
        <v>2</v>
      </c>
      <c r="L832" s="8">
        <f t="shared" si="486"/>
        <v>1</v>
      </c>
      <c r="M832" s="110">
        <f t="shared" si="499"/>
        <v>1.0021179899999999</v>
      </c>
      <c r="N832" s="110">
        <f t="shared" si="494"/>
        <v>1.3099395576099924</v>
      </c>
      <c r="O832" s="103">
        <f t="shared" si="498"/>
        <v>1.30993955</v>
      </c>
      <c r="P832" s="103">
        <f t="shared" si="478"/>
        <v>550.75589013000001</v>
      </c>
      <c r="Q832" s="11">
        <f t="shared" si="492"/>
        <v>0</v>
      </c>
      <c r="R832" s="30">
        <f t="shared" si="487"/>
        <v>0</v>
      </c>
      <c r="S832" s="8">
        <f t="shared" si="479"/>
        <v>0</v>
      </c>
      <c r="T832" s="113">
        <f t="shared" si="488"/>
        <v>0.16</v>
      </c>
      <c r="U832" s="111">
        <f t="shared" si="495"/>
        <v>2</v>
      </c>
      <c r="V832" s="111">
        <v>252</v>
      </c>
      <c r="W832" s="110">
        <f t="shared" si="480"/>
        <v>1.0011786300000001</v>
      </c>
      <c r="X832" s="103">
        <f t="shared" si="481"/>
        <v>0.64913741000000003</v>
      </c>
      <c r="Y832" s="103">
        <f t="shared" si="482"/>
        <v>0</v>
      </c>
      <c r="Z832" s="114" t="str">
        <f t="shared" si="490"/>
        <v>A+J=</v>
      </c>
      <c r="AA832" s="108">
        <f t="shared" si="491"/>
        <v>45036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83"/>
        <v>45008</v>
      </c>
      <c r="B833" s="103">
        <f t="shared" si="475"/>
        <v>551.72988373999999</v>
      </c>
      <c r="C833" s="192">
        <f t="shared" si="493"/>
        <v>420.44374500494212</v>
      </c>
      <c r="D833" s="104">
        <f t="shared" si="484"/>
        <v>1163.4649999999999</v>
      </c>
      <c r="E833" s="105">
        <f t="shared" si="496"/>
        <v>1162.761</v>
      </c>
      <c r="F833" s="106">
        <f t="shared" si="497"/>
        <v>44977</v>
      </c>
      <c r="G833" s="107">
        <f t="shared" si="476"/>
        <v>-6.050891088257293E-4</v>
      </c>
      <c r="H833" s="108">
        <f t="shared" si="489"/>
        <v>45036</v>
      </c>
      <c r="I833" s="108">
        <f t="shared" si="477"/>
        <v>45036</v>
      </c>
      <c r="J833" s="109">
        <f t="shared" si="485"/>
        <v>22</v>
      </c>
      <c r="K833" s="109">
        <f t="shared" si="500"/>
        <v>3</v>
      </c>
      <c r="L833" s="8">
        <f t="shared" si="486"/>
        <v>1</v>
      </c>
      <c r="M833" s="110">
        <f t="shared" si="499"/>
        <v>1.0021179899999999</v>
      </c>
      <c r="N833" s="110">
        <f t="shared" si="494"/>
        <v>1.3099395576099924</v>
      </c>
      <c r="O833" s="103">
        <f t="shared" si="498"/>
        <v>1.30993955</v>
      </c>
      <c r="P833" s="103">
        <f t="shared" si="478"/>
        <v>550.75589013000001</v>
      </c>
      <c r="Q833" s="11">
        <f t="shared" si="492"/>
        <v>0</v>
      </c>
      <c r="R833" s="30">
        <f t="shared" si="487"/>
        <v>0</v>
      </c>
      <c r="S833" s="8">
        <f t="shared" si="479"/>
        <v>0</v>
      </c>
      <c r="T833" s="113">
        <f t="shared" si="488"/>
        <v>0.16</v>
      </c>
      <c r="U833" s="111">
        <f t="shared" si="495"/>
        <v>3</v>
      </c>
      <c r="V833" s="111">
        <v>252</v>
      </c>
      <c r="W833" s="110">
        <f t="shared" si="480"/>
        <v>1.001768467</v>
      </c>
      <c r="X833" s="103">
        <f t="shared" si="481"/>
        <v>0.97399360999999995</v>
      </c>
      <c r="Y833" s="103">
        <f t="shared" si="482"/>
        <v>0</v>
      </c>
      <c r="Z833" s="114" t="str">
        <f t="shared" si="490"/>
        <v>A+J=</v>
      </c>
      <c r="AA833" s="108">
        <f t="shared" si="491"/>
        <v>45036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83"/>
        <v>45009</v>
      </c>
      <c r="B834" s="103">
        <f t="shared" si="475"/>
        <v>552.05493050999996</v>
      </c>
      <c r="C834" s="192">
        <f t="shared" si="493"/>
        <v>420.44374500494212</v>
      </c>
      <c r="D834" s="104">
        <f t="shared" si="484"/>
        <v>1163.4649999999999</v>
      </c>
      <c r="E834" s="105">
        <f t="shared" si="496"/>
        <v>1162.761</v>
      </c>
      <c r="F834" s="106">
        <f t="shared" si="497"/>
        <v>44977</v>
      </c>
      <c r="G834" s="107">
        <f t="shared" si="476"/>
        <v>-6.050891088257293E-4</v>
      </c>
      <c r="H834" s="108">
        <f t="shared" si="489"/>
        <v>45036</v>
      </c>
      <c r="I834" s="108">
        <f t="shared" si="477"/>
        <v>45036</v>
      </c>
      <c r="J834" s="109">
        <f t="shared" si="485"/>
        <v>22</v>
      </c>
      <c r="K834" s="109">
        <f t="shared" si="500"/>
        <v>4</v>
      </c>
      <c r="L834" s="8">
        <f t="shared" si="486"/>
        <v>1</v>
      </c>
      <c r="M834" s="110">
        <f t="shared" si="499"/>
        <v>1.0021179899999999</v>
      </c>
      <c r="N834" s="110">
        <f t="shared" si="494"/>
        <v>1.3099395576099924</v>
      </c>
      <c r="O834" s="103">
        <f t="shared" si="498"/>
        <v>1.30993955</v>
      </c>
      <c r="P834" s="103">
        <f t="shared" si="478"/>
        <v>550.75589013000001</v>
      </c>
      <c r="Q834" s="11">
        <f t="shared" si="492"/>
        <v>0</v>
      </c>
      <c r="R834" s="30">
        <f t="shared" si="487"/>
        <v>0</v>
      </c>
      <c r="S834" s="8">
        <f t="shared" si="479"/>
        <v>0</v>
      </c>
      <c r="T834" s="113">
        <f t="shared" si="488"/>
        <v>0.16</v>
      </c>
      <c r="U834" s="111">
        <f t="shared" si="495"/>
        <v>4</v>
      </c>
      <c r="V834" s="111">
        <v>252</v>
      </c>
      <c r="W834" s="110">
        <f t="shared" si="480"/>
        <v>1.0023586499999999</v>
      </c>
      <c r="X834" s="103">
        <f t="shared" si="481"/>
        <v>1.2990403800000001</v>
      </c>
      <c r="Y834" s="103">
        <f t="shared" si="482"/>
        <v>0</v>
      </c>
      <c r="Z834" s="114" t="str">
        <f t="shared" si="490"/>
        <v>A+J=</v>
      </c>
      <c r="AA834" s="108">
        <f t="shared" si="491"/>
        <v>45036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83"/>
        <v>45010</v>
      </c>
      <c r="B835" s="103">
        <f t="shared" si="475"/>
        <v>552.38016948000006</v>
      </c>
      <c r="C835" s="192">
        <f t="shared" si="493"/>
        <v>420.44374500494212</v>
      </c>
      <c r="D835" s="104">
        <f t="shared" si="484"/>
        <v>1163.4649999999999</v>
      </c>
      <c r="E835" s="105">
        <f t="shared" si="496"/>
        <v>1162.761</v>
      </c>
      <c r="F835" s="106">
        <f t="shared" si="497"/>
        <v>44977</v>
      </c>
      <c r="G835" s="107">
        <f t="shared" si="476"/>
        <v>-6.050891088257293E-4</v>
      </c>
      <c r="H835" s="108">
        <f t="shared" si="489"/>
        <v>45036</v>
      </c>
      <c r="I835" s="108">
        <f t="shared" si="477"/>
        <v>45036</v>
      </c>
      <c r="J835" s="109">
        <f t="shared" si="485"/>
        <v>22</v>
      </c>
      <c r="K835" s="109">
        <f t="shared" si="500"/>
        <v>5</v>
      </c>
      <c r="L835" s="8">
        <f t="shared" si="486"/>
        <v>1</v>
      </c>
      <c r="M835" s="110">
        <f t="shared" si="499"/>
        <v>1.0021179899999999</v>
      </c>
      <c r="N835" s="110">
        <f t="shared" si="494"/>
        <v>1.3099395576099924</v>
      </c>
      <c r="O835" s="103">
        <f t="shared" si="498"/>
        <v>1.30993955</v>
      </c>
      <c r="P835" s="103">
        <f t="shared" si="478"/>
        <v>550.75589013000001</v>
      </c>
      <c r="Q835" s="11">
        <f t="shared" si="492"/>
        <v>0</v>
      </c>
      <c r="R835" s="30">
        <f t="shared" si="487"/>
        <v>0</v>
      </c>
      <c r="S835" s="8">
        <f t="shared" si="479"/>
        <v>0</v>
      </c>
      <c r="T835" s="113">
        <f t="shared" si="488"/>
        <v>0.16</v>
      </c>
      <c r="U835" s="111">
        <f t="shared" si="495"/>
        <v>5</v>
      </c>
      <c r="V835" s="111">
        <v>252</v>
      </c>
      <c r="W835" s="110">
        <f t="shared" si="480"/>
        <v>1.0029491820000001</v>
      </c>
      <c r="X835" s="103">
        <f t="shared" si="481"/>
        <v>1.6242793499999999</v>
      </c>
      <c r="Y835" s="103">
        <f t="shared" si="482"/>
        <v>0</v>
      </c>
      <c r="Z835" s="114" t="str">
        <f t="shared" si="490"/>
        <v>A+J=</v>
      </c>
      <c r="AA835" s="108">
        <f t="shared" si="491"/>
        <v>45036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83"/>
        <v>45011</v>
      </c>
      <c r="B836" s="103">
        <f t="shared" si="475"/>
        <v>552.38016948000006</v>
      </c>
      <c r="C836" s="192">
        <f t="shared" si="493"/>
        <v>420.44374500494212</v>
      </c>
      <c r="D836" s="104">
        <f t="shared" si="484"/>
        <v>1163.4649999999999</v>
      </c>
      <c r="E836" s="105">
        <f t="shared" si="496"/>
        <v>1162.761</v>
      </c>
      <c r="F836" s="106">
        <f t="shared" si="497"/>
        <v>44977</v>
      </c>
      <c r="G836" s="107">
        <f t="shared" si="476"/>
        <v>-6.050891088257293E-4</v>
      </c>
      <c r="H836" s="108">
        <f t="shared" si="489"/>
        <v>45036</v>
      </c>
      <c r="I836" s="108">
        <f t="shared" si="477"/>
        <v>45036</v>
      </c>
      <c r="J836" s="109">
        <f t="shared" si="485"/>
        <v>22</v>
      </c>
      <c r="K836" s="109">
        <f t="shared" si="500"/>
        <v>5</v>
      </c>
      <c r="L836" s="8">
        <f t="shared" si="486"/>
        <v>1</v>
      </c>
      <c r="M836" s="110">
        <f t="shared" si="499"/>
        <v>1.0021179899999999</v>
      </c>
      <c r="N836" s="110">
        <f t="shared" si="494"/>
        <v>1.3099395576099924</v>
      </c>
      <c r="O836" s="103">
        <f t="shared" si="498"/>
        <v>1.30993955</v>
      </c>
      <c r="P836" s="103">
        <f t="shared" si="478"/>
        <v>550.75589013000001</v>
      </c>
      <c r="Q836" s="11">
        <f t="shared" si="492"/>
        <v>0</v>
      </c>
      <c r="R836" s="30">
        <f t="shared" si="487"/>
        <v>0</v>
      </c>
      <c r="S836" s="8">
        <f t="shared" si="479"/>
        <v>0</v>
      </c>
      <c r="T836" s="113">
        <f t="shared" si="488"/>
        <v>0.16</v>
      </c>
      <c r="U836" s="111">
        <f t="shared" si="495"/>
        <v>5</v>
      </c>
      <c r="V836" s="111">
        <v>252</v>
      </c>
      <c r="W836" s="110">
        <f t="shared" si="480"/>
        <v>1.0029491820000001</v>
      </c>
      <c r="X836" s="103">
        <f t="shared" si="481"/>
        <v>1.6242793499999999</v>
      </c>
      <c r="Y836" s="103">
        <f t="shared" si="482"/>
        <v>0</v>
      </c>
      <c r="Z836" s="114" t="str">
        <f t="shared" si="490"/>
        <v>A+J=</v>
      </c>
      <c r="AA836" s="108">
        <f t="shared" si="491"/>
        <v>45036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83"/>
        <v>45012</v>
      </c>
      <c r="B837" s="103">
        <f t="shared" si="475"/>
        <v>552.38016948000006</v>
      </c>
      <c r="C837" s="192">
        <f t="shared" si="493"/>
        <v>420.44374500494212</v>
      </c>
      <c r="D837" s="104">
        <f t="shared" si="484"/>
        <v>1163.4649999999999</v>
      </c>
      <c r="E837" s="105">
        <f t="shared" si="496"/>
        <v>1162.761</v>
      </c>
      <c r="F837" s="106">
        <f t="shared" si="497"/>
        <v>44977</v>
      </c>
      <c r="G837" s="107">
        <f t="shared" si="476"/>
        <v>-6.050891088257293E-4</v>
      </c>
      <c r="H837" s="108">
        <f t="shared" si="489"/>
        <v>45036</v>
      </c>
      <c r="I837" s="108">
        <f t="shared" si="477"/>
        <v>45036</v>
      </c>
      <c r="J837" s="109">
        <f t="shared" si="485"/>
        <v>22</v>
      </c>
      <c r="K837" s="109">
        <f t="shared" si="500"/>
        <v>5</v>
      </c>
      <c r="L837" s="8">
        <f t="shared" si="486"/>
        <v>1</v>
      </c>
      <c r="M837" s="110">
        <f t="shared" si="499"/>
        <v>1.0021179899999999</v>
      </c>
      <c r="N837" s="110">
        <f t="shared" si="494"/>
        <v>1.3099395576099924</v>
      </c>
      <c r="O837" s="103">
        <f t="shared" si="498"/>
        <v>1.30993955</v>
      </c>
      <c r="P837" s="103">
        <f t="shared" si="478"/>
        <v>550.75589013000001</v>
      </c>
      <c r="Q837" s="11">
        <f t="shared" si="492"/>
        <v>0</v>
      </c>
      <c r="R837" s="30">
        <f t="shared" si="487"/>
        <v>0</v>
      </c>
      <c r="S837" s="8">
        <f t="shared" si="479"/>
        <v>0</v>
      </c>
      <c r="T837" s="113">
        <f t="shared" si="488"/>
        <v>0.16</v>
      </c>
      <c r="U837" s="111">
        <f t="shared" si="495"/>
        <v>5</v>
      </c>
      <c r="V837" s="111">
        <v>252</v>
      </c>
      <c r="W837" s="110">
        <f t="shared" si="480"/>
        <v>1.0029491820000001</v>
      </c>
      <c r="X837" s="103">
        <f t="shared" si="481"/>
        <v>1.6242793499999999</v>
      </c>
      <c r="Y837" s="103">
        <f t="shared" si="482"/>
        <v>0</v>
      </c>
      <c r="Z837" s="114" t="str">
        <f t="shared" si="490"/>
        <v>A+J=</v>
      </c>
      <c r="AA837" s="108">
        <f t="shared" si="491"/>
        <v>45036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83"/>
        <v>45013</v>
      </c>
      <c r="B838" s="103">
        <f t="shared" si="475"/>
        <v>552.70559957</v>
      </c>
      <c r="C838" s="192">
        <f t="shared" si="493"/>
        <v>420.44374500494212</v>
      </c>
      <c r="D838" s="104">
        <f t="shared" si="484"/>
        <v>1163.4649999999999</v>
      </c>
      <c r="E838" s="105">
        <f t="shared" si="496"/>
        <v>1162.761</v>
      </c>
      <c r="F838" s="106">
        <f t="shared" si="497"/>
        <v>44977</v>
      </c>
      <c r="G838" s="107">
        <f t="shared" si="476"/>
        <v>-6.050891088257293E-4</v>
      </c>
      <c r="H838" s="108">
        <f t="shared" si="489"/>
        <v>45036</v>
      </c>
      <c r="I838" s="108">
        <f t="shared" si="477"/>
        <v>45036</v>
      </c>
      <c r="J838" s="109">
        <f t="shared" si="485"/>
        <v>22</v>
      </c>
      <c r="K838" s="109">
        <f t="shared" si="500"/>
        <v>6</v>
      </c>
      <c r="L838" s="8">
        <f t="shared" si="486"/>
        <v>1</v>
      </c>
      <c r="M838" s="110">
        <f t="shared" si="499"/>
        <v>1.0021179899999999</v>
      </c>
      <c r="N838" s="110">
        <f t="shared" si="494"/>
        <v>1.3099395576099924</v>
      </c>
      <c r="O838" s="103">
        <f t="shared" si="498"/>
        <v>1.30993955</v>
      </c>
      <c r="P838" s="103">
        <f t="shared" si="478"/>
        <v>550.75589013000001</v>
      </c>
      <c r="Q838" s="11">
        <f t="shared" si="492"/>
        <v>0</v>
      </c>
      <c r="R838" s="30">
        <f t="shared" si="487"/>
        <v>0</v>
      </c>
      <c r="S838" s="8">
        <f t="shared" si="479"/>
        <v>0</v>
      </c>
      <c r="T838" s="113">
        <f t="shared" si="488"/>
        <v>0.16</v>
      </c>
      <c r="U838" s="111">
        <f t="shared" si="495"/>
        <v>6</v>
      </c>
      <c r="V838" s="111">
        <v>252</v>
      </c>
      <c r="W838" s="110">
        <f t="shared" si="480"/>
        <v>1.003540061</v>
      </c>
      <c r="X838" s="103">
        <f t="shared" si="481"/>
        <v>1.9497094399999999</v>
      </c>
      <c r="Y838" s="103">
        <f t="shared" si="482"/>
        <v>0</v>
      </c>
      <c r="Z838" s="114" t="str">
        <f t="shared" si="490"/>
        <v>A+J=</v>
      </c>
      <c r="AA838" s="108">
        <f t="shared" si="491"/>
        <v>45036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83"/>
        <v>45014</v>
      </c>
      <c r="B839" s="103">
        <f t="shared" si="475"/>
        <v>553.03122131999999</v>
      </c>
      <c r="C839" s="192">
        <f t="shared" si="493"/>
        <v>420.44374500494212</v>
      </c>
      <c r="D839" s="104">
        <f t="shared" si="484"/>
        <v>1163.4649999999999</v>
      </c>
      <c r="E839" s="105">
        <f t="shared" si="496"/>
        <v>1162.761</v>
      </c>
      <c r="F839" s="106">
        <f t="shared" si="497"/>
        <v>44977</v>
      </c>
      <c r="G839" s="107">
        <f t="shared" si="476"/>
        <v>-6.050891088257293E-4</v>
      </c>
      <c r="H839" s="108">
        <f t="shared" si="489"/>
        <v>45036</v>
      </c>
      <c r="I839" s="108">
        <f t="shared" si="477"/>
        <v>45036</v>
      </c>
      <c r="J839" s="109">
        <f t="shared" si="485"/>
        <v>22</v>
      </c>
      <c r="K839" s="109">
        <f t="shared" si="500"/>
        <v>7</v>
      </c>
      <c r="L839" s="8">
        <f t="shared" si="486"/>
        <v>1</v>
      </c>
      <c r="M839" s="110">
        <f t="shared" si="499"/>
        <v>1.0021179899999999</v>
      </c>
      <c r="N839" s="110">
        <f t="shared" si="494"/>
        <v>1.3099395576099924</v>
      </c>
      <c r="O839" s="103">
        <f t="shared" si="498"/>
        <v>1.30993955</v>
      </c>
      <c r="P839" s="103">
        <f t="shared" si="478"/>
        <v>550.75589013000001</v>
      </c>
      <c r="Q839" s="11">
        <f t="shared" si="492"/>
        <v>0</v>
      </c>
      <c r="R839" s="30">
        <f t="shared" si="487"/>
        <v>0</v>
      </c>
      <c r="S839" s="8">
        <f t="shared" si="479"/>
        <v>0</v>
      </c>
      <c r="T839" s="113">
        <f t="shared" si="488"/>
        <v>0.16</v>
      </c>
      <c r="U839" s="111">
        <f t="shared" si="495"/>
        <v>7</v>
      </c>
      <c r="V839" s="111">
        <v>252</v>
      </c>
      <c r="W839" s="110">
        <f t="shared" si="480"/>
        <v>1.004131288</v>
      </c>
      <c r="X839" s="103">
        <f t="shared" si="481"/>
        <v>2.2753311900000002</v>
      </c>
      <c r="Y839" s="103">
        <f t="shared" si="482"/>
        <v>0</v>
      </c>
      <c r="Z839" s="114" t="str">
        <f t="shared" si="490"/>
        <v>A+J=</v>
      </c>
      <c r="AA839" s="108">
        <f t="shared" si="491"/>
        <v>45036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83"/>
        <v>45015</v>
      </c>
      <c r="B840" s="103">
        <f t="shared" si="475"/>
        <v>553.35703529</v>
      </c>
      <c r="C840" s="192">
        <f t="shared" si="493"/>
        <v>420.44374500494212</v>
      </c>
      <c r="D840" s="104">
        <f t="shared" si="484"/>
        <v>1163.4649999999999</v>
      </c>
      <c r="E840" s="105">
        <f t="shared" si="496"/>
        <v>1162.761</v>
      </c>
      <c r="F840" s="106">
        <f t="shared" si="497"/>
        <v>44977</v>
      </c>
      <c r="G840" s="107">
        <f t="shared" si="476"/>
        <v>-6.050891088257293E-4</v>
      </c>
      <c r="H840" s="108">
        <f t="shared" si="489"/>
        <v>45036</v>
      </c>
      <c r="I840" s="108">
        <f t="shared" si="477"/>
        <v>45036</v>
      </c>
      <c r="J840" s="109">
        <f t="shared" si="485"/>
        <v>22</v>
      </c>
      <c r="K840" s="109">
        <f t="shared" si="500"/>
        <v>8</v>
      </c>
      <c r="L840" s="8">
        <f t="shared" si="486"/>
        <v>1</v>
      </c>
      <c r="M840" s="110">
        <f t="shared" si="499"/>
        <v>1.0021179899999999</v>
      </c>
      <c r="N840" s="110">
        <f t="shared" si="494"/>
        <v>1.3099395576099924</v>
      </c>
      <c r="O840" s="103">
        <f t="shared" si="498"/>
        <v>1.30993955</v>
      </c>
      <c r="P840" s="103">
        <f t="shared" si="478"/>
        <v>550.75589013000001</v>
      </c>
      <c r="Q840" s="11">
        <f t="shared" si="492"/>
        <v>0</v>
      </c>
      <c r="R840" s="30">
        <f t="shared" si="487"/>
        <v>0</v>
      </c>
      <c r="S840" s="8">
        <f t="shared" si="479"/>
        <v>0</v>
      </c>
      <c r="T840" s="113">
        <f t="shared" si="488"/>
        <v>0.16</v>
      </c>
      <c r="U840" s="111">
        <f t="shared" si="495"/>
        <v>8</v>
      </c>
      <c r="V840" s="111">
        <v>252</v>
      </c>
      <c r="W840" s="110">
        <f t="shared" si="480"/>
        <v>1.0047228640000001</v>
      </c>
      <c r="X840" s="103">
        <f t="shared" si="481"/>
        <v>2.6011451600000002</v>
      </c>
      <c r="Y840" s="103">
        <f t="shared" si="482"/>
        <v>0</v>
      </c>
      <c r="Z840" s="114" t="str">
        <f t="shared" si="490"/>
        <v>A+J=</v>
      </c>
      <c r="AA840" s="108">
        <f t="shared" si="491"/>
        <v>45036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83"/>
        <v>45016</v>
      </c>
      <c r="B841" s="103">
        <f t="shared" si="475"/>
        <v>553.68304092000005</v>
      </c>
      <c r="C841" s="192">
        <f t="shared" si="493"/>
        <v>420.44374500494212</v>
      </c>
      <c r="D841" s="104">
        <f t="shared" si="484"/>
        <v>1163.4649999999999</v>
      </c>
      <c r="E841" s="105">
        <f t="shared" si="496"/>
        <v>1162.761</v>
      </c>
      <c r="F841" s="106">
        <f t="shared" si="497"/>
        <v>44977</v>
      </c>
      <c r="G841" s="107">
        <f t="shared" si="476"/>
        <v>-6.050891088257293E-4</v>
      </c>
      <c r="H841" s="108">
        <f t="shared" si="489"/>
        <v>45036</v>
      </c>
      <c r="I841" s="108">
        <f t="shared" si="477"/>
        <v>45036</v>
      </c>
      <c r="J841" s="109">
        <f t="shared" si="485"/>
        <v>22</v>
      </c>
      <c r="K841" s="109">
        <f t="shared" si="500"/>
        <v>9</v>
      </c>
      <c r="L841" s="8">
        <f t="shared" si="486"/>
        <v>1</v>
      </c>
      <c r="M841" s="110">
        <f t="shared" si="499"/>
        <v>1.0021179899999999</v>
      </c>
      <c r="N841" s="110">
        <f t="shared" si="494"/>
        <v>1.3099395576099924</v>
      </c>
      <c r="O841" s="103">
        <f t="shared" si="498"/>
        <v>1.30993955</v>
      </c>
      <c r="P841" s="103">
        <f t="shared" si="478"/>
        <v>550.75589013000001</v>
      </c>
      <c r="Q841" s="11">
        <f t="shared" si="492"/>
        <v>0</v>
      </c>
      <c r="R841" s="30">
        <f t="shared" si="487"/>
        <v>0</v>
      </c>
      <c r="S841" s="8">
        <f t="shared" si="479"/>
        <v>0</v>
      </c>
      <c r="T841" s="113">
        <f t="shared" si="488"/>
        <v>0.16</v>
      </c>
      <c r="U841" s="111">
        <f t="shared" si="495"/>
        <v>9</v>
      </c>
      <c r="V841" s="111">
        <v>252</v>
      </c>
      <c r="W841" s="110">
        <f t="shared" si="480"/>
        <v>1.005314788</v>
      </c>
      <c r="X841" s="103">
        <f t="shared" si="481"/>
        <v>2.9271507899999998</v>
      </c>
      <c r="Y841" s="103">
        <f t="shared" si="482"/>
        <v>0</v>
      </c>
      <c r="Z841" s="114" t="str">
        <f t="shared" si="490"/>
        <v>A+J=</v>
      </c>
      <c r="AA841" s="108">
        <f t="shared" si="491"/>
        <v>45036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83"/>
        <v>45017</v>
      </c>
      <c r="B842" s="103">
        <f t="shared" ref="B842:B905" si="501">(P842+X842)</f>
        <v>554.00923876000002</v>
      </c>
      <c r="C842" s="192">
        <f t="shared" si="493"/>
        <v>420.44374500494212</v>
      </c>
      <c r="D842" s="104">
        <f t="shared" si="484"/>
        <v>1163.4649999999999</v>
      </c>
      <c r="E842" s="105">
        <f t="shared" si="496"/>
        <v>1162.761</v>
      </c>
      <c r="F842" s="106">
        <f t="shared" si="497"/>
        <v>44977</v>
      </c>
      <c r="G842" s="107">
        <f t="shared" ref="G842:G905" si="502">(E842/D842)-1</f>
        <v>-6.050891088257293E-4</v>
      </c>
      <c r="H842" s="108">
        <f t="shared" si="489"/>
        <v>45036</v>
      </c>
      <c r="I842" s="108">
        <f t="shared" ref="I842:I905" si="503">IF(A842&gt;I841,H842,I841)</f>
        <v>45036</v>
      </c>
      <c r="J842" s="109">
        <f t="shared" si="485"/>
        <v>22</v>
      </c>
      <c r="K842" s="109">
        <f t="shared" si="500"/>
        <v>10</v>
      </c>
      <c r="L842" s="8">
        <f t="shared" si="486"/>
        <v>1</v>
      </c>
      <c r="M842" s="110">
        <f t="shared" si="499"/>
        <v>1.0021179899999999</v>
      </c>
      <c r="N842" s="110">
        <f t="shared" si="494"/>
        <v>1.3099395576099924</v>
      </c>
      <c r="O842" s="103">
        <f t="shared" si="498"/>
        <v>1.30993955</v>
      </c>
      <c r="P842" s="103">
        <f t="shared" ref="P842:P905" si="504">TRUNC(C842*O842,8)</f>
        <v>550.75589013000001</v>
      </c>
      <c r="Q842" s="11">
        <f t="shared" si="492"/>
        <v>0</v>
      </c>
      <c r="R842" s="30">
        <f t="shared" si="487"/>
        <v>0</v>
      </c>
      <c r="S842" s="8">
        <f t="shared" ref="S842:S905" si="505">IF(R842&gt;0,TRUNC(R842*P842,8),0)</f>
        <v>0</v>
      </c>
      <c r="T842" s="113">
        <f t="shared" si="488"/>
        <v>0.16</v>
      </c>
      <c r="U842" s="111">
        <f t="shared" si="495"/>
        <v>10</v>
      </c>
      <c r="V842" s="111">
        <v>252</v>
      </c>
      <c r="W842" s="110">
        <f t="shared" ref="W842:W905" si="506">ROUND((1+T842)^TRUNC((U842/V842),9),9)</f>
        <v>1.005907061</v>
      </c>
      <c r="X842" s="103">
        <f t="shared" ref="X842:X905" si="507">TRUNC((P842*(W842-1)),8)</f>
        <v>3.2533486300000001</v>
      </c>
      <c r="Y842" s="103">
        <f t="shared" ref="Y842:Y905" si="508">IF(Q842&gt;0,S842+X842,0)</f>
        <v>0</v>
      </c>
      <c r="Z842" s="114" t="str">
        <f t="shared" si="490"/>
        <v>A+J=</v>
      </c>
      <c r="AA842" s="108">
        <f t="shared" si="491"/>
        <v>45036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509">(A842+1)</f>
        <v>45018</v>
      </c>
      <c r="B843" s="103">
        <f t="shared" si="501"/>
        <v>554.00923876000002</v>
      </c>
      <c r="C843" s="192">
        <f t="shared" si="493"/>
        <v>420.44374500494212</v>
      </c>
      <c r="D843" s="104">
        <f t="shared" ref="D843:D906" si="510">IF(E843=E842,D842,E842)</f>
        <v>1163.4649999999999</v>
      </c>
      <c r="E843" s="105">
        <f t="shared" si="496"/>
        <v>1162.761</v>
      </c>
      <c r="F843" s="106">
        <f t="shared" si="497"/>
        <v>44977</v>
      </c>
      <c r="G843" s="107">
        <f t="shared" si="502"/>
        <v>-6.050891088257293E-4</v>
      </c>
      <c r="H843" s="108">
        <f t="shared" si="489"/>
        <v>45036</v>
      </c>
      <c r="I843" s="108">
        <f t="shared" si="503"/>
        <v>45036</v>
      </c>
      <c r="J843" s="109">
        <f t="shared" ref="J843:J906" si="511">IF(I843=I842,J842,NETWORKDAYS(I842,I843,$AD$171:$AD$502)-1)</f>
        <v>22</v>
      </c>
      <c r="K843" s="109">
        <f t="shared" si="500"/>
        <v>10</v>
      </c>
      <c r="L843" s="8">
        <f t="shared" ref="L843:L906" si="512">IF(E843&lt;D843,1,TRUNC((E843/D843)^TRUNC((K843/J843),9),8))</f>
        <v>1</v>
      </c>
      <c r="M843" s="110">
        <f t="shared" si="499"/>
        <v>1.0021179899999999</v>
      </c>
      <c r="N843" s="110">
        <f t="shared" si="494"/>
        <v>1.3099395576099924</v>
      </c>
      <c r="O843" s="103">
        <f t="shared" si="498"/>
        <v>1.30993955</v>
      </c>
      <c r="P843" s="103">
        <f t="shared" si="504"/>
        <v>550.75589013000001</v>
      </c>
      <c r="Q843" s="11">
        <f t="shared" si="492"/>
        <v>0</v>
      </c>
      <c r="R843" s="30">
        <f t="shared" ref="R843:R906" si="513">IF(Q843&gt;0,VLOOKUP($A843,$AD$10:$AI$165,6),0)</f>
        <v>0</v>
      </c>
      <c r="S843" s="8">
        <f t="shared" si="505"/>
        <v>0</v>
      </c>
      <c r="T843" s="113">
        <f t="shared" ref="T843:T906" si="514">(T842)</f>
        <v>0.16</v>
      </c>
      <c r="U843" s="111">
        <f t="shared" si="495"/>
        <v>10</v>
      </c>
      <c r="V843" s="111">
        <v>252</v>
      </c>
      <c r="W843" s="110">
        <f t="shared" si="506"/>
        <v>1.005907061</v>
      </c>
      <c r="X843" s="103">
        <f t="shared" si="507"/>
        <v>3.2533486300000001</v>
      </c>
      <c r="Y843" s="103">
        <f t="shared" si="508"/>
        <v>0</v>
      </c>
      <c r="Z843" s="114" t="str">
        <f t="shared" si="490"/>
        <v>A+J=</v>
      </c>
      <c r="AA843" s="108">
        <f t="shared" si="491"/>
        <v>45036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509"/>
        <v>45019</v>
      </c>
      <c r="B844" s="103">
        <f t="shared" si="501"/>
        <v>554.00923876000002</v>
      </c>
      <c r="C844" s="192">
        <f t="shared" si="493"/>
        <v>420.44374500494212</v>
      </c>
      <c r="D844" s="104">
        <f t="shared" si="510"/>
        <v>1163.4649999999999</v>
      </c>
      <c r="E844" s="105">
        <f t="shared" si="496"/>
        <v>1162.761</v>
      </c>
      <c r="F844" s="106">
        <f t="shared" si="497"/>
        <v>44977</v>
      </c>
      <c r="G844" s="107">
        <f t="shared" si="502"/>
        <v>-6.050891088257293E-4</v>
      </c>
      <c r="H844" s="108">
        <f t="shared" ref="H844:H907" si="515">IF(DAY(A844)=H$9,VLOOKUP(A844,AH$118:AN$450,4),H843)</f>
        <v>45036</v>
      </c>
      <c r="I844" s="108">
        <f t="shared" si="503"/>
        <v>45036</v>
      </c>
      <c r="J844" s="109">
        <f t="shared" si="511"/>
        <v>22</v>
      </c>
      <c r="K844" s="109">
        <f t="shared" si="500"/>
        <v>10</v>
      </c>
      <c r="L844" s="8">
        <f t="shared" si="512"/>
        <v>1</v>
      </c>
      <c r="M844" s="110">
        <f t="shared" si="499"/>
        <v>1.0021179899999999</v>
      </c>
      <c r="N844" s="110">
        <f t="shared" si="494"/>
        <v>1.3099395576099924</v>
      </c>
      <c r="O844" s="103">
        <f t="shared" si="498"/>
        <v>1.30993955</v>
      </c>
      <c r="P844" s="103">
        <f t="shared" si="504"/>
        <v>550.75589013000001</v>
      </c>
      <c r="Q844" s="11">
        <f t="shared" si="492"/>
        <v>0</v>
      </c>
      <c r="R844" s="30">
        <f t="shared" si="513"/>
        <v>0</v>
      </c>
      <c r="S844" s="8">
        <f t="shared" si="505"/>
        <v>0</v>
      </c>
      <c r="T844" s="113">
        <f t="shared" si="514"/>
        <v>0.16</v>
      </c>
      <c r="U844" s="111">
        <f t="shared" si="495"/>
        <v>10</v>
      </c>
      <c r="V844" s="111">
        <v>252</v>
      </c>
      <c r="W844" s="110">
        <f t="shared" si="506"/>
        <v>1.005907061</v>
      </c>
      <c r="X844" s="103">
        <f t="shared" si="507"/>
        <v>3.2533486300000001</v>
      </c>
      <c r="Y844" s="103">
        <f t="shared" si="508"/>
        <v>0</v>
      </c>
      <c r="Z844" s="114" t="str">
        <f t="shared" ref="Z844:Z907" si="516">IF($Q843&gt;0,VLOOKUP($A843,$AD$10:$AM$165,9),Z843)</f>
        <v>A+J=</v>
      </c>
      <c r="AA844" s="108">
        <f t="shared" ref="AA844:AA907" si="517">IF($Q843&gt;0,VLOOKUP($A843,$AD$10:$AM$165,10),AA843)</f>
        <v>45036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509"/>
        <v>45020</v>
      </c>
      <c r="B845" s="103">
        <f t="shared" si="501"/>
        <v>554.33562882000001</v>
      </c>
      <c r="C845" s="192">
        <f t="shared" si="493"/>
        <v>420.44374500494212</v>
      </c>
      <c r="D845" s="104">
        <f t="shared" si="510"/>
        <v>1163.4649999999999</v>
      </c>
      <c r="E845" s="105">
        <f t="shared" si="496"/>
        <v>1162.761</v>
      </c>
      <c r="F845" s="106">
        <f t="shared" si="497"/>
        <v>44977</v>
      </c>
      <c r="G845" s="107">
        <f t="shared" si="502"/>
        <v>-6.050891088257293E-4</v>
      </c>
      <c r="H845" s="108">
        <f t="shared" si="515"/>
        <v>45036</v>
      </c>
      <c r="I845" s="108">
        <f t="shared" si="503"/>
        <v>45036</v>
      </c>
      <c r="J845" s="109">
        <f t="shared" si="511"/>
        <v>22</v>
      </c>
      <c r="K845" s="109">
        <f t="shared" si="500"/>
        <v>11</v>
      </c>
      <c r="L845" s="8">
        <f t="shared" si="512"/>
        <v>1</v>
      </c>
      <c r="M845" s="110">
        <f t="shared" si="499"/>
        <v>1.0021179899999999</v>
      </c>
      <c r="N845" s="110">
        <f t="shared" si="494"/>
        <v>1.3099395576099924</v>
      </c>
      <c r="O845" s="103">
        <f t="shared" si="498"/>
        <v>1.30993955</v>
      </c>
      <c r="P845" s="103">
        <f t="shared" si="504"/>
        <v>550.75589013000001</v>
      </c>
      <c r="Q845" s="11">
        <f t="shared" ref="Q845:Q908" si="518">IF(VLOOKUP(A845,AD$10:AK$165,8)=VLOOKUP(A844,AD$10:AK$165,8),0,VLOOKUP(A845,AD$10:AK$165,8))</f>
        <v>0</v>
      </c>
      <c r="R845" s="30">
        <f t="shared" si="513"/>
        <v>0</v>
      </c>
      <c r="S845" s="8">
        <f t="shared" si="505"/>
        <v>0</v>
      </c>
      <c r="T845" s="113">
        <f t="shared" si="514"/>
        <v>0.16</v>
      </c>
      <c r="U845" s="111">
        <f t="shared" si="495"/>
        <v>11</v>
      </c>
      <c r="V845" s="111">
        <v>252</v>
      </c>
      <c r="W845" s="110">
        <f t="shared" si="506"/>
        <v>1.0064996829999999</v>
      </c>
      <c r="X845" s="103">
        <f t="shared" si="507"/>
        <v>3.5797386900000001</v>
      </c>
      <c r="Y845" s="103">
        <f t="shared" si="508"/>
        <v>0</v>
      </c>
      <c r="Z845" s="114" t="str">
        <f t="shared" si="516"/>
        <v>A+J=</v>
      </c>
      <c r="AA845" s="108">
        <f t="shared" si="517"/>
        <v>45036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509"/>
        <v>45021</v>
      </c>
      <c r="B846" s="103">
        <f t="shared" si="501"/>
        <v>554.66221109000003</v>
      </c>
      <c r="C846" s="192">
        <f t="shared" ref="C846:C909" si="519">C845-(S845/O845)</f>
        <v>420.44374500494212</v>
      </c>
      <c r="D846" s="104">
        <f t="shared" si="510"/>
        <v>1163.4649999999999</v>
      </c>
      <c r="E846" s="105">
        <f t="shared" si="496"/>
        <v>1162.761</v>
      </c>
      <c r="F846" s="106">
        <f t="shared" si="497"/>
        <v>44977</v>
      </c>
      <c r="G846" s="107">
        <f t="shared" si="502"/>
        <v>-6.050891088257293E-4</v>
      </c>
      <c r="H846" s="108">
        <f t="shared" si="515"/>
        <v>45036</v>
      </c>
      <c r="I846" s="108">
        <f t="shared" si="503"/>
        <v>45036</v>
      </c>
      <c r="J846" s="109">
        <f t="shared" si="511"/>
        <v>22</v>
      </c>
      <c r="K846" s="109">
        <f t="shared" si="500"/>
        <v>12</v>
      </c>
      <c r="L846" s="8">
        <f t="shared" si="512"/>
        <v>1</v>
      </c>
      <c r="M846" s="110">
        <f t="shared" si="499"/>
        <v>1.0021179899999999</v>
      </c>
      <c r="N846" s="110">
        <f t="shared" si="494"/>
        <v>1.3099395576099924</v>
      </c>
      <c r="O846" s="103">
        <f t="shared" si="498"/>
        <v>1.30993955</v>
      </c>
      <c r="P846" s="103">
        <f t="shared" si="504"/>
        <v>550.75589013000001</v>
      </c>
      <c r="Q846" s="11">
        <f t="shared" si="518"/>
        <v>0</v>
      </c>
      <c r="R846" s="30">
        <f t="shared" si="513"/>
        <v>0</v>
      </c>
      <c r="S846" s="8">
        <f t="shared" si="505"/>
        <v>0</v>
      </c>
      <c r="T846" s="113">
        <f t="shared" si="514"/>
        <v>0.16</v>
      </c>
      <c r="U846" s="111">
        <f t="shared" si="495"/>
        <v>12</v>
      </c>
      <c r="V846" s="111">
        <v>252</v>
      </c>
      <c r="W846" s="110">
        <f t="shared" si="506"/>
        <v>1.007092654</v>
      </c>
      <c r="X846" s="103">
        <f t="shared" si="507"/>
        <v>3.90632096</v>
      </c>
      <c r="Y846" s="103">
        <f t="shared" si="508"/>
        <v>0</v>
      </c>
      <c r="Z846" s="114" t="str">
        <f t="shared" si="516"/>
        <v>A+J=</v>
      </c>
      <c r="AA846" s="108">
        <f t="shared" si="517"/>
        <v>45036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509"/>
        <v>45022</v>
      </c>
      <c r="B847" s="103">
        <f t="shared" si="501"/>
        <v>554.98898557999996</v>
      </c>
      <c r="C847" s="192">
        <f t="shared" si="519"/>
        <v>420.44374500494212</v>
      </c>
      <c r="D847" s="104">
        <f t="shared" si="510"/>
        <v>1163.4649999999999</v>
      </c>
      <c r="E847" s="105">
        <f t="shared" si="496"/>
        <v>1162.761</v>
      </c>
      <c r="F847" s="106">
        <f t="shared" si="497"/>
        <v>44977</v>
      </c>
      <c r="G847" s="107">
        <f t="shared" si="502"/>
        <v>-6.050891088257293E-4</v>
      </c>
      <c r="H847" s="108">
        <f t="shared" si="515"/>
        <v>45036</v>
      </c>
      <c r="I847" s="108">
        <f t="shared" si="503"/>
        <v>45036</v>
      </c>
      <c r="J847" s="109">
        <f t="shared" si="511"/>
        <v>22</v>
      </c>
      <c r="K847" s="109">
        <f t="shared" si="500"/>
        <v>13</v>
      </c>
      <c r="L847" s="8">
        <f t="shared" si="512"/>
        <v>1</v>
      </c>
      <c r="M847" s="110">
        <f t="shared" si="499"/>
        <v>1.0021179899999999</v>
      </c>
      <c r="N847" s="110">
        <f t="shared" si="494"/>
        <v>1.3099395576099924</v>
      </c>
      <c r="O847" s="103">
        <f t="shared" si="498"/>
        <v>1.30993955</v>
      </c>
      <c r="P847" s="103">
        <f t="shared" si="504"/>
        <v>550.75589013000001</v>
      </c>
      <c r="Q847" s="11">
        <f t="shared" si="518"/>
        <v>0</v>
      </c>
      <c r="R847" s="30">
        <f t="shared" si="513"/>
        <v>0</v>
      </c>
      <c r="S847" s="8">
        <f t="shared" si="505"/>
        <v>0</v>
      </c>
      <c r="T847" s="113">
        <f t="shared" si="514"/>
        <v>0.16</v>
      </c>
      <c r="U847" s="111">
        <f t="shared" si="495"/>
        <v>13</v>
      </c>
      <c r="V847" s="111">
        <v>252</v>
      </c>
      <c r="W847" s="110">
        <f t="shared" si="506"/>
        <v>1.0076859739999999</v>
      </c>
      <c r="X847" s="103">
        <f t="shared" si="507"/>
        <v>4.2330954500000004</v>
      </c>
      <c r="Y847" s="103">
        <f t="shared" si="508"/>
        <v>0</v>
      </c>
      <c r="Z847" s="114" t="str">
        <f t="shared" si="516"/>
        <v>A+J=</v>
      </c>
      <c r="AA847" s="108">
        <f t="shared" si="517"/>
        <v>45036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509"/>
        <v>45023</v>
      </c>
      <c r="B848" s="103">
        <f t="shared" si="501"/>
        <v>555.31595283000001</v>
      </c>
      <c r="C848" s="192">
        <f t="shared" si="519"/>
        <v>420.44374500494212</v>
      </c>
      <c r="D848" s="104">
        <f t="shared" si="510"/>
        <v>1163.4649999999999</v>
      </c>
      <c r="E848" s="105">
        <f t="shared" si="496"/>
        <v>1162.761</v>
      </c>
      <c r="F848" s="106">
        <f t="shared" si="497"/>
        <v>44977</v>
      </c>
      <c r="G848" s="107">
        <f t="shared" si="502"/>
        <v>-6.050891088257293E-4</v>
      </c>
      <c r="H848" s="108">
        <f t="shared" si="515"/>
        <v>45036</v>
      </c>
      <c r="I848" s="108">
        <f t="shared" si="503"/>
        <v>45036</v>
      </c>
      <c r="J848" s="109">
        <f t="shared" si="511"/>
        <v>22</v>
      </c>
      <c r="K848" s="109">
        <f t="shared" si="500"/>
        <v>14</v>
      </c>
      <c r="L848" s="8">
        <f t="shared" si="512"/>
        <v>1</v>
      </c>
      <c r="M848" s="110">
        <f t="shared" si="499"/>
        <v>1.0021179899999999</v>
      </c>
      <c r="N848" s="110">
        <f t="shared" si="494"/>
        <v>1.3099395576099924</v>
      </c>
      <c r="O848" s="103">
        <f t="shared" si="498"/>
        <v>1.30993955</v>
      </c>
      <c r="P848" s="103">
        <f t="shared" si="504"/>
        <v>550.75589013000001</v>
      </c>
      <c r="Q848" s="11">
        <f t="shared" si="518"/>
        <v>0</v>
      </c>
      <c r="R848" s="30">
        <f t="shared" si="513"/>
        <v>0</v>
      </c>
      <c r="S848" s="8">
        <f t="shared" si="505"/>
        <v>0</v>
      </c>
      <c r="T848" s="113">
        <f t="shared" si="514"/>
        <v>0.16</v>
      </c>
      <c r="U848" s="111">
        <f t="shared" si="495"/>
        <v>14</v>
      </c>
      <c r="V848" s="111">
        <v>252</v>
      </c>
      <c r="W848" s="110">
        <f t="shared" si="506"/>
        <v>1.0082796439999999</v>
      </c>
      <c r="X848" s="103">
        <f t="shared" si="507"/>
        <v>4.5600626999999996</v>
      </c>
      <c r="Y848" s="103">
        <f t="shared" si="508"/>
        <v>0</v>
      </c>
      <c r="Z848" s="114" t="str">
        <f t="shared" si="516"/>
        <v>A+J=</v>
      </c>
      <c r="AA848" s="108">
        <f t="shared" si="517"/>
        <v>45036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509"/>
        <v>45024</v>
      </c>
      <c r="B849" s="103">
        <f t="shared" si="501"/>
        <v>555.31595283000001</v>
      </c>
      <c r="C849" s="192">
        <f t="shared" si="519"/>
        <v>420.44374500494212</v>
      </c>
      <c r="D849" s="104">
        <f t="shared" si="510"/>
        <v>1163.4649999999999</v>
      </c>
      <c r="E849" s="105">
        <f t="shared" si="496"/>
        <v>1162.761</v>
      </c>
      <c r="F849" s="106">
        <f t="shared" si="497"/>
        <v>44977</v>
      </c>
      <c r="G849" s="107">
        <f t="shared" si="502"/>
        <v>-6.050891088257293E-4</v>
      </c>
      <c r="H849" s="108">
        <f t="shared" si="515"/>
        <v>45036</v>
      </c>
      <c r="I849" s="108">
        <f t="shared" si="503"/>
        <v>45036</v>
      </c>
      <c r="J849" s="109">
        <f t="shared" si="511"/>
        <v>22</v>
      </c>
      <c r="K849" s="109">
        <f t="shared" si="500"/>
        <v>14</v>
      </c>
      <c r="L849" s="8">
        <f t="shared" si="512"/>
        <v>1</v>
      </c>
      <c r="M849" s="110">
        <f t="shared" si="499"/>
        <v>1.0021179899999999</v>
      </c>
      <c r="N849" s="110">
        <f t="shared" si="494"/>
        <v>1.3099395576099924</v>
      </c>
      <c r="O849" s="103">
        <f t="shared" si="498"/>
        <v>1.30993955</v>
      </c>
      <c r="P849" s="103">
        <f t="shared" si="504"/>
        <v>550.75589013000001</v>
      </c>
      <c r="Q849" s="11">
        <f t="shared" si="518"/>
        <v>0</v>
      </c>
      <c r="R849" s="30">
        <f t="shared" si="513"/>
        <v>0</v>
      </c>
      <c r="S849" s="8">
        <f t="shared" si="505"/>
        <v>0</v>
      </c>
      <c r="T849" s="113">
        <f t="shared" si="514"/>
        <v>0.16</v>
      </c>
      <c r="U849" s="111">
        <f t="shared" si="495"/>
        <v>14</v>
      </c>
      <c r="V849" s="111">
        <v>252</v>
      </c>
      <c r="W849" s="110">
        <f t="shared" si="506"/>
        <v>1.0082796439999999</v>
      </c>
      <c r="X849" s="103">
        <f t="shared" si="507"/>
        <v>4.5600626999999996</v>
      </c>
      <c r="Y849" s="103">
        <f t="shared" si="508"/>
        <v>0</v>
      </c>
      <c r="Z849" s="114" t="str">
        <f t="shared" si="516"/>
        <v>A+J=</v>
      </c>
      <c r="AA849" s="108">
        <f t="shared" si="517"/>
        <v>45036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509"/>
        <v>45025</v>
      </c>
      <c r="B850" s="103">
        <f t="shared" si="501"/>
        <v>555.31595283000001</v>
      </c>
      <c r="C850" s="192">
        <f t="shared" si="519"/>
        <v>420.44374500494212</v>
      </c>
      <c r="D850" s="104">
        <f t="shared" si="510"/>
        <v>1163.4649999999999</v>
      </c>
      <c r="E850" s="105">
        <f t="shared" si="496"/>
        <v>1162.761</v>
      </c>
      <c r="F850" s="106">
        <f t="shared" si="497"/>
        <v>44977</v>
      </c>
      <c r="G850" s="107">
        <f t="shared" si="502"/>
        <v>-6.050891088257293E-4</v>
      </c>
      <c r="H850" s="108">
        <f t="shared" si="515"/>
        <v>45036</v>
      </c>
      <c r="I850" s="108">
        <f t="shared" si="503"/>
        <v>45036</v>
      </c>
      <c r="J850" s="109">
        <f t="shared" si="511"/>
        <v>22</v>
      </c>
      <c r="K850" s="109">
        <f t="shared" si="500"/>
        <v>14</v>
      </c>
      <c r="L850" s="8">
        <f t="shared" si="512"/>
        <v>1</v>
      </c>
      <c r="M850" s="110">
        <f t="shared" si="499"/>
        <v>1.0021179899999999</v>
      </c>
      <c r="N850" s="110">
        <f t="shared" si="494"/>
        <v>1.3099395576099924</v>
      </c>
      <c r="O850" s="103">
        <f t="shared" si="498"/>
        <v>1.30993955</v>
      </c>
      <c r="P850" s="103">
        <f t="shared" si="504"/>
        <v>550.75589013000001</v>
      </c>
      <c r="Q850" s="11">
        <f t="shared" si="518"/>
        <v>0</v>
      </c>
      <c r="R850" s="30">
        <f t="shared" si="513"/>
        <v>0</v>
      </c>
      <c r="S850" s="8">
        <f t="shared" si="505"/>
        <v>0</v>
      </c>
      <c r="T850" s="113">
        <f t="shared" si="514"/>
        <v>0.16</v>
      </c>
      <c r="U850" s="111">
        <f t="shared" si="495"/>
        <v>14</v>
      </c>
      <c r="V850" s="111">
        <v>252</v>
      </c>
      <c r="W850" s="110">
        <f t="shared" si="506"/>
        <v>1.0082796439999999</v>
      </c>
      <c r="X850" s="103">
        <f t="shared" si="507"/>
        <v>4.5600626999999996</v>
      </c>
      <c r="Y850" s="103">
        <f t="shared" si="508"/>
        <v>0</v>
      </c>
      <c r="Z850" s="114" t="str">
        <f t="shared" si="516"/>
        <v>A+J=</v>
      </c>
      <c r="AA850" s="108">
        <f t="shared" si="517"/>
        <v>45036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509"/>
        <v>45026</v>
      </c>
      <c r="B851" s="103">
        <f t="shared" si="501"/>
        <v>555.31595283000001</v>
      </c>
      <c r="C851" s="192">
        <f t="shared" si="519"/>
        <v>420.44374500494212</v>
      </c>
      <c r="D851" s="104">
        <f t="shared" si="510"/>
        <v>1163.4649999999999</v>
      </c>
      <c r="E851" s="105">
        <f t="shared" si="496"/>
        <v>1162.761</v>
      </c>
      <c r="F851" s="106">
        <f t="shared" si="497"/>
        <v>44977</v>
      </c>
      <c r="G851" s="107">
        <f t="shared" si="502"/>
        <v>-6.050891088257293E-4</v>
      </c>
      <c r="H851" s="108">
        <f t="shared" si="515"/>
        <v>45036</v>
      </c>
      <c r="I851" s="108">
        <f t="shared" si="503"/>
        <v>45036</v>
      </c>
      <c r="J851" s="109">
        <f t="shared" si="511"/>
        <v>22</v>
      </c>
      <c r="K851" s="109">
        <f t="shared" si="500"/>
        <v>14</v>
      </c>
      <c r="L851" s="8">
        <f t="shared" si="512"/>
        <v>1</v>
      </c>
      <c r="M851" s="110">
        <f t="shared" si="499"/>
        <v>1.0021179899999999</v>
      </c>
      <c r="N851" s="110">
        <f t="shared" si="494"/>
        <v>1.3099395576099924</v>
      </c>
      <c r="O851" s="103">
        <f t="shared" si="498"/>
        <v>1.30993955</v>
      </c>
      <c r="P851" s="103">
        <f t="shared" si="504"/>
        <v>550.75589013000001</v>
      </c>
      <c r="Q851" s="11">
        <f t="shared" si="518"/>
        <v>0</v>
      </c>
      <c r="R851" s="30">
        <f t="shared" si="513"/>
        <v>0</v>
      </c>
      <c r="S851" s="8">
        <f t="shared" si="505"/>
        <v>0</v>
      </c>
      <c r="T851" s="113">
        <f t="shared" si="514"/>
        <v>0.16</v>
      </c>
      <c r="U851" s="111">
        <f t="shared" si="495"/>
        <v>14</v>
      </c>
      <c r="V851" s="111">
        <v>252</v>
      </c>
      <c r="W851" s="110">
        <f t="shared" si="506"/>
        <v>1.0082796439999999</v>
      </c>
      <c r="X851" s="103">
        <f t="shared" si="507"/>
        <v>4.5600626999999996</v>
      </c>
      <c r="Y851" s="103">
        <f t="shared" si="508"/>
        <v>0</v>
      </c>
      <c r="Z851" s="114" t="str">
        <f t="shared" si="516"/>
        <v>A+J=</v>
      </c>
      <c r="AA851" s="108">
        <f t="shared" si="517"/>
        <v>45036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509"/>
        <v>45027</v>
      </c>
      <c r="B852" s="103">
        <f t="shared" si="501"/>
        <v>555.64311283999996</v>
      </c>
      <c r="C852" s="192">
        <f t="shared" si="519"/>
        <v>420.44374500494212</v>
      </c>
      <c r="D852" s="104">
        <f t="shared" si="510"/>
        <v>1163.4649999999999</v>
      </c>
      <c r="E852" s="105">
        <f t="shared" si="496"/>
        <v>1162.761</v>
      </c>
      <c r="F852" s="106">
        <f t="shared" si="497"/>
        <v>44977</v>
      </c>
      <c r="G852" s="107">
        <f t="shared" si="502"/>
        <v>-6.050891088257293E-4</v>
      </c>
      <c r="H852" s="108">
        <f t="shared" si="515"/>
        <v>45036</v>
      </c>
      <c r="I852" s="108">
        <f t="shared" si="503"/>
        <v>45036</v>
      </c>
      <c r="J852" s="109">
        <f t="shared" si="511"/>
        <v>22</v>
      </c>
      <c r="K852" s="109">
        <f t="shared" si="500"/>
        <v>15</v>
      </c>
      <c r="L852" s="8">
        <f t="shared" si="512"/>
        <v>1</v>
      </c>
      <c r="M852" s="110">
        <f t="shared" si="499"/>
        <v>1.0021179899999999</v>
      </c>
      <c r="N852" s="110">
        <f t="shared" si="494"/>
        <v>1.3099395576099924</v>
      </c>
      <c r="O852" s="103">
        <f t="shared" si="498"/>
        <v>1.30993955</v>
      </c>
      <c r="P852" s="103">
        <f t="shared" si="504"/>
        <v>550.75589013000001</v>
      </c>
      <c r="Q852" s="11">
        <f t="shared" si="518"/>
        <v>0</v>
      </c>
      <c r="R852" s="30">
        <f t="shared" si="513"/>
        <v>0</v>
      </c>
      <c r="S852" s="8">
        <f t="shared" si="505"/>
        <v>0</v>
      </c>
      <c r="T852" s="113">
        <f t="shared" si="514"/>
        <v>0.16</v>
      </c>
      <c r="U852" s="111">
        <f t="shared" si="495"/>
        <v>15</v>
      </c>
      <c r="V852" s="111">
        <v>252</v>
      </c>
      <c r="W852" s="110">
        <f t="shared" si="506"/>
        <v>1.008873664</v>
      </c>
      <c r="X852" s="103">
        <f t="shared" si="507"/>
        <v>4.8872227099999996</v>
      </c>
      <c r="Y852" s="103">
        <f t="shared" si="508"/>
        <v>0</v>
      </c>
      <c r="Z852" s="114" t="str">
        <f t="shared" si="516"/>
        <v>A+J=</v>
      </c>
      <c r="AA852" s="108">
        <f t="shared" si="517"/>
        <v>45036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509"/>
        <v>45028</v>
      </c>
      <c r="B853" s="103">
        <f t="shared" si="501"/>
        <v>555.97046507000005</v>
      </c>
      <c r="C853" s="192">
        <f t="shared" si="519"/>
        <v>420.44374500494212</v>
      </c>
      <c r="D853" s="104">
        <f t="shared" si="510"/>
        <v>1163.4649999999999</v>
      </c>
      <c r="E853" s="105">
        <f t="shared" si="496"/>
        <v>1162.761</v>
      </c>
      <c r="F853" s="106">
        <f t="shared" si="497"/>
        <v>44977</v>
      </c>
      <c r="G853" s="107">
        <f t="shared" si="502"/>
        <v>-6.050891088257293E-4</v>
      </c>
      <c r="H853" s="108">
        <f t="shared" si="515"/>
        <v>45036</v>
      </c>
      <c r="I853" s="108">
        <f t="shared" si="503"/>
        <v>45036</v>
      </c>
      <c r="J853" s="109">
        <f t="shared" si="511"/>
        <v>22</v>
      </c>
      <c r="K853" s="109">
        <f t="shared" si="500"/>
        <v>16</v>
      </c>
      <c r="L853" s="8">
        <f t="shared" si="512"/>
        <v>1</v>
      </c>
      <c r="M853" s="110">
        <f t="shared" si="499"/>
        <v>1.0021179899999999</v>
      </c>
      <c r="N853" s="110">
        <f t="shared" si="494"/>
        <v>1.3099395576099924</v>
      </c>
      <c r="O853" s="103">
        <f t="shared" si="498"/>
        <v>1.30993955</v>
      </c>
      <c r="P853" s="103">
        <f t="shared" si="504"/>
        <v>550.75589013000001</v>
      </c>
      <c r="Q853" s="11">
        <f t="shared" si="518"/>
        <v>0</v>
      </c>
      <c r="R853" s="30">
        <f t="shared" si="513"/>
        <v>0</v>
      </c>
      <c r="S853" s="8">
        <f t="shared" si="505"/>
        <v>0</v>
      </c>
      <c r="T853" s="113">
        <f t="shared" si="514"/>
        <v>0.16</v>
      </c>
      <c r="U853" s="111">
        <f t="shared" si="495"/>
        <v>16</v>
      </c>
      <c r="V853" s="111">
        <v>252</v>
      </c>
      <c r="W853" s="110">
        <f t="shared" si="506"/>
        <v>1.0094680330000001</v>
      </c>
      <c r="X853" s="103">
        <f t="shared" si="507"/>
        <v>5.2145749400000003</v>
      </c>
      <c r="Y853" s="103">
        <f t="shared" si="508"/>
        <v>0</v>
      </c>
      <c r="Z853" s="114" t="str">
        <f t="shared" si="516"/>
        <v>A+J=</v>
      </c>
      <c r="AA853" s="108">
        <f t="shared" si="517"/>
        <v>45036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509"/>
        <v>45029</v>
      </c>
      <c r="B854" s="103">
        <f t="shared" si="501"/>
        <v>556.29801061000001</v>
      </c>
      <c r="C854" s="192">
        <f t="shared" si="519"/>
        <v>420.44374500494212</v>
      </c>
      <c r="D854" s="104">
        <f t="shared" si="510"/>
        <v>1163.4649999999999</v>
      </c>
      <c r="E854" s="105">
        <f t="shared" si="496"/>
        <v>1162.761</v>
      </c>
      <c r="F854" s="106">
        <f t="shared" si="497"/>
        <v>44977</v>
      </c>
      <c r="G854" s="107">
        <f t="shared" si="502"/>
        <v>-6.050891088257293E-4</v>
      </c>
      <c r="H854" s="108">
        <f t="shared" si="515"/>
        <v>45036</v>
      </c>
      <c r="I854" s="108">
        <f t="shared" si="503"/>
        <v>45036</v>
      </c>
      <c r="J854" s="109">
        <f t="shared" si="511"/>
        <v>22</v>
      </c>
      <c r="K854" s="109">
        <f t="shared" si="500"/>
        <v>17</v>
      </c>
      <c r="L854" s="8">
        <f t="shared" si="512"/>
        <v>1</v>
      </c>
      <c r="M854" s="110">
        <f t="shared" si="499"/>
        <v>1.0021179899999999</v>
      </c>
      <c r="N854" s="110">
        <f t="shared" si="494"/>
        <v>1.3099395576099924</v>
      </c>
      <c r="O854" s="103">
        <f t="shared" si="498"/>
        <v>1.30993955</v>
      </c>
      <c r="P854" s="103">
        <f t="shared" si="504"/>
        <v>550.75589013000001</v>
      </c>
      <c r="Q854" s="11">
        <f t="shared" si="518"/>
        <v>0</v>
      </c>
      <c r="R854" s="30">
        <f t="shared" si="513"/>
        <v>0</v>
      </c>
      <c r="S854" s="8">
        <f t="shared" si="505"/>
        <v>0</v>
      </c>
      <c r="T854" s="113">
        <f t="shared" si="514"/>
        <v>0.16</v>
      </c>
      <c r="U854" s="111">
        <f t="shared" si="495"/>
        <v>17</v>
      </c>
      <c r="V854" s="111">
        <v>252</v>
      </c>
      <c r="W854" s="110">
        <f t="shared" si="506"/>
        <v>1.0100627529999999</v>
      </c>
      <c r="X854" s="103">
        <f t="shared" si="507"/>
        <v>5.5421204800000003</v>
      </c>
      <c r="Y854" s="103">
        <f t="shared" si="508"/>
        <v>0</v>
      </c>
      <c r="Z854" s="114" t="str">
        <f t="shared" si="516"/>
        <v>A+J=</v>
      </c>
      <c r="AA854" s="108">
        <f t="shared" si="517"/>
        <v>45036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509"/>
        <v>45030</v>
      </c>
      <c r="B855" s="103">
        <f t="shared" si="501"/>
        <v>556.62574891999998</v>
      </c>
      <c r="C855" s="192">
        <f t="shared" si="519"/>
        <v>420.44374500494212</v>
      </c>
      <c r="D855" s="104">
        <f t="shared" si="510"/>
        <v>1163.4649999999999</v>
      </c>
      <c r="E855" s="105">
        <f t="shared" si="496"/>
        <v>1162.761</v>
      </c>
      <c r="F855" s="106">
        <f t="shared" si="497"/>
        <v>44977</v>
      </c>
      <c r="G855" s="107">
        <f t="shared" si="502"/>
        <v>-6.050891088257293E-4</v>
      </c>
      <c r="H855" s="108">
        <f t="shared" si="515"/>
        <v>45036</v>
      </c>
      <c r="I855" s="108">
        <f t="shared" si="503"/>
        <v>45036</v>
      </c>
      <c r="J855" s="109">
        <f t="shared" si="511"/>
        <v>22</v>
      </c>
      <c r="K855" s="109">
        <f t="shared" si="500"/>
        <v>18</v>
      </c>
      <c r="L855" s="8">
        <f t="shared" si="512"/>
        <v>1</v>
      </c>
      <c r="M855" s="110">
        <f t="shared" si="499"/>
        <v>1.0021179899999999</v>
      </c>
      <c r="N855" s="110">
        <f t="shared" si="494"/>
        <v>1.3099395576099924</v>
      </c>
      <c r="O855" s="103">
        <f t="shared" si="498"/>
        <v>1.30993955</v>
      </c>
      <c r="P855" s="103">
        <f t="shared" si="504"/>
        <v>550.75589013000001</v>
      </c>
      <c r="Q855" s="11">
        <f t="shared" si="518"/>
        <v>0</v>
      </c>
      <c r="R855" s="30">
        <f t="shared" si="513"/>
        <v>0</v>
      </c>
      <c r="S855" s="8">
        <f t="shared" si="505"/>
        <v>0</v>
      </c>
      <c r="T855" s="113">
        <f t="shared" si="514"/>
        <v>0.16</v>
      </c>
      <c r="U855" s="111">
        <f t="shared" si="495"/>
        <v>18</v>
      </c>
      <c r="V855" s="111">
        <v>252</v>
      </c>
      <c r="W855" s="110">
        <f t="shared" si="506"/>
        <v>1.0106578230000001</v>
      </c>
      <c r="X855" s="103">
        <f t="shared" si="507"/>
        <v>5.8698587900000003</v>
      </c>
      <c r="Y855" s="103">
        <f t="shared" si="508"/>
        <v>0</v>
      </c>
      <c r="Z855" s="114" t="str">
        <f t="shared" si="516"/>
        <v>A+J=</v>
      </c>
      <c r="AA855" s="108">
        <f t="shared" si="517"/>
        <v>45036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509"/>
        <v>45031</v>
      </c>
      <c r="B856" s="103">
        <f t="shared" si="501"/>
        <v>556.95368054000005</v>
      </c>
      <c r="C856" s="192">
        <f t="shared" si="519"/>
        <v>420.44374500494212</v>
      </c>
      <c r="D856" s="104">
        <f t="shared" si="510"/>
        <v>1163.4649999999999</v>
      </c>
      <c r="E856" s="105">
        <f t="shared" si="496"/>
        <v>1162.761</v>
      </c>
      <c r="F856" s="106">
        <f t="shared" si="497"/>
        <v>44977</v>
      </c>
      <c r="G856" s="107">
        <f t="shared" si="502"/>
        <v>-6.050891088257293E-4</v>
      </c>
      <c r="H856" s="108">
        <f t="shared" si="515"/>
        <v>45036</v>
      </c>
      <c r="I856" s="108">
        <f t="shared" si="503"/>
        <v>45036</v>
      </c>
      <c r="J856" s="109">
        <f t="shared" si="511"/>
        <v>22</v>
      </c>
      <c r="K856" s="109">
        <f t="shared" si="500"/>
        <v>19</v>
      </c>
      <c r="L856" s="8">
        <f t="shared" si="512"/>
        <v>1</v>
      </c>
      <c r="M856" s="110">
        <f t="shared" si="499"/>
        <v>1.0021179899999999</v>
      </c>
      <c r="N856" s="110">
        <f t="shared" si="494"/>
        <v>1.3099395576099924</v>
      </c>
      <c r="O856" s="103">
        <f t="shared" si="498"/>
        <v>1.30993955</v>
      </c>
      <c r="P856" s="103">
        <f t="shared" si="504"/>
        <v>550.75589013000001</v>
      </c>
      <c r="Q856" s="11">
        <f t="shared" si="518"/>
        <v>0</v>
      </c>
      <c r="R856" s="30">
        <f t="shared" si="513"/>
        <v>0</v>
      </c>
      <c r="S856" s="8">
        <f t="shared" si="505"/>
        <v>0</v>
      </c>
      <c r="T856" s="113">
        <f t="shared" si="514"/>
        <v>0.16</v>
      </c>
      <c r="U856" s="111">
        <f t="shared" si="495"/>
        <v>19</v>
      </c>
      <c r="V856" s="111">
        <v>252</v>
      </c>
      <c r="W856" s="110">
        <f t="shared" si="506"/>
        <v>1.0112532439999999</v>
      </c>
      <c r="X856" s="103">
        <f t="shared" si="507"/>
        <v>6.1977904099999996</v>
      </c>
      <c r="Y856" s="103">
        <f t="shared" si="508"/>
        <v>0</v>
      </c>
      <c r="Z856" s="114" t="str">
        <f t="shared" si="516"/>
        <v>A+J=</v>
      </c>
      <c r="AA856" s="108">
        <f t="shared" si="517"/>
        <v>45036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509"/>
        <v>45032</v>
      </c>
      <c r="B857" s="103">
        <f t="shared" si="501"/>
        <v>556.95368054000005</v>
      </c>
      <c r="C857" s="192">
        <f t="shared" si="519"/>
        <v>420.44374500494212</v>
      </c>
      <c r="D857" s="104">
        <f t="shared" si="510"/>
        <v>1163.4649999999999</v>
      </c>
      <c r="E857" s="105">
        <f t="shared" si="496"/>
        <v>1162.761</v>
      </c>
      <c r="F857" s="106">
        <f t="shared" si="497"/>
        <v>44977</v>
      </c>
      <c r="G857" s="107">
        <f t="shared" si="502"/>
        <v>-6.050891088257293E-4</v>
      </c>
      <c r="H857" s="108">
        <f t="shared" si="515"/>
        <v>45036</v>
      </c>
      <c r="I857" s="108">
        <f t="shared" si="503"/>
        <v>45036</v>
      </c>
      <c r="J857" s="109">
        <f t="shared" si="511"/>
        <v>22</v>
      </c>
      <c r="K857" s="109">
        <f t="shared" si="500"/>
        <v>19</v>
      </c>
      <c r="L857" s="8">
        <f t="shared" si="512"/>
        <v>1</v>
      </c>
      <c r="M857" s="110">
        <f t="shared" si="499"/>
        <v>1.0021179899999999</v>
      </c>
      <c r="N857" s="110">
        <f t="shared" si="494"/>
        <v>1.3099395576099924</v>
      </c>
      <c r="O857" s="103">
        <f t="shared" si="498"/>
        <v>1.30993955</v>
      </c>
      <c r="P857" s="103">
        <f t="shared" si="504"/>
        <v>550.75589013000001</v>
      </c>
      <c r="Q857" s="11">
        <f t="shared" si="518"/>
        <v>0</v>
      </c>
      <c r="R857" s="30">
        <f t="shared" si="513"/>
        <v>0</v>
      </c>
      <c r="S857" s="8">
        <f t="shared" si="505"/>
        <v>0</v>
      </c>
      <c r="T857" s="113">
        <f t="shared" si="514"/>
        <v>0.16</v>
      </c>
      <c r="U857" s="111">
        <f t="shared" si="495"/>
        <v>19</v>
      </c>
      <c r="V857" s="111">
        <v>252</v>
      </c>
      <c r="W857" s="110">
        <f t="shared" si="506"/>
        <v>1.0112532439999999</v>
      </c>
      <c r="X857" s="103">
        <f t="shared" si="507"/>
        <v>6.1977904099999996</v>
      </c>
      <c r="Y857" s="103">
        <f t="shared" si="508"/>
        <v>0</v>
      </c>
      <c r="Z857" s="114" t="str">
        <f t="shared" si="516"/>
        <v>A+J=</v>
      </c>
      <c r="AA857" s="108">
        <f t="shared" si="517"/>
        <v>45036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509"/>
        <v>45033</v>
      </c>
      <c r="B858" s="103">
        <f t="shared" si="501"/>
        <v>556.95368054000005</v>
      </c>
      <c r="C858" s="192">
        <f t="shared" si="519"/>
        <v>420.44374500494212</v>
      </c>
      <c r="D858" s="104">
        <f t="shared" si="510"/>
        <v>1163.4649999999999</v>
      </c>
      <c r="E858" s="105">
        <f t="shared" si="496"/>
        <v>1162.761</v>
      </c>
      <c r="F858" s="106">
        <f t="shared" si="497"/>
        <v>44977</v>
      </c>
      <c r="G858" s="107">
        <f t="shared" si="502"/>
        <v>-6.050891088257293E-4</v>
      </c>
      <c r="H858" s="108">
        <f t="shared" si="515"/>
        <v>45036</v>
      </c>
      <c r="I858" s="108">
        <f t="shared" si="503"/>
        <v>45036</v>
      </c>
      <c r="J858" s="109">
        <f t="shared" si="511"/>
        <v>22</v>
      </c>
      <c r="K858" s="109">
        <f t="shared" si="500"/>
        <v>19</v>
      </c>
      <c r="L858" s="8">
        <f t="shared" si="512"/>
        <v>1</v>
      </c>
      <c r="M858" s="110">
        <f t="shared" si="499"/>
        <v>1.0021179899999999</v>
      </c>
      <c r="N858" s="110">
        <f t="shared" si="494"/>
        <v>1.3099395576099924</v>
      </c>
      <c r="O858" s="103">
        <f t="shared" si="498"/>
        <v>1.30993955</v>
      </c>
      <c r="P858" s="103">
        <f t="shared" si="504"/>
        <v>550.75589013000001</v>
      </c>
      <c r="Q858" s="11">
        <f t="shared" si="518"/>
        <v>0</v>
      </c>
      <c r="R858" s="30">
        <f t="shared" si="513"/>
        <v>0</v>
      </c>
      <c r="S858" s="8">
        <f t="shared" si="505"/>
        <v>0</v>
      </c>
      <c r="T858" s="113">
        <f t="shared" si="514"/>
        <v>0.16</v>
      </c>
      <c r="U858" s="111">
        <f t="shared" si="495"/>
        <v>19</v>
      </c>
      <c r="V858" s="111">
        <v>252</v>
      </c>
      <c r="W858" s="110">
        <f t="shared" si="506"/>
        <v>1.0112532439999999</v>
      </c>
      <c r="X858" s="103">
        <f t="shared" si="507"/>
        <v>6.1977904099999996</v>
      </c>
      <c r="Y858" s="103">
        <f t="shared" si="508"/>
        <v>0</v>
      </c>
      <c r="Z858" s="114" t="str">
        <f t="shared" si="516"/>
        <v>A+J=</v>
      </c>
      <c r="AA858" s="108">
        <f t="shared" si="517"/>
        <v>45036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509"/>
        <v>45034</v>
      </c>
      <c r="B859" s="103">
        <f t="shared" si="501"/>
        <v>557.28180493000002</v>
      </c>
      <c r="C859" s="192">
        <f t="shared" si="519"/>
        <v>420.44374500494212</v>
      </c>
      <c r="D859" s="104">
        <f t="shared" si="510"/>
        <v>1163.4649999999999</v>
      </c>
      <c r="E859" s="105">
        <f t="shared" si="496"/>
        <v>1162.761</v>
      </c>
      <c r="F859" s="106">
        <f t="shared" si="497"/>
        <v>44977</v>
      </c>
      <c r="G859" s="107">
        <f t="shared" si="502"/>
        <v>-6.050891088257293E-4</v>
      </c>
      <c r="H859" s="108">
        <f t="shared" si="515"/>
        <v>45036</v>
      </c>
      <c r="I859" s="108">
        <f t="shared" si="503"/>
        <v>45036</v>
      </c>
      <c r="J859" s="109">
        <f t="shared" si="511"/>
        <v>22</v>
      </c>
      <c r="K859" s="109">
        <f t="shared" si="500"/>
        <v>20</v>
      </c>
      <c r="L859" s="8">
        <f t="shared" si="512"/>
        <v>1</v>
      </c>
      <c r="M859" s="110">
        <f t="shared" si="499"/>
        <v>1.0021179899999999</v>
      </c>
      <c r="N859" s="110">
        <f t="shared" si="494"/>
        <v>1.3099395576099924</v>
      </c>
      <c r="O859" s="103">
        <f t="shared" si="498"/>
        <v>1.30993955</v>
      </c>
      <c r="P859" s="103">
        <f t="shared" si="504"/>
        <v>550.75589013000001</v>
      </c>
      <c r="Q859" s="11">
        <f t="shared" si="518"/>
        <v>0</v>
      </c>
      <c r="R859" s="30">
        <f t="shared" si="513"/>
        <v>0</v>
      </c>
      <c r="S859" s="8">
        <f t="shared" si="505"/>
        <v>0</v>
      </c>
      <c r="T859" s="113">
        <f t="shared" si="514"/>
        <v>0.16</v>
      </c>
      <c r="U859" s="111">
        <f t="shared" si="495"/>
        <v>20</v>
      </c>
      <c r="V859" s="111">
        <v>252</v>
      </c>
      <c r="W859" s="110">
        <f t="shared" si="506"/>
        <v>1.0118490149999999</v>
      </c>
      <c r="X859" s="103">
        <f t="shared" si="507"/>
        <v>6.5259147999999998</v>
      </c>
      <c r="Y859" s="103">
        <f t="shared" si="508"/>
        <v>0</v>
      </c>
      <c r="Z859" s="114" t="str">
        <f t="shared" si="516"/>
        <v>A+J=</v>
      </c>
      <c r="AA859" s="108">
        <f t="shared" si="517"/>
        <v>45036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509"/>
        <v>45035</v>
      </c>
      <c r="B860" s="103">
        <f t="shared" si="501"/>
        <v>557.61012317999996</v>
      </c>
      <c r="C860" s="192">
        <f t="shared" si="519"/>
        <v>420.44374500494212</v>
      </c>
      <c r="D860" s="104">
        <f t="shared" si="510"/>
        <v>1163.4649999999999</v>
      </c>
      <c r="E860" s="105">
        <f t="shared" si="496"/>
        <v>1162.761</v>
      </c>
      <c r="F860" s="106">
        <f t="shared" si="497"/>
        <v>44977</v>
      </c>
      <c r="G860" s="107">
        <f t="shared" si="502"/>
        <v>-6.050891088257293E-4</v>
      </c>
      <c r="H860" s="108">
        <f t="shared" si="515"/>
        <v>45036</v>
      </c>
      <c r="I860" s="108">
        <f t="shared" si="503"/>
        <v>45036</v>
      </c>
      <c r="J860" s="109">
        <f t="shared" si="511"/>
        <v>22</v>
      </c>
      <c r="K860" s="109">
        <f t="shared" si="500"/>
        <v>21</v>
      </c>
      <c r="L860" s="8">
        <f t="shared" si="512"/>
        <v>1</v>
      </c>
      <c r="M860" s="110">
        <f t="shared" si="499"/>
        <v>1.0021179899999999</v>
      </c>
      <c r="N860" s="110">
        <f t="shared" si="494"/>
        <v>1.3099395576099924</v>
      </c>
      <c r="O860" s="103">
        <f t="shared" si="498"/>
        <v>1.30993955</v>
      </c>
      <c r="P860" s="103">
        <f t="shared" si="504"/>
        <v>550.75589013000001</v>
      </c>
      <c r="Q860" s="11">
        <f t="shared" si="518"/>
        <v>0</v>
      </c>
      <c r="R860" s="30">
        <f t="shared" si="513"/>
        <v>0</v>
      </c>
      <c r="S860" s="8">
        <f t="shared" si="505"/>
        <v>0</v>
      </c>
      <c r="T860" s="113">
        <f t="shared" si="514"/>
        <v>0.16</v>
      </c>
      <c r="U860" s="111">
        <f t="shared" si="495"/>
        <v>21</v>
      </c>
      <c r="V860" s="111">
        <v>252</v>
      </c>
      <c r="W860" s="110">
        <f t="shared" si="506"/>
        <v>1.0124451379999999</v>
      </c>
      <c r="X860" s="103">
        <f t="shared" si="507"/>
        <v>6.8542330500000004</v>
      </c>
      <c r="Y860" s="103">
        <f t="shared" si="508"/>
        <v>0</v>
      </c>
      <c r="Z860" s="114" t="str">
        <f t="shared" si="516"/>
        <v>A+J=</v>
      </c>
      <c r="AA860" s="108">
        <f t="shared" si="517"/>
        <v>45036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509"/>
        <v>45036</v>
      </c>
      <c r="B861" s="103">
        <f t="shared" si="501"/>
        <v>557.93863475000001</v>
      </c>
      <c r="C861" s="192">
        <f t="shared" si="519"/>
        <v>420.44374500494212</v>
      </c>
      <c r="D861" s="104">
        <f t="shared" si="510"/>
        <v>1163.4649999999999</v>
      </c>
      <c r="E861" s="105">
        <f t="shared" si="496"/>
        <v>1162.761</v>
      </c>
      <c r="F861" s="106">
        <f t="shared" si="497"/>
        <v>44977</v>
      </c>
      <c r="G861" s="107">
        <f t="shared" si="502"/>
        <v>-6.050891088257293E-4</v>
      </c>
      <c r="H861" s="108">
        <f t="shared" si="515"/>
        <v>45068</v>
      </c>
      <c r="I861" s="108">
        <f t="shared" si="503"/>
        <v>45036</v>
      </c>
      <c r="J861" s="109">
        <f t="shared" si="511"/>
        <v>22</v>
      </c>
      <c r="K861" s="109">
        <f t="shared" si="500"/>
        <v>22</v>
      </c>
      <c r="L861" s="8">
        <f t="shared" si="512"/>
        <v>1</v>
      </c>
      <c r="M861" s="110">
        <f t="shared" si="499"/>
        <v>1.0021179899999999</v>
      </c>
      <c r="N861" s="110">
        <f t="shared" si="494"/>
        <v>1.3099395576099924</v>
      </c>
      <c r="O861" s="103">
        <f t="shared" si="498"/>
        <v>1.30993955</v>
      </c>
      <c r="P861" s="103">
        <f t="shared" si="504"/>
        <v>550.75589013000001</v>
      </c>
      <c r="Q861" s="11">
        <f t="shared" si="518"/>
        <v>28</v>
      </c>
      <c r="R861" s="30">
        <f t="shared" si="513"/>
        <v>4.4196999462419527E-2</v>
      </c>
      <c r="S861" s="8">
        <f t="shared" si="505"/>
        <v>24.341757779999998</v>
      </c>
      <c r="T861" s="113">
        <f t="shared" si="514"/>
        <v>0.16</v>
      </c>
      <c r="U861" s="111">
        <f t="shared" si="495"/>
        <v>22</v>
      </c>
      <c r="V861" s="111">
        <v>252</v>
      </c>
      <c r="W861" s="110">
        <f t="shared" si="506"/>
        <v>1.0130416120000001</v>
      </c>
      <c r="X861" s="103">
        <f t="shared" si="507"/>
        <v>7.1827446200000002</v>
      </c>
      <c r="Y861" s="103">
        <f t="shared" si="508"/>
        <v>31.524502399999999</v>
      </c>
      <c r="Z861" s="114" t="str">
        <f t="shared" si="516"/>
        <v>A+J=</v>
      </c>
      <c r="AA861" s="108">
        <f t="shared" si="517"/>
        <v>45036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509"/>
        <v>45037</v>
      </c>
      <c r="B862" s="103">
        <f t="shared" si="501"/>
        <v>526.73780365999994</v>
      </c>
      <c r="C862" s="192">
        <f t="shared" si="519"/>
        <v>401.86139303305151</v>
      </c>
      <c r="D862" s="104">
        <f t="shared" si="510"/>
        <v>1162.761</v>
      </c>
      <c r="E862" s="105">
        <f t="shared" si="496"/>
        <v>1163.3589999999999</v>
      </c>
      <c r="F862" s="106">
        <f t="shared" si="497"/>
        <v>45005</v>
      </c>
      <c r="G862" s="107">
        <f t="shared" si="502"/>
        <v>5.1429313504658403E-4</v>
      </c>
      <c r="H862" s="108">
        <f t="shared" si="515"/>
        <v>45068</v>
      </c>
      <c r="I862" s="108">
        <f t="shared" si="503"/>
        <v>45068</v>
      </c>
      <c r="J862" s="109">
        <f t="shared" si="511"/>
        <v>20</v>
      </c>
      <c r="K862" s="109">
        <f t="shared" si="500"/>
        <v>1</v>
      </c>
      <c r="L862" s="8">
        <f t="shared" si="512"/>
        <v>1.0000256999999999</v>
      </c>
      <c r="M862" s="110">
        <f t="shared" si="499"/>
        <v>1</v>
      </c>
      <c r="N862" s="110">
        <f t="shared" si="494"/>
        <v>1.3099395576099924</v>
      </c>
      <c r="O862" s="103">
        <f t="shared" si="498"/>
        <v>1.30997322</v>
      </c>
      <c r="P862" s="103">
        <f t="shared" si="504"/>
        <v>526.42766301999995</v>
      </c>
      <c r="Q862" s="11">
        <f t="shared" si="518"/>
        <v>0</v>
      </c>
      <c r="R862" s="30">
        <f t="shared" si="513"/>
        <v>0</v>
      </c>
      <c r="S862" s="8">
        <f t="shared" si="505"/>
        <v>0</v>
      </c>
      <c r="T862" s="113">
        <f t="shared" si="514"/>
        <v>0.16</v>
      </c>
      <c r="U862" s="111">
        <f t="shared" si="495"/>
        <v>1</v>
      </c>
      <c r="V862" s="111">
        <v>252</v>
      </c>
      <c r="W862" s="110">
        <f t="shared" si="506"/>
        <v>1.0005891419999999</v>
      </c>
      <c r="X862" s="103">
        <f t="shared" si="507"/>
        <v>0.31014064000000002</v>
      </c>
      <c r="Y862" s="103">
        <f t="shared" si="508"/>
        <v>0</v>
      </c>
      <c r="Z862" s="114" t="str">
        <f t="shared" si="516"/>
        <v>A+J=</v>
      </c>
      <c r="AA862" s="108">
        <f t="shared" si="517"/>
        <v>45068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509"/>
        <v>45038</v>
      </c>
      <c r="B863" s="103">
        <f t="shared" si="501"/>
        <v>526.73780365999994</v>
      </c>
      <c r="C863" s="192">
        <f t="shared" si="519"/>
        <v>401.86139303305151</v>
      </c>
      <c r="D863" s="104">
        <f t="shared" si="510"/>
        <v>1162.761</v>
      </c>
      <c r="E863" s="105">
        <f t="shared" si="496"/>
        <v>1163.3589999999999</v>
      </c>
      <c r="F863" s="106">
        <f t="shared" si="497"/>
        <v>45005</v>
      </c>
      <c r="G863" s="107">
        <f t="shared" si="502"/>
        <v>5.1429313504658403E-4</v>
      </c>
      <c r="H863" s="108">
        <f t="shared" si="515"/>
        <v>45068</v>
      </c>
      <c r="I863" s="108">
        <f t="shared" si="503"/>
        <v>45068</v>
      </c>
      <c r="J863" s="109">
        <f t="shared" si="511"/>
        <v>20</v>
      </c>
      <c r="K863" s="109">
        <f t="shared" si="500"/>
        <v>1</v>
      </c>
      <c r="L863" s="8">
        <f t="shared" si="512"/>
        <v>1.0000256999999999</v>
      </c>
      <c r="M863" s="110">
        <f t="shared" si="499"/>
        <v>1</v>
      </c>
      <c r="N863" s="110">
        <f t="shared" ref="N863:N926" si="520">IF(I863&gt;I862,N862*M863,N862)</f>
        <v>1.3099395576099924</v>
      </c>
      <c r="O863" s="103">
        <f t="shared" si="498"/>
        <v>1.30997322</v>
      </c>
      <c r="P863" s="103">
        <f t="shared" si="504"/>
        <v>526.42766301999995</v>
      </c>
      <c r="Q863" s="11">
        <f t="shared" si="518"/>
        <v>0</v>
      </c>
      <c r="R863" s="30">
        <f t="shared" si="513"/>
        <v>0</v>
      </c>
      <c r="S863" s="8">
        <f t="shared" si="505"/>
        <v>0</v>
      </c>
      <c r="T863" s="113">
        <f t="shared" si="514"/>
        <v>0.16</v>
      </c>
      <c r="U863" s="111">
        <f t="shared" si="495"/>
        <v>1</v>
      </c>
      <c r="V863" s="111">
        <v>252</v>
      </c>
      <c r="W863" s="110">
        <f t="shared" si="506"/>
        <v>1.0005891419999999</v>
      </c>
      <c r="X863" s="103">
        <f t="shared" si="507"/>
        <v>0.31014064000000002</v>
      </c>
      <c r="Y863" s="103">
        <f t="shared" si="508"/>
        <v>0</v>
      </c>
      <c r="Z863" s="114" t="str">
        <f t="shared" si="516"/>
        <v>A+J=</v>
      </c>
      <c r="AA863" s="108">
        <f t="shared" si="517"/>
        <v>45068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509"/>
        <v>45039</v>
      </c>
      <c r="B864" s="103">
        <f t="shared" si="501"/>
        <v>526.73780365999994</v>
      </c>
      <c r="C864" s="192">
        <f t="shared" si="519"/>
        <v>401.86139303305151</v>
      </c>
      <c r="D864" s="104">
        <f t="shared" si="510"/>
        <v>1162.761</v>
      </c>
      <c r="E864" s="105">
        <f t="shared" si="496"/>
        <v>1163.3589999999999</v>
      </c>
      <c r="F864" s="106">
        <f t="shared" si="497"/>
        <v>45005</v>
      </c>
      <c r="G864" s="107">
        <f t="shared" si="502"/>
        <v>5.1429313504658403E-4</v>
      </c>
      <c r="H864" s="108">
        <f t="shared" si="515"/>
        <v>45068</v>
      </c>
      <c r="I864" s="108">
        <f t="shared" si="503"/>
        <v>45068</v>
      </c>
      <c r="J864" s="109">
        <f t="shared" si="511"/>
        <v>20</v>
      </c>
      <c r="K864" s="109">
        <f t="shared" si="500"/>
        <v>1</v>
      </c>
      <c r="L864" s="8">
        <f t="shared" si="512"/>
        <v>1.0000256999999999</v>
      </c>
      <c r="M864" s="110">
        <f t="shared" si="499"/>
        <v>1</v>
      </c>
      <c r="N864" s="110">
        <f t="shared" si="520"/>
        <v>1.3099395576099924</v>
      </c>
      <c r="O864" s="103">
        <f t="shared" si="498"/>
        <v>1.30997322</v>
      </c>
      <c r="P864" s="103">
        <f t="shared" si="504"/>
        <v>526.42766301999995</v>
      </c>
      <c r="Q864" s="11">
        <f t="shared" si="518"/>
        <v>0</v>
      </c>
      <c r="R864" s="30">
        <f t="shared" si="513"/>
        <v>0</v>
      </c>
      <c r="S864" s="8">
        <f t="shared" si="505"/>
        <v>0</v>
      </c>
      <c r="T864" s="113">
        <f t="shared" si="514"/>
        <v>0.16</v>
      </c>
      <c r="U864" s="111">
        <f t="shared" si="495"/>
        <v>1</v>
      </c>
      <c r="V864" s="111">
        <v>252</v>
      </c>
      <c r="W864" s="110">
        <f t="shared" si="506"/>
        <v>1.0005891419999999</v>
      </c>
      <c r="X864" s="103">
        <f t="shared" si="507"/>
        <v>0.31014064000000002</v>
      </c>
      <c r="Y864" s="103">
        <f t="shared" si="508"/>
        <v>0</v>
      </c>
      <c r="Z864" s="114" t="str">
        <f t="shared" si="516"/>
        <v>A+J=</v>
      </c>
      <c r="AA864" s="108">
        <f t="shared" si="517"/>
        <v>45068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509"/>
        <v>45040</v>
      </c>
      <c r="B865" s="103">
        <f t="shared" si="501"/>
        <v>526.73780365999994</v>
      </c>
      <c r="C865" s="192">
        <f t="shared" si="519"/>
        <v>401.86139303305151</v>
      </c>
      <c r="D865" s="104">
        <f t="shared" si="510"/>
        <v>1162.761</v>
      </c>
      <c r="E865" s="105">
        <f t="shared" si="496"/>
        <v>1163.3589999999999</v>
      </c>
      <c r="F865" s="106">
        <f t="shared" si="497"/>
        <v>45005</v>
      </c>
      <c r="G865" s="107">
        <f t="shared" si="502"/>
        <v>5.1429313504658403E-4</v>
      </c>
      <c r="H865" s="108">
        <f t="shared" si="515"/>
        <v>45068</v>
      </c>
      <c r="I865" s="108">
        <f t="shared" si="503"/>
        <v>45068</v>
      </c>
      <c r="J865" s="109">
        <f t="shared" si="511"/>
        <v>20</v>
      </c>
      <c r="K865" s="109">
        <f t="shared" si="500"/>
        <v>1</v>
      </c>
      <c r="L865" s="8">
        <f t="shared" si="512"/>
        <v>1.0000256999999999</v>
      </c>
      <c r="M865" s="110">
        <f t="shared" si="499"/>
        <v>1</v>
      </c>
      <c r="N865" s="110">
        <f t="shared" si="520"/>
        <v>1.3099395576099924</v>
      </c>
      <c r="O865" s="103">
        <f t="shared" si="498"/>
        <v>1.30997322</v>
      </c>
      <c r="P865" s="103">
        <f t="shared" si="504"/>
        <v>526.42766301999995</v>
      </c>
      <c r="Q865" s="11">
        <f t="shared" si="518"/>
        <v>0</v>
      </c>
      <c r="R865" s="30">
        <f t="shared" si="513"/>
        <v>0</v>
      </c>
      <c r="S865" s="8">
        <f t="shared" si="505"/>
        <v>0</v>
      </c>
      <c r="T865" s="113">
        <f t="shared" si="514"/>
        <v>0.16</v>
      </c>
      <c r="U865" s="111">
        <f t="shared" si="495"/>
        <v>1</v>
      </c>
      <c r="V865" s="111">
        <v>252</v>
      </c>
      <c r="W865" s="110">
        <f t="shared" si="506"/>
        <v>1.0005891419999999</v>
      </c>
      <c r="X865" s="103">
        <f t="shared" si="507"/>
        <v>0.31014064000000002</v>
      </c>
      <c r="Y865" s="103">
        <f t="shared" si="508"/>
        <v>0</v>
      </c>
      <c r="Z865" s="114" t="str">
        <f t="shared" si="516"/>
        <v>A+J=</v>
      </c>
      <c r="AA865" s="108">
        <f t="shared" si="517"/>
        <v>45068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509"/>
        <v>45041</v>
      </c>
      <c r="B866" s="103">
        <f t="shared" si="501"/>
        <v>527.06167708999999</v>
      </c>
      <c r="C866" s="192">
        <f t="shared" si="519"/>
        <v>401.86139303305151</v>
      </c>
      <c r="D866" s="104">
        <f t="shared" si="510"/>
        <v>1162.761</v>
      </c>
      <c r="E866" s="105">
        <f t="shared" si="496"/>
        <v>1163.3589999999999</v>
      </c>
      <c r="F866" s="106">
        <f t="shared" si="497"/>
        <v>45005</v>
      </c>
      <c r="G866" s="107">
        <f t="shared" si="502"/>
        <v>5.1429313504658403E-4</v>
      </c>
      <c r="H866" s="108">
        <f t="shared" si="515"/>
        <v>45068</v>
      </c>
      <c r="I866" s="108">
        <f t="shared" si="503"/>
        <v>45068</v>
      </c>
      <c r="J866" s="109">
        <f t="shared" si="511"/>
        <v>20</v>
      </c>
      <c r="K866" s="109">
        <f t="shared" si="500"/>
        <v>2</v>
      </c>
      <c r="L866" s="8">
        <f t="shared" si="512"/>
        <v>1.00005141</v>
      </c>
      <c r="M866" s="110">
        <f t="shared" si="499"/>
        <v>1</v>
      </c>
      <c r="N866" s="110">
        <f t="shared" si="520"/>
        <v>1.3099395576099924</v>
      </c>
      <c r="O866" s="103">
        <f t="shared" si="498"/>
        <v>1.3100069000000001</v>
      </c>
      <c r="P866" s="103">
        <f t="shared" si="504"/>
        <v>526.44119770999998</v>
      </c>
      <c r="Q866" s="11">
        <f t="shared" si="518"/>
        <v>0</v>
      </c>
      <c r="R866" s="30">
        <f t="shared" si="513"/>
        <v>0</v>
      </c>
      <c r="S866" s="8">
        <f t="shared" si="505"/>
        <v>0</v>
      </c>
      <c r="T866" s="113">
        <f t="shared" si="514"/>
        <v>0.16</v>
      </c>
      <c r="U866" s="111">
        <f t="shared" si="495"/>
        <v>2</v>
      </c>
      <c r="V866" s="111">
        <v>252</v>
      </c>
      <c r="W866" s="110">
        <f t="shared" si="506"/>
        <v>1.0011786300000001</v>
      </c>
      <c r="X866" s="103">
        <f t="shared" si="507"/>
        <v>0.62047938000000002</v>
      </c>
      <c r="Y866" s="103">
        <f t="shared" si="508"/>
        <v>0</v>
      </c>
      <c r="Z866" s="114" t="str">
        <f t="shared" si="516"/>
        <v>A+J=</v>
      </c>
      <c r="AA866" s="108">
        <f t="shared" si="517"/>
        <v>45068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509"/>
        <v>45042</v>
      </c>
      <c r="B867" s="103">
        <f t="shared" si="501"/>
        <v>527.38575021999998</v>
      </c>
      <c r="C867" s="192">
        <f t="shared" si="519"/>
        <v>401.86139303305151</v>
      </c>
      <c r="D867" s="104">
        <f t="shared" si="510"/>
        <v>1162.761</v>
      </c>
      <c r="E867" s="105">
        <f t="shared" si="496"/>
        <v>1163.3589999999999</v>
      </c>
      <c r="F867" s="106">
        <f t="shared" si="497"/>
        <v>45005</v>
      </c>
      <c r="G867" s="107">
        <f t="shared" si="502"/>
        <v>5.1429313504658403E-4</v>
      </c>
      <c r="H867" s="108">
        <f t="shared" si="515"/>
        <v>45068</v>
      </c>
      <c r="I867" s="108">
        <f t="shared" si="503"/>
        <v>45068</v>
      </c>
      <c r="J867" s="109">
        <f t="shared" si="511"/>
        <v>20</v>
      </c>
      <c r="K867" s="109">
        <f t="shared" si="500"/>
        <v>3</v>
      </c>
      <c r="L867" s="8">
        <f t="shared" si="512"/>
        <v>1.00007712</v>
      </c>
      <c r="M867" s="110">
        <f t="shared" si="499"/>
        <v>1</v>
      </c>
      <c r="N867" s="110">
        <f t="shared" si="520"/>
        <v>1.3099395576099924</v>
      </c>
      <c r="O867" s="103">
        <f t="shared" si="498"/>
        <v>1.3100405799999999</v>
      </c>
      <c r="P867" s="103">
        <f t="shared" si="504"/>
        <v>526.45473240000001</v>
      </c>
      <c r="Q867" s="11">
        <f t="shared" si="518"/>
        <v>0</v>
      </c>
      <c r="R867" s="30">
        <f t="shared" si="513"/>
        <v>0</v>
      </c>
      <c r="S867" s="8">
        <f t="shared" si="505"/>
        <v>0</v>
      </c>
      <c r="T867" s="113">
        <f t="shared" si="514"/>
        <v>0.16</v>
      </c>
      <c r="U867" s="111">
        <f t="shared" si="495"/>
        <v>3</v>
      </c>
      <c r="V867" s="111">
        <v>252</v>
      </c>
      <c r="W867" s="110">
        <f t="shared" si="506"/>
        <v>1.001768467</v>
      </c>
      <c r="X867" s="103">
        <f t="shared" si="507"/>
        <v>0.93101782</v>
      </c>
      <c r="Y867" s="103">
        <f t="shared" si="508"/>
        <v>0</v>
      </c>
      <c r="Z867" s="114" t="str">
        <f t="shared" si="516"/>
        <v>A+J=</v>
      </c>
      <c r="AA867" s="108">
        <f t="shared" si="517"/>
        <v>45068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509"/>
        <v>45043</v>
      </c>
      <c r="B868" s="103">
        <f t="shared" si="501"/>
        <v>527.71001744</v>
      </c>
      <c r="C868" s="192">
        <f t="shared" si="519"/>
        <v>401.86139303305151</v>
      </c>
      <c r="D868" s="104">
        <f t="shared" si="510"/>
        <v>1162.761</v>
      </c>
      <c r="E868" s="105">
        <f t="shared" si="496"/>
        <v>1163.3589999999999</v>
      </c>
      <c r="F868" s="106">
        <f t="shared" si="497"/>
        <v>45005</v>
      </c>
      <c r="G868" s="107">
        <f t="shared" si="502"/>
        <v>5.1429313504658403E-4</v>
      </c>
      <c r="H868" s="108">
        <f t="shared" si="515"/>
        <v>45068</v>
      </c>
      <c r="I868" s="108">
        <f t="shared" si="503"/>
        <v>45068</v>
      </c>
      <c r="J868" s="109">
        <f t="shared" si="511"/>
        <v>20</v>
      </c>
      <c r="K868" s="109">
        <f t="shared" si="500"/>
        <v>4</v>
      </c>
      <c r="L868" s="8">
        <f t="shared" si="512"/>
        <v>1.0001028300000001</v>
      </c>
      <c r="M868" s="110">
        <f t="shared" si="499"/>
        <v>1</v>
      </c>
      <c r="N868" s="110">
        <f t="shared" si="520"/>
        <v>1.3099395576099924</v>
      </c>
      <c r="O868" s="103">
        <f t="shared" si="498"/>
        <v>1.31007425</v>
      </c>
      <c r="P868" s="103">
        <f t="shared" si="504"/>
        <v>526.46826308000004</v>
      </c>
      <c r="Q868" s="11">
        <f t="shared" si="518"/>
        <v>0</v>
      </c>
      <c r="R868" s="30">
        <f t="shared" si="513"/>
        <v>0</v>
      </c>
      <c r="S868" s="8">
        <f t="shared" si="505"/>
        <v>0</v>
      </c>
      <c r="T868" s="113">
        <f t="shared" si="514"/>
        <v>0.16</v>
      </c>
      <c r="U868" s="111">
        <f t="shared" si="495"/>
        <v>4</v>
      </c>
      <c r="V868" s="111">
        <v>252</v>
      </c>
      <c r="W868" s="110">
        <f t="shared" si="506"/>
        <v>1.0023586499999999</v>
      </c>
      <c r="X868" s="103">
        <f t="shared" si="507"/>
        <v>1.2417543600000001</v>
      </c>
      <c r="Y868" s="103">
        <f t="shared" si="508"/>
        <v>0</v>
      </c>
      <c r="Z868" s="114" t="str">
        <f t="shared" si="516"/>
        <v>A+J=</v>
      </c>
      <c r="AA868" s="108">
        <f t="shared" si="517"/>
        <v>45068</v>
      </c>
      <c r="AB868" s="197" t="s">
        <v>121</v>
      </c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5">
      <c r="A869" s="191">
        <f t="shared" si="509"/>
        <v>45044</v>
      </c>
      <c r="B869" s="192">
        <f t="shared" si="501"/>
        <v>528.03448840999999</v>
      </c>
      <c r="C869" s="192">
        <f t="shared" si="519"/>
        <v>401.86139303305151</v>
      </c>
      <c r="D869" s="193">
        <f t="shared" si="510"/>
        <v>1162.761</v>
      </c>
      <c r="E869" s="194">
        <f t="shared" si="496"/>
        <v>1163.3589999999999</v>
      </c>
      <c r="F869" s="195">
        <f t="shared" si="497"/>
        <v>45005</v>
      </c>
      <c r="G869" s="196">
        <f t="shared" si="502"/>
        <v>5.1429313504658403E-4</v>
      </c>
      <c r="H869" s="191">
        <f t="shared" si="515"/>
        <v>45068</v>
      </c>
      <c r="I869" s="191">
        <f t="shared" si="503"/>
        <v>45068</v>
      </c>
      <c r="J869" s="197">
        <f t="shared" si="511"/>
        <v>20</v>
      </c>
      <c r="K869" s="197">
        <f t="shared" si="500"/>
        <v>5</v>
      </c>
      <c r="L869" s="192">
        <f t="shared" si="512"/>
        <v>1.00012854</v>
      </c>
      <c r="M869" s="198">
        <f t="shared" si="499"/>
        <v>1</v>
      </c>
      <c r="N869" s="198">
        <f t="shared" si="520"/>
        <v>1.3099395576099924</v>
      </c>
      <c r="O869" s="192">
        <f t="shared" si="498"/>
        <v>1.31010793</v>
      </c>
      <c r="P869" s="192">
        <f t="shared" si="504"/>
        <v>526.48179776999996</v>
      </c>
      <c r="Q869" s="199">
        <v>28.5</v>
      </c>
      <c r="R869" s="200">
        <f>S869/P869</f>
        <v>2.3986513709476617E-2</v>
      </c>
      <c r="S869" s="192">
        <v>12.628462860000001</v>
      </c>
      <c r="T869" s="201">
        <f t="shared" si="514"/>
        <v>0.16</v>
      </c>
      <c r="U869" s="199">
        <f t="shared" ref="U869:U932" si="521">IF(Q868&gt;0,1,IF(K869=K868,U868,U868+1))</f>
        <v>5</v>
      </c>
      <c r="V869" s="199">
        <v>252</v>
      </c>
      <c r="W869" s="198">
        <f t="shared" si="506"/>
        <v>1.0029491820000001</v>
      </c>
      <c r="X869" s="192">
        <f t="shared" si="507"/>
        <v>1.55269064</v>
      </c>
      <c r="Y869" s="192">
        <f t="shared" si="508"/>
        <v>14.181153500000001</v>
      </c>
      <c r="Z869" s="202" t="str">
        <f t="shared" si="516"/>
        <v>A+J=</v>
      </c>
      <c r="AA869" s="191">
        <f t="shared" si="517"/>
        <v>45068</v>
      </c>
      <c r="AB869" s="192">
        <f>P869-S869</f>
        <v>513.85333490999994</v>
      </c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509"/>
        <v>45045</v>
      </c>
      <c r="B870" s="103">
        <f t="shared" si="501"/>
        <v>514.16928923</v>
      </c>
      <c r="C870" s="192">
        <f t="shared" si="519"/>
        <v>392.22213921981796</v>
      </c>
      <c r="D870" s="104">
        <f t="shared" si="510"/>
        <v>1162.761</v>
      </c>
      <c r="E870" s="105">
        <f t="shared" si="496"/>
        <v>1163.3589999999999</v>
      </c>
      <c r="F870" s="106">
        <f t="shared" si="497"/>
        <v>45005</v>
      </c>
      <c r="G870" s="107">
        <f t="shared" si="502"/>
        <v>5.1429313504658403E-4</v>
      </c>
      <c r="H870" s="108">
        <f t="shared" si="515"/>
        <v>45068</v>
      </c>
      <c r="I870" s="108">
        <f t="shared" si="503"/>
        <v>45068</v>
      </c>
      <c r="J870" s="109">
        <f t="shared" si="511"/>
        <v>20</v>
      </c>
      <c r="K870" s="109">
        <f t="shared" si="500"/>
        <v>6</v>
      </c>
      <c r="L870" s="8">
        <f t="shared" si="512"/>
        <v>1.00015426</v>
      </c>
      <c r="M870" s="110">
        <f t="shared" si="499"/>
        <v>1</v>
      </c>
      <c r="N870" s="110">
        <f t="shared" si="520"/>
        <v>1.3099395576099924</v>
      </c>
      <c r="O870" s="103">
        <f t="shared" si="498"/>
        <v>1.31014162</v>
      </c>
      <c r="P870" s="103">
        <f t="shared" si="504"/>
        <v>513.86654886999997</v>
      </c>
      <c r="Q870" s="11">
        <f t="shared" si="518"/>
        <v>0</v>
      </c>
      <c r="R870" s="30">
        <f t="shared" si="513"/>
        <v>0</v>
      </c>
      <c r="S870" s="8">
        <f t="shared" si="505"/>
        <v>0</v>
      </c>
      <c r="T870" s="113">
        <f t="shared" si="514"/>
        <v>0.16</v>
      </c>
      <c r="U870" s="111">
        <f t="shared" si="521"/>
        <v>1</v>
      </c>
      <c r="V870" s="111">
        <v>252</v>
      </c>
      <c r="W870" s="110">
        <f t="shared" si="506"/>
        <v>1.0005891419999999</v>
      </c>
      <c r="X870" s="103">
        <f t="shared" si="507"/>
        <v>0.30274035999999999</v>
      </c>
      <c r="Y870" s="103">
        <f t="shared" si="508"/>
        <v>0</v>
      </c>
      <c r="Z870" s="114" t="str">
        <f t="shared" si="516"/>
        <v>A+J=</v>
      </c>
      <c r="AA870" s="108">
        <f t="shared" si="517"/>
        <v>45068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509"/>
        <v>45046</v>
      </c>
      <c r="B871" s="103">
        <f t="shared" si="501"/>
        <v>514.16928923</v>
      </c>
      <c r="C871" s="192">
        <f t="shared" si="519"/>
        <v>392.22213921981796</v>
      </c>
      <c r="D871" s="104">
        <f t="shared" si="510"/>
        <v>1162.761</v>
      </c>
      <c r="E871" s="105">
        <f t="shared" si="496"/>
        <v>1163.3589999999999</v>
      </c>
      <c r="F871" s="106">
        <f t="shared" si="497"/>
        <v>45005</v>
      </c>
      <c r="G871" s="107">
        <f t="shared" si="502"/>
        <v>5.1429313504658403E-4</v>
      </c>
      <c r="H871" s="108">
        <f t="shared" si="515"/>
        <v>45068</v>
      </c>
      <c r="I871" s="108">
        <f t="shared" si="503"/>
        <v>45068</v>
      </c>
      <c r="J871" s="109">
        <f t="shared" si="511"/>
        <v>20</v>
      </c>
      <c r="K871" s="109">
        <f t="shared" si="500"/>
        <v>6</v>
      </c>
      <c r="L871" s="8">
        <f t="shared" si="512"/>
        <v>1.00015426</v>
      </c>
      <c r="M871" s="110">
        <f t="shared" si="499"/>
        <v>1</v>
      </c>
      <c r="N871" s="110">
        <f t="shared" si="520"/>
        <v>1.3099395576099924</v>
      </c>
      <c r="O871" s="103">
        <f t="shared" si="498"/>
        <v>1.31014162</v>
      </c>
      <c r="P871" s="103">
        <f t="shared" si="504"/>
        <v>513.86654886999997</v>
      </c>
      <c r="Q871" s="11">
        <f t="shared" si="518"/>
        <v>0</v>
      </c>
      <c r="R871" s="30">
        <f t="shared" si="513"/>
        <v>0</v>
      </c>
      <c r="S871" s="8">
        <f t="shared" si="505"/>
        <v>0</v>
      </c>
      <c r="T871" s="113">
        <f t="shared" si="514"/>
        <v>0.16</v>
      </c>
      <c r="U871" s="111">
        <f t="shared" si="521"/>
        <v>1</v>
      </c>
      <c r="V871" s="111">
        <v>252</v>
      </c>
      <c r="W871" s="110">
        <f t="shared" si="506"/>
        <v>1.0005891419999999</v>
      </c>
      <c r="X871" s="103">
        <f t="shared" si="507"/>
        <v>0.30274035999999999</v>
      </c>
      <c r="Y871" s="103">
        <f t="shared" si="508"/>
        <v>0</v>
      </c>
      <c r="Z871" s="114" t="str">
        <f t="shared" si="516"/>
        <v>A+J=</v>
      </c>
      <c r="AA871" s="108">
        <f t="shared" si="517"/>
        <v>45068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509"/>
        <v>45047</v>
      </c>
      <c r="B872" s="103">
        <f t="shared" si="501"/>
        <v>514.16928923</v>
      </c>
      <c r="C872" s="192">
        <f t="shared" si="519"/>
        <v>392.22213921981796</v>
      </c>
      <c r="D872" s="104">
        <f t="shared" si="510"/>
        <v>1162.761</v>
      </c>
      <c r="E872" s="105">
        <f t="shared" ref="E872:E935" si="522">IF($K872=1,VLOOKUP($A871,$AO$10:$AS$165,4),E871)</f>
        <v>1163.3589999999999</v>
      </c>
      <c r="F872" s="106">
        <f t="shared" ref="F872:F935" si="523">IF($K872=1,VLOOKUP($A871,$AO$10:$AS$165,5),F871)</f>
        <v>45005</v>
      </c>
      <c r="G872" s="107">
        <f t="shared" si="502"/>
        <v>5.1429313504658403E-4</v>
      </c>
      <c r="H872" s="108">
        <f t="shared" si="515"/>
        <v>45068</v>
      </c>
      <c r="I872" s="108">
        <f t="shared" si="503"/>
        <v>45068</v>
      </c>
      <c r="J872" s="109">
        <f t="shared" si="511"/>
        <v>20</v>
      </c>
      <c r="K872" s="109">
        <f t="shared" si="500"/>
        <v>6</v>
      </c>
      <c r="L872" s="8">
        <f t="shared" si="512"/>
        <v>1.00015426</v>
      </c>
      <c r="M872" s="110">
        <f t="shared" si="499"/>
        <v>1</v>
      </c>
      <c r="N872" s="110">
        <f t="shared" si="520"/>
        <v>1.3099395576099924</v>
      </c>
      <c r="O872" s="103">
        <f t="shared" si="498"/>
        <v>1.31014162</v>
      </c>
      <c r="P872" s="103">
        <f t="shared" si="504"/>
        <v>513.86654886999997</v>
      </c>
      <c r="Q872" s="11">
        <f t="shared" si="518"/>
        <v>0</v>
      </c>
      <c r="R872" s="30">
        <f t="shared" si="513"/>
        <v>0</v>
      </c>
      <c r="S872" s="8">
        <f t="shared" si="505"/>
        <v>0</v>
      </c>
      <c r="T872" s="113">
        <f t="shared" si="514"/>
        <v>0.16</v>
      </c>
      <c r="U872" s="111">
        <f t="shared" si="521"/>
        <v>1</v>
      </c>
      <c r="V872" s="111">
        <v>252</v>
      </c>
      <c r="W872" s="110">
        <f t="shared" si="506"/>
        <v>1.0005891419999999</v>
      </c>
      <c r="X872" s="103">
        <f t="shared" si="507"/>
        <v>0.30274035999999999</v>
      </c>
      <c r="Y872" s="103">
        <f t="shared" si="508"/>
        <v>0</v>
      </c>
      <c r="Z872" s="114" t="str">
        <f t="shared" si="516"/>
        <v>A+J=</v>
      </c>
      <c r="AA872" s="108">
        <f t="shared" si="517"/>
        <v>45068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509"/>
        <v>45048</v>
      </c>
      <c r="B873" s="103">
        <f t="shared" si="501"/>
        <v>514.16928923</v>
      </c>
      <c r="C873" s="192">
        <f t="shared" si="519"/>
        <v>392.22213921981796</v>
      </c>
      <c r="D873" s="104">
        <f t="shared" si="510"/>
        <v>1162.761</v>
      </c>
      <c r="E873" s="105">
        <f t="shared" si="522"/>
        <v>1163.3589999999999</v>
      </c>
      <c r="F873" s="106">
        <f t="shared" si="523"/>
        <v>45005</v>
      </c>
      <c r="G873" s="107">
        <f t="shared" si="502"/>
        <v>5.1429313504658403E-4</v>
      </c>
      <c r="H873" s="108">
        <f t="shared" si="515"/>
        <v>45068</v>
      </c>
      <c r="I873" s="108">
        <f t="shared" si="503"/>
        <v>45068</v>
      </c>
      <c r="J873" s="109">
        <f t="shared" si="511"/>
        <v>20</v>
      </c>
      <c r="K873" s="109">
        <f t="shared" si="500"/>
        <v>6</v>
      </c>
      <c r="L873" s="8">
        <f t="shared" si="512"/>
        <v>1.00015426</v>
      </c>
      <c r="M873" s="110">
        <f t="shared" si="499"/>
        <v>1</v>
      </c>
      <c r="N873" s="110">
        <f t="shared" si="520"/>
        <v>1.3099395576099924</v>
      </c>
      <c r="O873" s="103">
        <f t="shared" ref="O873:O936" si="524">TRUNC(TRUNC((L873*N873),15),8)</f>
        <v>1.31014162</v>
      </c>
      <c r="P873" s="103">
        <f t="shared" si="504"/>
        <v>513.86654886999997</v>
      </c>
      <c r="Q873" s="11">
        <f t="shared" si="518"/>
        <v>0</v>
      </c>
      <c r="R873" s="30">
        <f t="shared" si="513"/>
        <v>0</v>
      </c>
      <c r="S873" s="8">
        <f t="shared" si="505"/>
        <v>0</v>
      </c>
      <c r="T873" s="113">
        <f t="shared" si="514"/>
        <v>0.16</v>
      </c>
      <c r="U873" s="111">
        <f t="shared" si="521"/>
        <v>1</v>
      </c>
      <c r="V873" s="111">
        <v>252</v>
      </c>
      <c r="W873" s="110">
        <f t="shared" si="506"/>
        <v>1.0005891419999999</v>
      </c>
      <c r="X873" s="103">
        <f t="shared" si="507"/>
        <v>0.30274035999999999</v>
      </c>
      <c r="Y873" s="103">
        <f t="shared" si="508"/>
        <v>0</v>
      </c>
      <c r="Z873" s="114" t="str">
        <f t="shared" si="516"/>
        <v>A+J=</v>
      </c>
      <c r="AA873" s="108">
        <f t="shared" si="517"/>
        <v>45068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509"/>
        <v>45049</v>
      </c>
      <c r="B874" s="103">
        <f t="shared" si="501"/>
        <v>514.48543300999995</v>
      </c>
      <c r="C874" s="192">
        <f t="shared" si="519"/>
        <v>392.22213921981796</v>
      </c>
      <c r="D874" s="104">
        <f t="shared" si="510"/>
        <v>1162.761</v>
      </c>
      <c r="E874" s="105">
        <f t="shared" si="522"/>
        <v>1163.3589999999999</v>
      </c>
      <c r="F874" s="106">
        <f t="shared" si="523"/>
        <v>45005</v>
      </c>
      <c r="G874" s="107">
        <f t="shared" si="502"/>
        <v>5.1429313504658403E-4</v>
      </c>
      <c r="H874" s="108">
        <f t="shared" si="515"/>
        <v>45068</v>
      </c>
      <c r="I874" s="108">
        <f t="shared" si="503"/>
        <v>45068</v>
      </c>
      <c r="J874" s="109">
        <f t="shared" si="511"/>
        <v>20</v>
      </c>
      <c r="K874" s="109">
        <f t="shared" si="500"/>
        <v>7</v>
      </c>
      <c r="L874" s="8">
        <f t="shared" si="512"/>
        <v>1.00017997</v>
      </c>
      <c r="M874" s="110">
        <f t="shared" ref="M874:M937" si="525">IF(I874&gt;I873,L873,M873)</f>
        <v>1</v>
      </c>
      <c r="N874" s="110">
        <f t="shared" si="520"/>
        <v>1.3099395576099924</v>
      </c>
      <c r="O874" s="103">
        <f t="shared" si="524"/>
        <v>1.3101753</v>
      </c>
      <c r="P874" s="103">
        <f t="shared" si="504"/>
        <v>513.87975890999996</v>
      </c>
      <c r="Q874" s="11">
        <f t="shared" si="518"/>
        <v>0</v>
      </c>
      <c r="R874" s="30">
        <f t="shared" si="513"/>
        <v>0</v>
      </c>
      <c r="S874" s="8">
        <f t="shared" si="505"/>
        <v>0</v>
      </c>
      <c r="T874" s="113">
        <f t="shared" si="514"/>
        <v>0.16</v>
      </c>
      <c r="U874" s="111">
        <f t="shared" si="521"/>
        <v>2</v>
      </c>
      <c r="V874" s="111">
        <v>252</v>
      </c>
      <c r="W874" s="110">
        <f t="shared" si="506"/>
        <v>1.0011786300000001</v>
      </c>
      <c r="X874" s="103">
        <f t="shared" si="507"/>
        <v>0.60567409999999999</v>
      </c>
      <c r="Y874" s="103">
        <f t="shared" si="508"/>
        <v>0</v>
      </c>
      <c r="Z874" s="114" t="str">
        <f t="shared" si="516"/>
        <v>A+J=</v>
      </c>
      <c r="AA874" s="108">
        <f t="shared" si="517"/>
        <v>45068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509"/>
        <v>45050</v>
      </c>
      <c r="B875" s="103">
        <f t="shared" si="501"/>
        <v>514.80177170999991</v>
      </c>
      <c r="C875" s="192">
        <f t="shared" si="519"/>
        <v>392.22213921981796</v>
      </c>
      <c r="D875" s="104">
        <f t="shared" si="510"/>
        <v>1162.761</v>
      </c>
      <c r="E875" s="105">
        <f t="shared" si="522"/>
        <v>1163.3589999999999</v>
      </c>
      <c r="F875" s="106">
        <f t="shared" si="523"/>
        <v>45005</v>
      </c>
      <c r="G875" s="107">
        <f t="shared" si="502"/>
        <v>5.1429313504658403E-4</v>
      </c>
      <c r="H875" s="108">
        <f t="shared" si="515"/>
        <v>45068</v>
      </c>
      <c r="I875" s="108">
        <f t="shared" si="503"/>
        <v>45068</v>
      </c>
      <c r="J875" s="109">
        <f t="shared" si="511"/>
        <v>20</v>
      </c>
      <c r="K875" s="109">
        <f t="shared" si="500"/>
        <v>8</v>
      </c>
      <c r="L875" s="8">
        <f t="shared" si="512"/>
        <v>1.0002056800000001</v>
      </c>
      <c r="M875" s="110">
        <f t="shared" si="525"/>
        <v>1</v>
      </c>
      <c r="N875" s="110">
        <f t="shared" si="520"/>
        <v>1.3099395576099924</v>
      </c>
      <c r="O875" s="103">
        <f t="shared" si="524"/>
        <v>1.3102089800000001</v>
      </c>
      <c r="P875" s="103">
        <f t="shared" si="504"/>
        <v>513.89296895999996</v>
      </c>
      <c r="Q875" s="11">
        <f t="shared" si="518"/>
        <v>0</v>
      </c>
      <c r="R875" s="30">
        <f t="shared" si="513"/>
        <v>0</v>
      </c>
      <c r="S875" s="8">
        <f t="shared" si="505"/>
        <v>0</v>
      </c>
      <c r="T875" s="113">
        <f t="shared" si="514"/>
        <v>0.16</v>
      </c>
      <c r="U875" s="111">
        <f t="shared" si="521"/>
        <v>3</v>
      </c>
      <c r="V875" s="111">
        <v>252</v>
      </c>
      <c r="W875" s="110">
        <f t="shared" si="506"/>
        <v>1.001768467</v>
      </c>
      <c r="X875" s="103">
        <f t="shared" si="507"/>
        <v>0.90880274999999999</v>
      </c>
      <c r="Y875" s="103">
        <f t="shared" si="508"/>
        <v>0</v>
      </c>
      <c r="Z875" s="114" t="str">
        <f t="shared" si="516"/>
        <v>A+J=</v>
      </c>
      <c r="AA875" s="108">
        <f t="shared" si="517"/>
        <v>45068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509"/>
        <v>45051</v>
      </c>
      <c r="B876" s="103">
        <f t="shared" si="501"/>
        <v>515.11830379999992</v>
      </c>
      <c r="C876" s="192">
        <f t="shared" si="519"/>
        <v>392.22213921981796</v>
      </c>
      <c r="D876" s="104">
        <f t="shared" si="510"/>
        <v>1162.761</v>
      </c>
      <c r="E876" s="105">
        <f t="shared" si="522"/>
        <v>1163.3589999999999</v>
      </c>
      <c r="F876" s="106">
        <f t="shared" si="523"/>
        <v>45005</v>
      </c>
      <c r="G876" s="107">
        <f t="shared" si="502"/>
        <v>5.1429313504658403E-4</v>
      </c>
      <c r="H876" s="108">
        <f t="shared" si="515"/>
        <v>45068</v>
      </c>
      <c r="I876" s="108">
        <f t="shared" si="503"/>
        <v>45068</v>
      </c>
      <c r="J876" s="109">
        <f t="shared" si="511"/>
        <v>20</v>
      </c>
      <c r="K876" s="109">
        <f t="shared" ref="K876:K939" si="526">(J876-(NETWORKDAYS(A876,I876,AD$171:AD$502)-1))</f>
        <v>9</v>
      </c>
      <c r="L876" s="8">
        <f t="shared" si="512"/>
        <v>1.0002313899999999</v>
      </c>
      <c r="M876" s="110">
        <f t="shared" si="525"/>
        <v>1</v>
      </c>
      <c r="N876" s="110">
        <f t="shared" si="520"/>
        <v>1.3099395576099924</v>
      </c>
      <c r="O876" s="103">
        <f t="shared" si="524"/>
        <v>1.3102426599999999</v>
      </c>
      <c r="P876" s="103">
        <f t="shared" si="504"/>
        <v>513.90617899999995</v>
      </c>
      <c r="Q876" s="11">
        <f t="shared" si="518"/>
        <v>0</v>
      </c>
      <c r="R876" s="30">
        <f t="shared" si="513"/>
        <v>0</v>
      </c>
      <c r="S876" s="8">
        <f t="shared" si="505"/>
        <v>0</v>
      </c>
      <c r="T876" s="113">
        <f t="shared" si="514"/>
        <v>0.16</v>
      </c>
      <c r="U876" s="111">
        <f t="shared" si="521"/>
        <v>4</v>
      </c>
      <c r="V876" s="111">
        <v>252</v>
      </c>
      <c r="W876" s="110">
        <f t="shared" si="506"/>
        <v>1.0023586499999999</v>
      </c>
      <c r="X876" s="103">
        <f t="shared" si="507"/>
        <v>1.2121248</v>
      </c>
      <c r="Y876" s="103">
        <f t="shared" si="508"/>
        <v>0</v>
      </c>
      <c r="Z876" s="114" t="str">
        <f t="shared" si="516"/>
        <v>A+J=</v>
      </c>
      <c r="AA876" s="108">
        <f t="shared" si="517"/>
        <v>45068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509"/>
        <v>45052</v>
      </c>
      <c r="B877" s="103">
        <f t="shared" si="501"/>
        <v>515.43503478000002</v>
      </c>
      <c r="C877" s="192">
        <f t="shared" si="519"/>
        <v>392.22213921981796</v>
      </c>
      <c r="D877" s="104">
        <f t="shared" si="510"/>
        <v>1162.761</v>
      </c>
      <c r="E877" s="105">
        <f t="shared" si="522"/>
        <v>1163.3589999999999</v>
      </c>
      <c r="F877" s="106">
        <f t="shared" si="523"/>
        <v>45005</v>
      </c>
      <c r="G877" s="107">
        <f t="shared" si="502"/>
        <v>5.1429313504658403E-4</v>
      </c>
      <c r="H877" s="108">
        <f t="shared" si="515"/>
        <v>45068</v>
      </c>
      <c r="I877" s="108">
        <f t="shared" si="503"/>
        <v>45068</v>
      </c>
      <c r="J877" s="109">
        <f t="shared" si="511"/>
        <v>20</v>
      </c>
      <c r="K877" s="109">
        <f t="shared" si="526"/>
        <v>10</v>
      </c>
      <c r="L877" s="8">
        <f t="shared" si="512"/>
        <v>1.0002571099999999</v>
      </c>
      <c r="M877" s="110">
        <f t="shared" si="525"/>
        <v>1</v>
      </c>
      <c r="N877" s="110">
        <f t="shared" si="520"/>
        <v>1.3099395576099924</v>
      </c>
      <c r="O877" s="103">
        <f t="shared" si="524"/>
        <v>1.3102763500000001</v>
      </c>
      <c r="P877" s="103">
        <f t="shared" si="504"/>
        <v>513.91939295999998</v>
      </c>
      <c r="Q877" s="11">
        <f t="shared" si="518"/>
        <v>0</v>
      </c>
      <c r="R877" s="30">
        <f t="shared" si="513"/>
        <v>0</v>
      </c>
      <c r="S877" s="8">
        <f t="shared" si="505"/>
        <v>0</v>
      </c>
      <c r="T877" s="113">
        <f t="shared" si="514"/>
        <v>0.16</v>
      </c>
      <c r="U877" s="111">
        <f t="shared" si="521"/>
        <v>5</v>
      </c>
      <c r="V877" s="111">
        <v>252</v>
      </c>
      <c r="W877" s="110">
        <f t="shared" si="506"/>
        <v>1.0029491820000001</v>
      </c>
      <c r="X877" s="103">
        <f t="shared" si="507"/>
        <v>1.5156418199999999</v>
      </c>
      <c r="Y877" s="103">
        <f t="shared" si="508"/>
        <v>0</v>
      </c>
      <c r="Z877" s="114" t="str">
        <f t="shared" si="516"/>
        <v>A+J=</v>
      </c>
      <c r="AA877" s="108">
        <f t="shared" si="517"/>
        <v>45068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509"/>
        <v>45053</v>
      </c>
      <c r="B878" s="103">
        <f t="shared" si="501"/>
        <v>515.43503478000002</v>
      </c>
      <c r="C878" s="192">
        <f t="shared" si="519"/>
        <v>392.22213921981796</v>
      </c>
      <c r="D878" s="104">
        <f t="shared" si="510"/>
        <v>1162.761</v>
      </c>
      <c r="E878" s="105">
        <f t="shared" si="522"/>
        <v>1163.3589999999999</v>
      </c>
      <c r="F878" s="106">
        <f t="shared" si="523"/>
        <v>45005</v>
      </c>
      <c r="G878" s="107">
        <f t="shared" si="502"/>
        <v>5.1429313504658403E-4</v>
      </c>
      <c r="H878" s="108">
        <f t="shared" si="515"/>
        <v>45068</v>
      </c>
      <c r="I878" s="108">
        <f t="shared" si="503"/>
        <v>45068</v>
      </c>
      <c r="J878" s="109">
        <f t="shared" si="511"/>
        <v>20</v>
      </c>
      <c r="K878" s="109">
        <f t="shared" si="526"/>
        <v>10</v>
      </c>
      <c r="L878" s="8">
        <f t="shared" si="512"/>
        <v>1.0002571099999999</v>
      </c>
      <c r="M878" s="110">
        <f t="shared" si="525"/>
        <v>1</v>
      </c>
      <c r="N878" s="110">
        <f t="shared" si="520"/>
        <v>1.3099395576099924</v>
      </c>
      <c r="O878" s="103">
        <f t="shared" si="524"/>
        <v>1.3102763500000001</v>
      </c>
      <c r="P878" s="103">
        <f t="shared" si="504"/>
        <v>513.91939295999998</v>
      </c>
      <c r="Q878" s="11">
        <f t="shared" si="518"/>
        <v>0</v>
      </c>
      <c r="R878" s="30">
        <f t="shared" si="513"/>
        <v>0</v>
      </c>
      <c r="S878" s="8">
        <f t="shared" si="505"/>
        <v>0</v>
      </c>
      <c r="T878" s="113">
        <f t="shared" si="514"/>
        <v>0.16</v>
      </c>
      <c r="U878" s="111">
        <f t="shared" si="521"/>
        <v>5</v>
      </c>
      <c r="V878" s="111">
        <v>252</v>
      </c>
      <c r="W878" s="110">
        <f t="shared" si="506"/>
        <v>1.0029491820000001</v>
      </c>
      <c r="X878" s="103">
        <f t="shared" si="507"/>
        <v>1.5156418199999999</v>
      </c>
      <c r="Y878" s="103">
        <f t="shared" si="508"/>
        <v>0</v>
      </c>
      <c r="Z878" s="114" t="str">
        <f t="shared" si="516"/>
        <v>A+J=</v>
      </c>
      <c r="AA878" s="108">
        <f t="shared" si="517"/>
        <v>45068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509"/>
        <v>45054</v>
      </c>
      <c r="B879" s="103">
        <f t="shared" si="501"/>
        <v>515.43503478000002</v>
      </c>
      <c r="C879" s="192">
        <f t="shared" si="519"/>
        <v>392.22213921981796</v>
      </c>
      <c r="D879" s="104">
        <f t="shared" si="510"/>
        <v>1162.761</v>
      </c>
      <c r="E879" s="105">
        <f t="shared" si="522"/>
        <v>1163.3589999999999</v>
      </c>
      <c r="F879" s="106">
        <f t="shared" si="523"/>
        <v>45005</v>
      </c>
      <c r="G879" s="107">
        <f t="shared" si="502"/>
        <v>5.1429313504658403E-4</v>
      </c>
      <c r="H879" s="108">
        <f t="shared" si="515"/>
        <v>45068</v>
      </c>
      <c r="I879" s="108">
        <f t="shared" si="503"/>
        <v>45068</v>
      </c>
      <c r="J879" s="109">
        <f t="shared" si="511"/>
        <v>20</v>
      </c>
      <c r="K879" s="109">
        <f t="shared" si="526"/>
        <v>10</v>
      </c>
      <c r="L879" s="8">
        <f t="shared" si="512"/>
        <v>1.0002571099999999</v>
      </c>
      <c r="M879" s="110">
        <f t="shared" si="525"/>
        <v>1</v>
      </c>
      <c r="N879" s="110">
        <f t="shared" si="520"/>
        <v>1.3099395576099924</v>
      </c>
      <c r="O879" s="103">
        <f t="shared" si="524"/>
        <v>1.3102763500000001</v>
      </c>
      <c r="P879" s="103">
        <f t="shared" si="504"/>
        <v>513.91939295999998</v>
      </c>
      <c r="Q879" s="11">
        <f t="shared" si="518"/>
        <v>0</v>
      </c>
      <c r="R879" s="30">
        <f t="shared" si="513"/>
        <v>0</v>
      </c>
      <c r="S879" s="8">
        <f t="shared" si="505"/>
        <v>0</v>
      </c>
      <c r="T879" s="113">
        <f t="shared" si="514"/>
        <v>0.16</v>
      </c>
      <c r="U879" s="111">
        <f t="shared" si="521"/>
        <v>5</v>
      </c>
      <c r="V879" s="111">
        <v>252</v>
      </c>
      <c r="W879" s="110">
        <f t="shared" si="506"/>
        <v>1.0029491820000001</v>
      </c>
      <c r="X879" s="103">
        <f t="shared" si="507"/>
        <v>1.5156418199999999</v>
      </c>
      <c r="Y879" s="103">
        <f t="shared" si="508"/>
        <v>0</v>
      </c>
      <c r="Z879" s="114" t="str">
        <f t="shared" si="516"/>
        <v>A+J=</v>
      </c>
      <c r="AA879" s="108">
        <f t="shared" si="517"/>
        <v>45068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509"/>
        <v>45055</v>
      </c>
      <c r="B880" s="103">
        <f t="shared" si="501"/>
        <v>515.75195575999999</v>
      </c>
      <c r="C880" s="192">
        <f t="shared" si="519"/>
        <v>392.22213921981796</v>
      </c>
      <c r="D880" s="104">
        <f t="shared" si="510"/>
        <v>1162.761</v>
      </c>
      <c r="E880" s="105">
        <f t="shared" si="522"/>
        <v>1163.3589999999999</v>
      </c>
      <c r="F880" s="106">
        <f t="shared" si="523"/>
        <v>45005</v>
      </c>
      <c r="G880" s="107">
        <f t="shared" si="502"/>
        <v>5.1429313504658403E-4</v>
      </c>
      <c r="H880" s="108">
        <f t="shared" si="515"/>
        <v>45068</v>
      </c>
      <c r="I880" s="108">
        <f t="shared" si="503"/>
        <v>45068</v>
      </c>
      <c r="J880" s="109">
        <f t="shared" si="511"/>
        <v>20</v>
      </c>
      <c r="K880" s="109">
        <f t="shared" si="526"/>
        <v>11</v>
      </c>
      <c r="L880" s="8">
        <f t="shared" si="512"/>
        <v>1.00028282</v>
      </c>
      <c r="M880" s="110">
        <f t="shared" si="525"/>
        <v>1</v>
      </c>
      <c r="N880" s="110">
        <f t="shared" si="520"/>
        <v>1.3099395576099924</v>
      </c>
      <c r="O880" s="103">
        <f t="shared" si="524"/>
        <v>1.3103100299999999</v>
      </c>
      <c r="P880" s="103">
        <f t="shared" si="504"/>
        <v>513.93260299999997</v>
      </c>
      <c r="Q880" s="11">
        <f t="shared" si="518"/>
        <v>0</v>
      </c>
      <c r="R880" s="30">
        <f t="shared" si="513"/>
        <v>0</v>
      </c>
      <c r="S880" s="8">
        <f t="shared" si="505"/>
        <v>0</v>
      </c>
      <c r="T880" s="113">
        <f t="shared" si="514"/>
        <v>0.16</v>
      </c>
      <c r="U880" s="111">
        <f t="shared" si="521"/>
        <v>6</v>
      </c>
      <c r="V880" s="111">
        <v>252</v>
      </c>
      <c r="W880" s="110">
        <f t="shared" si="506"/>
        <v>1.003540061</v>
      </c>
      <c r="X880" s="103">
        <f t="shared" si="507"/>
        <v>1.8193527599999999</v>
      </c>
      <c r="Y880" s="103">
        <f t="shared" si="508"/>
        <v>0</v>
      </c>
      <c r="Z880" s="114" t="str">
        <f t="shared" si="516"/>
        <v>A+J=</v>
      </c>
      <c r="AA880" s="108">
        <f t="shared" si="517"/>
        <v>45068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509"/>
        <v>45056</v>
      </c>
      <c r="B881" s="103">
        <f t="shared" si="501"/>
        <v>516.06907515</v>
      </c>
      <c r="C881" s="192">
        <f t="shared" si="519"/>
        <v>392.22213921981796</v>
      </c>
      <c r="D881" s="104">
        <f t="shared" si="510"/>
        <v>1162.761</v>
      </c>
      <c r="E881" s="105">
        <f t="shared" si="522"/>
        <v>1163.3589999999999</v>
      </c>
      <c r="F881" s="106">
        <f t="shared" si="523"/>
        <v>45005</v>
      </c>
      <c r="G881" s="107">
        <f t="shared" si="502"/>
        <v>5.1429313504658403E-4</v>
      </c>
      <c r="H881" s="108">
        <f t="shared" si="515"/>
        <v>45068</v>
      </c>
      <c r="I881" s="108">
        <f t="shared" si="503"/>
        <v>45068</v>
      </c>
      <c r="J881" s="109">
        <f t="shared" si="511"/>
        <v>20</v>
      </c>
      <c r="K881" s="109">
        <f t="shared" si="526"/>
        <v>12</v>
      </c>
      <c r="L881" s="8">
        <f t="shared" si="512"/>
        <v>1.00030854</v>
      </c>
      <c r="M881" s="110">
        <f t="shared" si="525"/>
        <v>1</v>
      </c>
      <c r="N881" s="110">
        <f t="shared" si="520"/>
        <v>1.3099395576099924</v>
      </c>
      <c r="O881" s="103">
        <f t="shared" si="524"/>
        <v>1.3103437200000001</v>
      </c>
      <c r="P881" s="103">
        <f t="shared" si="504"/>
        <v>513.94581697000001</v>
      </c>
      <c r="Q881" s="11">
        <f t="shared" si="518"/>
        <v>0</v>
      </c>
      <c r="R881" s="30">
        <f t="shared" si="513"/>
        <v>0</v>
      </c>
      <c r="S881" s="8">
        <f t="shared" si="505"/>
        <v>0</v>
      </c>
      <c r="T881" s="113">
        <f t="shared" si="514"/>
        <v>0.16</v>
      </c>
      <c r="U881" s="111">
        <f t="shared" si="521"/>
        <v>7</v>
      </c>
      <c r="V881" s="111">
        <v>252</v>
      </c>
      <c r="W881" s="110">
        <f t="shared" si="506"/>
        <v>1.004131288</v>
      </c>
      <c r="X881" s="103">
        <f t="shared" si="507"/>
        <v>2.1232581800000001</v>
      </c>
      <c r="Y881" s="103">
        <f t="shared" si="508"/>
        <v>0</v>
      </c>
      <c r="Z881" s="114" t="str">
        <f t="shared" si="516"/>
        <v>A+J=</v>
      </c>
      <c r="AA881" s="108">
        <f t="shared" si="517"/>
        <v>45068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509"/>
        <v>45057</v>
      </c>
      <c r="B882" s="103">
        <f t="shared" si="501"/>
        <v>516.38638953000009</v>
      </c>
      <c r="C882" s="192">
        <f t="shared" si="519"/>
        <v>392.22213921981796</v>
      </c>
      <c r="D882" s="104">
        <f t="shared" si="510"/>
        <v>1162.761</v>
      </c>
      <c r="E882" s="105">
        <f t="shared" si="522"/>
        <v>1163.3589999999999</v>
      </c>
      <c r="F882" s="106">
        <f t="shared" si="523"/>
        <v>45005</v>
      </c>
      <c r="G882" s="107">
        <f t="shared" si="502"/>
        <v>5.1429313504658403E-4</v>
      </c>
      <c r="H882" s="108">
        <f t="shared" si="515"/>
        <v>45068</v>
      </c>
      <c r="I882" s="108">
        <f t="shared" si="503"/>
        <v>45068</v>
      </c>
      <c r="J882" s="109">
        <f t="shared" si="511"/>
        <v>20</v>
      </c>
      <c r="K882" s="109">
        <f t="shared" si="526"/>
        <v>13</v>
      </c>
      <c r="L882" s="8">
        <f t="shared" si="512"/>
        <v>1.00033426</v>
      </c>
      <c r="M882" s="110">
        <f t="shared" si="525"/>
        <v>1</v>
      </c>
      <c r="N882" s="110">
        <f t="shared" si="520"/>
        <v>1.3099395576099924</v>
      </c>
      <c r="O882" s="103">
        <f t="shared" si="524"/>
        <v>1.3103774100000001</v>
      </c>
      <c r="P882" s="103">
        <f t="shared" si="504"/>
        <v>513.95903093000004</v>
      </c>
      <c r="Q882" s="11">
        <f t="shared" si="518"/>
        <v>0</v>
      </c>
      <c r="R882" s="30">
        <f t="shared" si="513"/>
        <v>0</v>
      </c>
      <c r="S882" s="8">
        <f t="shared" si="505"/>
        <v>0</v>
      </c>
      <c r="T882" s="113">
        <f t="shared" si="514"/>
        <v>0.16</v>
      </c>
      <c r="U882" s="111">
        <f t="shared" si="521"/>
        <v>8</v>
      </c>
      <c r="V882" s="111">
        <v>252</v>
      </c>
      <c r="W882" s="110">
        <f t="shared" si="506"/>
        <v>1.0047228640000001</v>
      </c>
      <c r="X882" s="103">
        <f t="shared" si="507"/>
        <v>2.4273585999999998</v>
      </c>
      <c r="Y882" s="103">
        <f t="shared" si="508"/>
        <v>0</v>
      </c>
      <c r="Z882" s="114" t="str">
        <f t="shared" si="516"/>
        <v>A+J=</v>
      </c>
      <c r="AA882" s="108">
        <f t="shared" si="517"/>
        <v>45068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509"/>
        <v>45058</v>
      </c>
      <c r="B883" s="103">
        <f t="shared" si="501"/>
        <v>516.70389446000001</v>
      </c>
      <c r="C883" s="192">
        <f t="shared" si="519"/>
        <v>392.22213921981796</v>
      </c>
      <c r="D883" s="104">
        <f t="shared" si="510"/>
        <v>1162.761</v>
      </c>
      <c r="E883" s="105">
        <f t="shared" si="522"/>
        <v>1163.3589999999999</v>
      </c>
      <c r="F883" s="106">
        <f t="shared" si="523"/>
        <v>45005</v>
      </c>
      <c r="G883" s="107">
        <f t="shared" si="502"/>
        <v>5.1429313504658403E-4</v>
      </c>
      <c r="H883" s="108">
        <f t="shared" si="515"/>
        <v>45068</v>
      </c>
      <c r="I883" s="108">
        <f t="shared" si="503"/>
        <v>45068</v>
      </c>
      <c r="J883" s="109">
        <f t="shared" si="511"/>
        <v>20</v>
      </c>
      <c r="K883" s="109">
        <f t="shared" si="526"/>
        <v>14</v>
      </c>
      <c r="L883" s="8">
        <f t="shared" si="512"/>
        <v>1.0003599700000001</v>
      </c>
      <c r="M883" s="110">
        <f t="shared" si="525"/>
        <v>1</v>
      </c>
      <c r="N883" s="110">
        <f t="shared" si="520"/>
        <v>1.3099395576099924</v>
      </c>
      <c r="O883" s="103">
        <f t="shared" si="524"/>
        <v>1.3104110899999999</v>
      </c>
      <c r="P883" s="103">
        <f t="shared" si="504"/>
        <v>513.97224097000003</v>
      </c>
      <c r="Q883" s="11">
        <f t="shared" si="518"/>
        <v>0</v>
      </c>
      <c r="R883" s="30">
        <f t="shared" si="513"/>
        <v>0</v>
      </c>
      <c r="S883" s="8">
        <f t="shared" si="505"/>
        <v>0</v>
      </c>
      <c r="T883" s="113">
        <f t="shared" si="514"/>
        <v>0.16</v>
      </c>
      <c r="U883" s="111">
        <f t="shared" si="521"/>
        <v>9</v>
      </c>
      <c r="V883" s="111">
        <v>252</v>
      </c>
      <c r="W883" s="110">
        <f t="shared" si="506"/>
        <v>1.005314788</v>
      </c>
      <c r="X883" s="103">
        <f t="shared" si="507"/>
        <v>2.7316534899999998</v>
      </c>
      <c r="Y883" s="103">
        <f t="shared" si="508"/>
        <v>0</v>
      </c>
      <c r="Z883" s="114" t="str">
        <f t="shared" si="516"/>
        <v>A+J=</v>
      </c>
      <c r="AA883" s="108">
        <f t="shared" si="517"/>
        <v>45068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509"/>
        <v>45059</v>
      </c>
      <c r="B884" s="103">
        <f t="shared" si="501"/>
        <v>517.02159836999999</v>
      </c>
      <c r="C884" s="192">
        <f t="shared" si="519"/>
        <v>392.22213921981796</v>
      </c>
      <c r="D884" s="104">
        <f t="shared" si="510"/>
        <v>1162.761</v>
      </c>
      <c r="E884" s="105">
        <f t="shared" si="522"/>
        <v>1163.3589999999999</v>
      </c>
      <c r="F884" s="106">
        <f t="shared" si="523"/>
        <v>45005</v>
      </c>
      <c r="G884" s="107">
        <f t="shared" si="502"/>
        <v>5.1429313504658403E-4</v>
      </c>
      <c r="H884" s="108">
        <f t="shared" si="515"/>
        <v>45068</v>
      </c>
      <c r="I884" s="108">
        <f t="shared" si="503"/>
        <v>45068</v>
      </c>
      <c r="J884" s="109">
        <f t="shared" si="511"/>
        <v>20</v>
      </c>
      <c r="K884" s="109">
        <f t="shared" si="526"/>
        <v>15</v>
      </c>
      <c r="L884" s="8">
        <f t="shared" si="512"/>
        <v>1.0003856900000001</v>
      </c>
      <c r="M884" s="110">
        <f t="shared" si="525"/>
        <v>1</v>
      </c>
      <c r="N884" s="110">
        <f t="shared" si="520"/>
        <v>1.3099395576099924</v>
      </c>
      <c r="O884" s="103">
        <f t="shared" si="524"/>
        <v>1.3104447800000001</v>
      </c>
      <c r="P884" s="103">
        <f t="shared" si="504"/>
        <v>513.98545493999995</v>
      </c>
      <c r="Q884" s="11">
        <f t="shared" si="518"/>
        <v>0</v>
      </c>
      <c r="R884" s="30">
        <f t="shared" si="513"/>
        <v>0</v>
      </c>
      <c r="S884" s="8">
        <f t="shared" si="505"/>
        <v>0</v>
      </c>
      <c r="T884" s="113">
        <f t="shared" si="514"/>
        <v>0.16</v>
      </c>
      <c r="U884" s="111">
        <f t="shared" si="521"/>
        <v>10</v>
      </c>
      <c r="V884" s="111">
        <v>252</v>
      </c>
      <c r="W884" s="110">
        <f t="shared" si="506"/>
        <v>1.005907061</v>
      </c>
      <c r="X884" s="103">
        <f t="shared" si="507"/>
        <v>3.0361434300000001</v>
      </c>
      <c r="Y884" s="103">
        <f t="shared" si="508"/>
        <v>0</v>
      </c>
      <c r="Z884" s="114" t="str">
        <f t="shared" si="516"/>
        <v>A+J=</v>
      </c>
      <c r="AA884" s="108">
        <f t="shared" si="517"/>
        <v>45068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509"/>
        <v>45060</v>
      </c>
      <c r="B885" s="103">
        <f t="shared" si="501"/>
        <v>517.02159836999999</v>
      </c>
      <c r="C885" s="192">
        <f t="shared" si="519"/>
        <v>392.22213921981796</v>
      </c>
      <c r="D885" s="104">
        <f t="shared" si="510"/>
        <v>1162.761</v>
      </c>
      <c r="E885" s="105">
        <f t="shared" si="522"/>
        <v>1163.3589999999999</v>
      </c>
      <c r="F885" s="106">
        <f t="shared" si="523"/>
        <v>45005</v>
      </c>
      <c r="G885" s="107">
        <f t="shared" si="502"/>
        <v>5.1429313504658403E-4</v>
      </c>
      <c r="H885" s="108">
        <f t="shared" si="515"/>
        <v>45068</v>
      </c>
      <c r="I885" s="108">
        <f t="shared" si="503"/>
        <v>45068</v>
      </c>
      <c r="J885" s="109">
        <f t="shared" si="511"/>
        <v>20</v>
      </c>
      <c r="K885" s="109">
        <f t="shared" si="526"/>
        <v>15</v>
      </c>
      <c r="L885" s="8">
        <f t="shared" si="512"/>
        <v>1.0003856900000001</v>
      </c>
      <c r="M885" s="110">
        <f t="shared" si="525"/>
        <v>1</v>
      </c>
      <c r="N885" s="110">
        <f t="shared" si="520"/>
        <v>1.3099395576099924</v>
      </c>
      <c r="O885" s="103">
        <f t="shared" si="524"/>
        <v>1.3104447800000001</v>
      </c>
      <c r="P885" s="103">
        <f t="shared" si="504"/>
        <v>513.98545493999995</v>
      </c>
      <c r="Q885" s="11">
        <f t="shared" si="518"/>
        <v>0</v>
      </c>
      <c r="R885" s="30">
        <f t="shared" si="513"/>
        <v>0</v>
      </c>
      <c r="S885" s="8">
        <f t="shared" si="505"/>
        <v>0</v>
      </c>
      <c r="T885" s="113">
        <f t="shared" si="514"/>
        <v>0.16</v>
      </c>
      <c r="U885" s="111">
        <f t="shared" si="521"/>
        <v>10</v>
      </c>
      <c r="V885" s="111">
        <v>252</v>
      </c>
      <c r="W885" s="110">
        <f t="shared" si="506"/>
        <v>1.005907061</v>
      </c>
      <c r="X885" s="103">
        <f t="shared" si="507"/>
        <v>3.0361434300000001</v>
      </c>
      <c r="Y885" s="103">
        <f t="shared" si="508"/>
        <v>0</v>
      </c>
      <c r="Z885" s="114" t="str">
        <f t="shared" si="516"/>
        <v>A+J=</v>
      </c>
      <c r="AA885" s="108">
        <f t="shared" si="517"/>
        <v>45068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509"/>
        <v>45061</v>
      </c>
      <c r="B886" s="103">
        <f t="shared" si="501"/>
        <v>517.02159836999999</v>
      </c>
      <c r="C886" s="192">
        <f t="shared" si="519"/>
        <v>392.22213921981796</v>
      </c>
      <c r="D886" s="104">
        <f t="shared" si="510"/>
        <v>1162.761</v>
      </c>
      <c r="E886" s="105">
        <f t="shared" si="522"/>
        <v>1163.3589999999999</v>
      </c>
      <c r="F886" s="106">
        <f t="shared" si="523"/>
        <v>45005</v>
      </c>
      <c r="G886" s="107">
        <f t="shared" si="502"/>
        <v>5.1429313504658403E-4</v>
      </c>
      <c r="H886" s="108">
        <f t="shared" si="515"/>
        <v>45068</v>
      </c>
      <c r="I886" s="108">
        <f t="shared" si="503"/>
        <v>45068</v>
      </c>
      <c r="J886" s="109">
        <f t="shared" si="511"/>
        <v>20</v>
      </c>
      <c r="K886" s="109">
        <f t="shared" si="526"/>
        <v>15</v>
      </c>
      <c r="L886" s="8">
        <f t="shared" si="512"/>
        <v>1.0003856900000001</v>
      </c>
      <c r="M886" s="110">
        <f t="shared" si="525"/>
        <v>1</v>
      </c>
      <c r="N886" s="110">
        <f t="shared" si="520"/>
        <v>1.3099395576099924</v>
      </c>
      <c r="O886" s="103">
        <f t="shared" si="524"/>
        <v>1.3104447800000001</v>
      </c>
      <c r="P886" s="103">
        <f t="shared" si="504"/>
        <v>513.98545493999995</v>
      </c>
      <c r="Q886" s="11">
        <f t="shared" si="518"/>
        <v>0</v>
      </c>
      <c r="R886" s="30">
        <f t="shared" si="513"/>
        <v>0</v>
      </c>
      <c r="S886" s="8">
        <f t="shared" si="505"/>
        <v>0</v>
      </c>
      <c r="T886" s="113">
        <f t="shared" si="514"/>
        <v>0.16</v>
      </c>
      <c r="U886" s="111">
        <f t="shared" si="521"/>
        <v>10</v>
      </c>
      <c r="V886" s="111">
        <v>252</v>
      </c>
      <c r="W886" s="110">
        <f t="shared" si="506"/>
        <v>1.005907061</v>
      </c>
      <c r="X886" s="103">
        <f t="shared" si="507"/>
        <v>3.0361434300000001</v>
      </c>
      <c r="Y886" s="103">
        <f t="shared" si="508"/>
        <v>0</v>
      </c>
      <c r="Z886" s="114" t="str">
        <f t="shared" si="516"/>
        <v>A+J=</v>
      </c>
      <c r="AA886" s="108">
        <f t="shared" si="517"/>
        <v>45068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509"/>
        <v>45062</v>
      </c>
      <c r="B887" s="103">
        <f t="shared" si="501"/>
        <v>517.33949730999996</v>
      </c>
      <c r="C887" s="192">
        <f t="shared" si="519"/>
        <v>392.22213921981796</v>
      </c>
      <c r="D887" s="104">
        <f t="shared" si="510"/>
        <v>1162.761</v>
      </c>
      <c r="E887" s="105">
        <f t="shared" si="522"/>
        <v>1163.3589999999999</v>
      </c>
      <c r="F887" s="106">
        <f t="shared" si="523"/>
        <v>45005</v>
      </c>
      <c r="G887" s="107">
        <f t="shared" si="502"/>
        <v>5.1429313504658403E-4</v>
      </c>
      <c r="H887" s="108">
        <f t="shared" si="515"/>
        <v>45068</v>
      </c>
      <c r="I887" s="108">
        <f t="shared" si="503"/>
        <v>45068</v>
      </c>
      <c r="J887" s="109">
        <f t="shared" si="511"/>
        <v>20</v>
      </c>
      <c r="K887" s="109">
        <f t="shared" si="526"/>
        <v>16</v>
      </c>
      <c r="L887" s="8">
        <f t="shared" si="512"/>
        <v>1.0004114099999999</v>
      </c>
      <c r="M887" s="110">
        <f t="shared" si="525"/>
        <v>1</v>
      </c>
      <c r="N887" s="110">
        <f t="shared" si="520"/>
        <v>1.3099395576099924</v>
      </c>
      <c r="O887" s="103">
        <f t="shared" si="524"/>
        <v>1.3104784700000001</v>
      </c>
      <c r="P887" s="103">
        <f t="shared" si="504"/>
        <v>513.99866889999998</v>
      </c>
      <c r="Q887" s="11">
        <f t="shared" si="518"/>
        <v>0</v>
      </c>
      <c r="R887" s="30">
        <f t="shared" si="513"/>
        <v>0</v>
      </c>
      <c r="S887" s="8">
        <f t="shared" si="505"/>
        <v>0</v>
      </c>
      <c r="T887" s="113">
        <f t="shared" si="514"/>
        <v>0.16</v>
      </c>
      <c r="U887" s="111">
        <f t="shared" si="521"/>
        <v>11</v>
      </c>
      <c r="V887" s="111">
        <v>252</v>
      </c>
      <c r="W887" s="110">
        <f t="shared" si="506"/>
        <v>1.0064996829999999</v>
      </c>
      <c r="X887" s="103">
        <f t="shared" si="507"/>
        <v>3.3408284099999999</v>
      </c>
      <c r="Y887" s="103">
        <f t="shared" si="508"/>
        <v>0</v>
      </c>
      <c r="Z887" s="114" t="str">
        <f t="shared" si="516"/>
        <v>A+J=</v>
      </c>
      <c r="AA887" s="108">
        <f t="shared" si="517"/>
        <v>45068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509"/>
        <v>45063</v>
      </c>
      <c r="B888" s="103">
        <f t="shared" si="501"/>
        <v>517.65759524999999</v>
      </c>
      <c r="C888" s="192">
        <f t="shared" si="519"/>
        <v>392.22213921981796</v>
      </c>
      <c r="D888" s="104">
        <f t="shared" si="510"/>
        <v>1162.761</v>
      </c>
      <c r="E888" s="105">
        <f t="shared" si="522"/>
        <v>1163.3589999999999</v>
      </c>
      <c r="F888" s="106">
        <f t="shared" si="523"/>
        <v>45005</v>
      </c>
      <c r="G888" s="107">
        <f t="shared" si="502"/>
        <v>5.1429313504658403E-4</v>
      </c>
      <c r="H888" s="108">
        <f t="shared" si="515"/>
        <v>45068</v>
      </c>
      <c r="I888" s="108">
        <f t="shared" si="503"/>
        <v>45068</v>
      </c>
      <c r="J888" s="109">
        <f t="shared" si="511"/>
        <v>20</v>
      </c>
      <c r="K888" s="109">
        <f t="shared" si="526"/>
        <v>17</v>
      </c>
      <c r="L888" s="8">
        <f t="shared" si="512"/>
        <v>1.0004371299999999</v>
      </c>
      <c r="M888" s="110">
        <f t="shared" si="525"/>
        <v>1</v>
      </c>
      <c r="N888" s="110">
        <f t="shared" si="520"/>
        <v>1.3099395576099924</v>
      </c>
      <c r="O888" s="103">
        <f t="shared" si="524"/>
        <v>1.31051217</v>
      </c>
      <c r="P888" s="103">
        <f t="shared" si="504"/>
        <v>514.01188678999995</v>
      </c>
      <c r="Q888" s="11">
        <f t="shared" si="518"/>
        <v>0</v>
      </c>
      <c r="R888" s="30">
        <f t="shared" si="513"/>
        <v>0</v>
      </c>
      <c r="S888" s="8">
        <f t="shared" si="505"/>
        <v>0</v>
      </c>
      <c r="T888" s="113">
        <f t="shared" si="514"/>
        <v>0.16</v>
      </c>
      <c r="U888" s="111">
        <f t="shared" si="521"/>
        <v>12</v>
      </c>
      <c r="V888" s="111">
        <v>252</v>
      </c>
      <c r="W888" s="110">
        <f t="shared" si="506"/>
        <v>1.007092654</v>
      </c>
      <c r="X888" s="103">
        <f t="shared" si="507"/>
        <v>3.6457084599999998</v>
      </c>
      <c r="Y888" s="103">
        <f t="shared" si="508"/>
        <v>0</v>
      </c>
      <c r="Z888" s="114" t="str">
        <f t="shared" si="516"/>
        <v>A+J=</v>
      </c>
      <c r="AA888" s="108">
        <f t="shared" si="517"/>
        <v>45068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509"/>
        <v>45064</v>
      </c>
      <c r="B889" s="103">
        <f t="shared" si="501"/>
        <v>517.97588429999996</v>
      </c>
      <c r="C889" s="192">
        <f t="shared" si="519"/>
        <v>392.22213921981796</v>
      </c>
      <c r="D889" s="104">
        <f t="shared" si="510"/>
        <v>1162.761</v>
      </c>
      <c r="E889" s="105">
        <f t="shared" si="522"/>
        <v>1163.3589999999999</v>
      </c>
      <c r="F889" s="106">
        <f t="shared" si="523"/>
        <v>45005</v>
      </c>
      <c r="G889" s="107">
        <f t="shared" si="502"/>
        <v>5.1429313504658403E-4</v>
      </c>
      <c r="H889" s="108">
        <f t="shared" si="515"/>
        <v>45068</v>
      </c>
      <c r="I889" s="108">
        <f t="shared" si="503"/>
        <v>45068</v>
      </c>
      <c r="J889" s="109">
        <f t="shared" si="511"/>
        <v>20</v>
      </c>
      <c r="K889" s="109">
        <f t="shared" si="526"/>
        <v>18</v>
      </c>
      <c r="L889" s="8">
        <f t="shared" si="512"/>
        <v>1.0004628499999999</v>
      </c>
      <c r="M889" s="110">
        <f t="shared" si="525"/>
        <v>1</v>
      </c>
      <c r="N889" s="110">
        <f t="shared" si="520"/>
        <v>1.3099395576099924</v>
      </c>
      <c r="O889" s="103">
        <f t="shared" si="524"/>
        <v>1.31054586</v>
      </c>
      <c r="P889" s="103">
        <f t="shared" si="504"/>
        <v>514.02510074999998</v>
      </c>
      <c r="Q889" s="11">
        <f t="shared" si="518"/>
        <v>0</v>
      </c>
      <c r="R889" s="30">
        <f t="shared" si="513"/>
        <v>0</v>
      </c>
      <c r="S889" s="8">
        <f t="shared" si="505"/>
        <v>0</v>
      </c>
      <c r="T889" s="113">
        <f t="shared" si="514"/>
        <v>0.16</v>
      </c>
      <c r="U889" s="111">
        <f t="shared" si="521"/>
        <v>13</v>
      </c>
      <c r="V889" s="111">
        <v>252</v>
      </c>
      <c r="W889" s="110">
        <f t="shared" si="506"/>
        <v>1.0076859739999999</v>
      </c>
      <c r="X889" s="103">
        <f t="shared" si="507"/>
        <v>3.9507835500000001</v>
      </c>
      <c r="Y889" s="103">
        <f t="shared" si="508"/>
        <v>0</v>
      </c>
      <c r="Z889" s="114" t="str">
        <f t="shared" si="516"/>
        <v>A+J=</v>
      </c>
      <c r="AA889" s="108">
        <f t="shared" si="517"/>
        <v>45068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509"/>
        <v>45065</v>
      </c>
      <c r="B890" s="103">
        <f t="shared" si="501"/>
        <v>518.29436895000003</v>
      </c>
      <c r="C890" s="192">
        <f t="shared" si="519"/>
        <v>392.22213921981796</v>
      </c>
      <c r="D890" s="104">
        <f t="shared" si="510"/>
        <v>1162.761</v>
      </c>
      <c r="E890" s="105">
        <f t="shared" si="522"/>
        <v>1163.3589999999999</v>
      </c>
      <c r="F890" s="106">
        <f t="shared" si="523"/>
        <v>45005</v>
      </c>
      <c r="G890" s="107">
        <f t="shared" si="502"/>
        <v>5.1429313504658403E-4</v>
      </c>
      <c r="H890" s="108">
        <f t="shared" si="515"/>
        <v>45068</v>
      </c>
      <c r="I890" s="108">
        <f t="shared" si="503"/>
        <v>45068</v>
      </c>
      <c r="J890" s="109">
        <f t="shared" si="511"/>
        <v>20</v>
      </c>
      <c r="K890" s="109">
        <f t="shared" si="526"/>
        <v>19</v>
      </c>
      <c r="L890" s="8">
        <f t="shared" si="512"/>
        <v>1.0004885699999999</v>
      </c>
      <c r="M890" s="110">
        <f t="shared" si="525"/>
        <v>1</v>
      </c>
      <c r="N890" s="110">
        <f t="shared" si="520"/>
        <v>1.3099395576099924</v>
      </c>
      <c r="O890" s="103">
        <f t="shared" si="524"/>
        <v>1.3105795499999999</v>
      </c>
      <c r="P890" s="103">
        <f t="shared" si="504"/>
        <v>514.03831471000001</v>
      </c>
      <c r="Q890" s="11">
        <f t="shared" si="518"/>
        <v>0</v>
      </c>
      <c r="R890" s="30">
        <f t="shared" si="513"/>
        <v>0</v>
      </c>
      <c r="S890" s="8">
        <f t="shared" si="505"/>
        <v>0</v>
      </c>
      <c r="T890" s="113">
        <f t="shared" si="514"/>
        <v>0.16</v>
      </c>
      <c r="U890" s="111">
        <f t="shared" si="521"/>
        <v>14</v>
      </c>
      <c r="V890" s="111">
        <v>252</v>
      </c>
      <c r="W890" s="110">
        <f t="shared" si="506"/>
        <v>1.0082796439999999</v>
      </c>
      <c r="X890" s="103">
        <f t="shared" si="507"/>
        <v>4.2560542400000001</v>
      </c>
      <c r="Y890" s="103">
        <f t="shared" si="508"/>
        <v>0</v>
      </c>
      <c r="Z890" s="114" t="str">
        <f t="shared" si="516"/>
        <v>A+J=</v>
      </c>
      <c r="AA890" s="108">
        <f t="shared" si="517"/>
        <v>45068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509"/>
        <v>45066</v>
      </c>
      <c r="B891" s="103">
        <f t="shared" si="501"/>
        <v>518.61304921999999</v>
      </c>
      <c r="C891" s="192">
        <f t="shared" si="519"/>
        <v>392.22213921981796</v>
      </c>
      <c r="D891" s="104">
        <f t="shared" si="510"/>
        <v>1162.761</v>
      </c>
      <c r="E891" s="105">
        <f t="shared" si="522"/>
        <v>1163.3589999999999</v>
      </c>
      <c r="F891" s="106">
        <f t="shared" si="523"/>
        <v>45005</v>
      </c>
      <c r="G891" s="107">
        <f t="shared" si="502"/>
        <v>5.1429313504658403E-4</v>
      </c>
      <c r="H891" s="108">
        <f t="shared" si="515"/>
        <v>45097</v>
      </c>
      <c r="I891" s="108">
        <f t="shared" si="503"/>
        <v>45068</v>
      </c>
      <c r="J891" s="109">
        <f t="shared" si="511"/>
        <v>20</v>
      </c>
      <c r="K891" s="109">
        <f t="shared" si="526"/>
        <v>20</v>
      </c>
      <c r="L891" s="8">
        <f t="shared" si="512"/>
        <v>1.0005142899999999</v>
      </c>
      <c r="M891" s="110">
        <f t="shared" si="525"/>
        <v>1</v>
      </c>
      <c r="N891" s="110">
        <f t="shared" si="520"/>
        <v>1.3099395576099924</v>
      </c>
      <c r="O891" s="103">
        <f t="shared" si="524"/>
        <v>1.3106132399999999</v>
      </c>
      <c r="P891" s="103">
        <f t="shared" si="504"/>
        <v>514.05152868000005</v>
      </c>
      <c r="Q891" s="11">
        <f t="shared" si="518"/>
        <v>0</v>
      </c>
      <c r="R891" s="30">
        <f t="shared" si="513"/>
        <v>0</v>
      </c>
      <c r="S891" s="8">
        <f t="shared" si="505"/>
        <v>0</v>
      </c>
      <c r="T891" s="113">
        <f t="shared" si="514"/>
        <v>0.16</v>
      </c>
      <c r="U891" s="111">
        <f t="shared" si="521"/>
        <v>15</v>
      </c>
      <c r="V891" s="111">
        <v>252</v>
      </c>
      <c r="W891" s="110">
        <f t="shared" si="506"/>
        <v>1.008873664</v>
      </c>
      <c r="X891" s="103">
        <f t="shared" si="507"/>
        <v>4.5615205400000001</v>
      </c>
      <c r="Y891" s="103">
        <f t="shared" si="508"/>
        <v>0</v>
      </c>
      <c r="Z891" s="114" t="str">
        <f t="shared" si="516"/>
        <v>A+J=</v>
      </c>
      <c r="AA891" s="108">
        <f t="shared" si="517"/>
        <v>45068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509"/>
        <v>45067</v>
      </c>
      <c r="B892" s="103">
        <f t="shared" si="501"/>
        <v>518.61304921999999</v>
      </c>
      <c r="C892" s="192">
        <f t="shared" si="519"/>
        <v>392.22213921981796</v>
      </c>
      <c r="D892" s="104">
        <f t="shared" si="510"/>
        <v>1162.761</v>
      </c>
      <c r="E892" s="105">
        <f t="shared" si="522"/>
        <v>1163.3589999999999</v>
      </c>
      <c r="F892" s="106">
        <f t="shared" si="523"/>
        <v>45005</v>
      </c>
      <c r="G892" s="107">
        <f t="shared" si="502"/>
        <v>5.1429313504658403E-4</v>
      </c>
      <c r="H892" s="108">
        <f t="shared" si="515"/>
        <v>45097</v>
      </c>
      <c r="I892" s="108">
        <f t="shared" si="503"/>
        <v>45068</v>
      </c>
      <c r="J892" s="109">
        <f t="shared" si="511"/>
        <v>20</v>
      </c>
      <c r="K892" s="109">
        <f t="shared" si="526"/>
        <v>20</v>
      </c>
      <c r="L892" s="8">
        <f t="shared" si="512"/>
        <v>1.0005142899999999</v>
      </c>
      <c r="M892" s="110">
        <f t="shared" si="525"/>
        <v>1</v>
      </c>
      <c r="N892" s="110">
        <f t="shared" si="520"/>
        <v>1.3099395576099924</v>
      </c>
      <c r="O892" s="103">
        <f t="shared" si="524"/>
        <v>1.3106132399999999</v>
      </c>
      <c r="P892" s="103">
        <f t="shared" si="504"/>
        <v>514.05152868000005</v>
      </c>
      <c r="Q892" s="11">
        <f t="shared" si="518"/>
        <v>0</v>
      </c>
      <c r="R892" s="30">
        <f t="shared" si="513"/>
        <v>0</v>
      </c>
      <c r="S892" s="8">
        <f t="shared" si="505"/>
        <v>0</v>
      </c>
      <c r="T892" s="113">
        <f t="shared" si="514"/>
        <v>0.16</v>
      </c>
      <c r="U892" s="111">
        <f t="shared" si="521"/>
        <v>15</v>
      </c>
      <c r="V892" s="111">
        <v>252</v>
      </c>
      <c r="W892" s="110">
        <f t="shared" si="506"/>
        <v>1.008873664</v>
      </c>
      <c r="X892" s="103">
        <f t="shared" si="507"/>
        <v>4.5615205400000001</v>
      </c>
      <c r="Y892" s="103">
        <f t="shared" si="508"/>
        <v>0</v>
      </c>
      <c r="Z892" s="114" t="str">
        <f t="shared" si="516"/>
        <v>A+J=</v>
      </c>
      <c r="AA892" s="108">
        <f t="shared" si="517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509"/>
        <v>45068</v>
      </c>
      <c r="B893" s="103">
        <f t="shared" si="501"/>
        <v>518.61304921999999</v>
      </c>
      <c r="C893" s="192">
        <f t="shared" si="519"/>
        <v>392.22213921981796</v>
      </c>
      <c r="D893" s="104">
        <f t="shared" si="510"/>
        <v>1162.761</v>
      </c>
      <c r="E893" s="105">
        <f t="shared" si="522"/>
        <v>1163.3589999999999</v>
      </c>
      <c r="F893" s="106">
        <f t="shared" si="523"/>
        <v>45005</v>
      </c>
      <c r="G893" s="107">
        <f t="shared" si="502"/>
        <v>5.1429313504658403E-4</v>
      </c>
      <c r="H893" s="108">
        <f t="shared" si="515"/>
        <v>45097</v>
      </c>
      <c r="I893" s="108">
        <f t="shared" si="503"/>
        <v>45068</v>
      </c>
      <c r="J893" s="109">
        <f t="shared" si="511"/>
        <v>20</v>
      </c>
      <c r="K893" s="109">
        <f t="shared" si="526"/>
        <v>20</v>
      </c>
      <c r="L893" s="8">
        <f t="shared" si="512"/>
        <v>1.0005142899999999</v>
      </c>
      <c r="M893" s="110">
        <f t="shared" si="525"/>
        <v>1</v>
      </c>
      <c r="N893" s="110">
        <f t="shared" si="520"/>
        <v>1.3099395576099924</v>
      </c>
      <c r="O893" s="103">
        <f t="shared" si="524"/>
        <v>1.3106132399999999</v>
      </c>
      <c r="P893" s="103">
        <f t="shared" si="504"/>
        <v>514.05152868000005</v>
      </c>
      <c r="Q893" s="11">
        <f t="shared" si="518"/>
        <v>29</v>
      </c>
      <c r="R893" s="30">
        <f t="shared" si="513"/>
        <v>4.697358424748805E-2</v>
      </c>
      <c r="S893" s="8">
        <f t="shared" si="505"/>
        <v>24.146842790000001</v>
      </c>
      <c r="T893" s="113">
        <f t="shared" si="514"/>
        <v>0.16</v>
      </c>
      <c r="U893" s="111">
        <f t="shared" si="521"/>
        <v>15</v>
      </c>
      <c r="V893" s="111">
        <v>252</v>
      </c>
      <c r="W893" s="110">
        <f t="shared" si="506"/>
        <v>1.008873664</v>
      </c>
      <c r="X893" s="103">
        <f t="shared" si="507"/>
        <v>4.5615205400000001</v>
      </c>
      <c r="Y893" s="103">
        <f t="shared" si="508"/>
        <v>28.708363330000001</v>
      </c>
      <c r="Z893" s="114" t="str">
        <f t="shared" si="516"/>
        <v>A+J=</v>
      </c>
      <c r="AA893" s="108">
        <f t="shared" si="517"/>
        <v>45068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509"/>
        <v>45069</v>
      </c>
      <c r="B894" s="103">
        <f t="shared" si="501"/>
        <v>490.19330931000002</v>
      </c>
      <c r="C894" s="192">
        <f t="shared" si="519"/>
        <v>373.79805951953966</v>
      </c>
      <c r="D894" s="104">
        <f t="shared" si="510"/>
        <v>1163.3589999999999</v>
      </c>
      <c r="E894" s="105">
        <f t="shared" si="522"/>
        <v>1152.307</v>
      </c>
      <c r="F894" s="106">
        <f t="shared" si="523"/>
        <v>45038</v>
      </c>
      <c r="G894" s="107">
        <f t="shared" si="502"/>
        <v>-9.500076932399959E-3</v>
      </c>
      <c r="H894" s="108">
        <f t="shared" si="515"/>
        <v>45097</v>
      </c>
      <c r="I894" s="108">
        <f t="shared" si="503"/>
        <v>45097</v>
      </c>
      <c r="J894" s="109">
        <f t="shared" si="511"/>
        <v>20</v>
      </c>
      <c r="K894" s="109">
        <f t="shared" si="526"/>
        <v>1</v>
      </c>
      <c r="L894" s="8">
        <f t="shared" si="512"/>
        <v>1</v>
      </c>
      <c r="M894" s="110">
        <f t="shared" si="525"/>
        <v>1.0005142899999999</v>
      </c>
      <c r="N894" s="110">
        <f t="shared" si="520"/>
        <v>1.3106132464250755</v>
      </c>
      <c r="O894" s="103">
        <f t="shared" si="524"/>
        <v>1.3106132399999999</v>
      </c>
      <c r="P894" s="103">
        <f t="shared" si="504"/>
        <v>489.90468589</v>
      </c>
      <c r="Q894" s="11">
        <f t="shared" si="518"/>
        <v>0</v>
      </c>
      <c r="R894" s="30">
        <f t="shared" si="513"/>
        <v>0</v>
      </c>
      <c r="S894" s="8">
        <f t="shared" si="505"/>
        <v>0</v>
      </c>
      <c r="T894" s="113">
        <f t="shared" si="514"/>
        <v>0.16</v>
      </c>
      <c r="U894" s="111">
        <f t="shared" si="521"/>
        <v>1</v>
      </c>
      <c r="V894" s="111">
        <v>252</v>
      </c>
      <c r="W894" s="110">
        <f t="shared" si="506"/>
        <v>1.0005891419999999</v>
      </c>
      <c r="X894" s="103">
        <f t="shared" si="507"/>
        <v>0.28862342000000002</v>
      </c>
      <c r="Y894" s="103">
        <f t="shared" si="508"/>
        <v>0</v>
      </c>
      <c r="Z894" s="114" t="str">
        <f t="shared" si="516"/>
        <v>A+J=</v>
      </c>
      <c r="AA894" s="108">
        <f t="shared" si="517"/>
        <v>45097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509"/>
        <v>45070</v>
      </c>
      <c r="B895" s="103">
        <f t="shared" si="501"/>
        <v>490.48210224000002</v>
      </c>
      <c r="C895" s="192">
        <f t="shared" si="519"/>
        <v>373.79805951953966</v>
      </c>
      <c r="D895" s="104">
        <f t="shared" si="510"/>
        <v>1163.3589999999999</v>
      </c>
      <c r="E895" s="105">
        <f t="shared" si="522"/>
        <v>1152.307</v>
      </c>
      <c r="F895" s="106">
        <f t="shared" si="523"/>
        <v>45038</v>
      </c>
      <c r="G895" s="107">
        <f t="shared" si="502"/>
        <v>-9.500076932399959E-3</v>
      </c>
      <c r="H895" s="108">
        <f t="shared" si="515"/>
        <v>45097</v>
      </c>
      <c r="I895" s="108">
        <f t="shared" si="503"/>
        <v>45097</v>
      </c>
      <c r="J895" s="109">
        <f t="shared" si="511"/>
        <v>20</v>
      </c>
      <c r="K895" s="109">
        <f t="shared" si="526"/>
        <v>2</v>
      </c>
      <c r="L895" s="8">
        <f t="shared" si="512"/>
        <v>1</v>
      </c>
      <c r="M895" s="110">
        <f t="shared" si="525"/>
        <v>1.0005142899999999</v>
      </c>
      <c r="N895" s="110">
        <f t="shared" si="520"/>
        <v>1.3106132464250755</v>
      </c>
      <c r="O895" s="103">
        <f t="shared" si="524"/>
        <v>1.3106132399999999</v>
      </c>
      <c r="P895" s="103">
        <f t="shared" si="504"/>
        <v>489.90468589</v>
      </c>
      <c r="Q895" s="11">
        <f t="shared" si="518"/>
        <v>0</v>
      </c>
      <c r="R895" s="30">
        <f t="shared" si="513"/>
        <v>0</v>
      </c>
      <c r="S895" s="8">
        <f t="shared" si="505"/>
        <v>0</v>
      </c>
      <c r="T895" s="113">
        <f t="shared" si="514"/>
        <v>0.16</v>
      </c>
      <c r="U895" s="111">
        <f t="shared" si="521"/>
        <v>2</v>
      </c>
      <c r="V895" s="111">
        <v>252</v>
      </c>
      <c r="W895" s="110">
        <f t="shared" si="506"/>
        <v>1.0011786300000001</v>
      </c>
      <c r="X895" s="103">
        <f t="shared" si="507"/>
        <v>0.57741635000000002</v>
      </c>
      <c r="Y895" s="103">
        <f t="shared" si="508"/>
        <v>0</v>
      </c>
      <c r="Z895" s="114" t="str">
        <f t="shared" si="516"/>
        <v>A+J=</v>
      </c>
      <c r="AA895" s="108">
        <f t="shared" si="517"/>
        <v>45097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509"/>
        <v>45071</v>
      </c>
      <c r="B896" s="103">
        <f t="shared" si="501"/>
        <v>490.77106615999998</v>
      </c>
      <c r="C896" s="192">
        <f t="shared" si="519"/>
        <v>373.79805951953966</v>
      </c>
      <c r="D896" s="104">
        <f t="shared" si="510"/>
        <v>1163.3589999999999</v>
      </c>
      <c r="E896" s="105">
        <f t="shared" si="522"/>
        <v>1152.307</v>
      </c>
      <c r="F896" s="106">
        <f t="shared" si="523"/>
        <v>45038</v>
      </c>
      <c r="G896" s="107">
        <f t="shared" si="502"/>
        <v>-9.500076932399959E-3</v>
      </c>
      <c r="H896" s="108">
        <f t="shared" si="515"/>
        <v>45097</v>
      </c>
      <c r="I896" s="108">
        <f t="shared" si="503"/>
        <v>45097</v>
      </c>
      <c r="J896" s="109">
        <f t="shared" si="511"/>
        <v>20</v>
      </c>
      <c r="K896" s="109">
        <f t="shared" si="526"/>
        <v>3</v>
      </c>
      <c r="L896" s="8">
        <f t="shared" si="512"/>
        <v>1</v>
      </c>
      <c r="M896" s="110">
        <f t="shared" si="525"/>
        <v>1.0005142899999999</v>
      </c>
      <c r="N896" s="110">
        <f t="shared" si="520"/>
        <v>1.3106132464250755</v>
      </c>
      <c r="O896" s="103">
        <f t="shared" si="524"/>
        <v>1.3106132399999999</v>
      </c>
      <c r="P896" s="103">
        <f t="shared" si="504"/>
        <v>489.90468589</v>
      </c>
      <c r="Q896" s="11">
        <f t="shared" si="518"/>
        <v>0</v>
      </c>
      <c r="R896" s="30">
        <f t="shared" si="513"/>
        <v>0</v>
      </c>
      <c r="S896" s="8">
        <f t="shared" si="505"/>
        <v>0</v>
      </c>
      <c r="T896" s="113">
        <f t="shared" si="514"/>
        <v>0.16</v>
      </c>
      <c r="U896" s="111">
        <f t="shared" si="521"/>
        <v>3</v>
      </c>
      <c r="V896" s="111">
        <v>252</v>
      </c>
      <c r="W896" s="110">
        <f t="shared" si="506"/>
        <v>1.001768467</v>
      </c>
      <c r="X896" s="103">
        <f t="shared" si="507"/>
        <v>0.86638026999999995</v>
      </c>
      <c r="Y896" s="103">
        <f t="shared" si="508"/>
        <v>0</v>
      </c>
      <c r="Z896" s="114" t="str">
        <f t="shared" si="516"/>
        <v>A+J=</v>
      </c>
      <c r="AA896" s="108">
        <f t="shared" si="517"/>
        <v>45097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509"/>
        <v>45072</v>
      </c>
      <c r="B897" s="103">
        <f t="shared" si="501"/>
        <v>491.06019957000001</v>
      </c>
      <c r="C897" s="192">
        <f t="shared" si="519"/>
        <v>373.79805951953966</v>
      </c>
      <c r="D897" s="104">
        <f t="shared" si="510"/>
        <v>1163.3589999999999</v>
      </c>
      <c r="E897" s="105">
        <f t="shared" si="522"/>
        <v>1152.307</v>
      </c>
      <c r="F897" s="106">
        <f t="shared" si="523"/>
        <v>45038</v>
      </c>
      <c r="G897" s="107">
        <f t="shared" si="502"/>
        <v>-9.500076932399959E-3</v>
      </c>
      <c r="H897" s="108">
        <f t="shared" si="515"/>
        <v>45097</v>
      </c>
      <c r="I897" s="108">
        <f t="shared" si="503"/>
        <v>45097</v>
      </c>
      <c r="J897" s="109">
        <f t="shared" si="511"/>
        <v>20</v>
      </c>
      <c r="K897" s="109">
        <f t="shared" si="526"/>
        <v>4</v>
      </c>
      <c r="L897" s="8">
        <f t="shared" si="512"/>
        <v>1</v>
      </c>
      <c r="M897" s="110">
        <f t="shared" si="525"/>
        <v>1.0005142899999999</v>
      </c>
      <c r="N897" s="110">
        <f t="shared" si="520"/>
        <v>1.3106132464250755</v>
      </c>
      <c r="O897" s="103">
        <f t="shared" si="524"/>
        <v>1.3106132399999999</v>
      </c>
      <c r="P897" s="103">
        <f t="shared" si="504"/>
        <v>489.90468589</v>
      </c>
      <c r="Q897" s="11">
        <f t="shared" si="518"/>
        <v>0</v>
      </c>
      <c r="R897" s="30">
        <f t="shared" si="513"/>
        <v>0</v>
      </c>
      <c r="S897" s="8">
        <f t="shared" si="505"/>
        <v>0</v>
      </c>
      <c r="T897" s="113">
        <f t="shared" si="514"/>
        <v>0.16</v>
      </c>
      <c r="U897" s="111">
        <f t="shared" si="521"/>
        <v>4</v>
      </c>
      <c r="V897" s="111">
        <v>252</v>
      </c>
      <c r="W897" s="110">
        <f t="shared" si="506"/>
        <v>1.0023586499999999</v>
      </c>
      <c r="X897" s="103">
        <f t="shared" si="507"/>
        <v>1.1555136800000001</v>
      </c>
      <c r="Y897" s="103">
        <f t="shared" si="508"/>
        <v>0</v>
      </c>
      <c r="Z897" s="114" t="str">
        <f t="shared" si="516"/>
        <v>A+J=</v>
      </c>
      <c r="AA897" s="108">
        <f t="shared" si="517"/>
        <v>45097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509"/>
        <v>45073</v>
      </c>
      <c r="B898" s="103">
        <f t="shared" si="501"/>
        <v>491.34950397</v>
      </c>
      <c r="C898" s="192">
        <f t="shared" si="519"/>
        <v>373.79805951953966</v>
      </c>
      <c r="D898" s="104">
        <f t="shared" si="510"/>
        <v>1163.3589999999999</v>
      </c>
      <c r="E898" s="105">
        <f t="shared" si="522"/>
        <v>1152.307</v>
      </c>
      <c r="F898" s="106">
        <f t="shared" si="523"/>
        <v>45038</v>
      </c>
      <c r="G898" s="107">
        <f t="shared" si="502"/>
        <v>-9.500076932399959E-3</v>
      </c>
      <c r="H898" s="108">
        <f t="shared" si="515"/>
        <v>45097</v>
      </c>
      <c r="I898" s="108">
        <f t="shared" si="503"/>
        <v>45097</v>
      </c>
      <c r="J898" s="109">
        <f t="shared" si="511"/>
        <v>20</v>
      </c>
      <c r="K898" s="109">
        <f t="shared" si="526"/>
        <v>5</v>
      </c>
      <c r="L898" s="8">
        <f t="shared" si="512"/>
        <v>1</v>
      </c>
      <c r="M898" s="110">
        <f t="shared" si="525"/>
        <v>1.0005142899999999</v>
      </c>
      <c r="N898" s="110">
        <f t="shared" si="520"/>
        <v>1.3106132464250755</v>
      </c>
      <c r="O898" s="103">
        <f t="shared" si="524"/>
        <v>1.3106132399999999</v>
      </c>
      <c r="P898" s="103">
        <f t="shared" si="504"/>
        <v>489.90468589</v>
      </c>
      <c r="Q898" s="11">
        <f t="shared" si="518"/>
        <v>0</v>
      </c>
      <c r="R898" s="30">
        <f t="shared" si="513"/>
        <v>0</v>
      </c>
      <c r="S898" s="8">
        <f t="shared" si="505"/>
        <v>0</v>
      </c>
      <c r="T898" s="113">
        <f t="shared" si="514"/>
        <v>0.16</v>
      </c>
      <c r="U898" s="111">
        <f t="shared" si="521"/>
        <v>5</v>
      </c>
      <c r="V898" s="111">
        <v>252</v>
      </c>
      <c r="W898" s="110">
        <f t="shared" si="506"/>
        <v>1.0029491820000001</v>
      </c>
      <c r="X898" s="103">
        <f t="shared" si="507"/>
        <v>1.4448180799999999</v>
      </c>
      <c r="Y898" s="103">
        <f t="shared" si="508"/>
        <v>0</v>
      </c>
      <c r="Z898" s="114" t="str">
        <f t="shared" si="516"/>
        <v>A+J=</v>
      </c>
      <c r="AA898" s="108">
        <f t="shared" si="517"/>
        <v>45097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509"/>
        <v>45074</v>
      </c>
      <c r="B899" s="103">
        <f t="shared" si="501"/>
        <v>491.34950397</v>
      </c>
      <c r="C899" s="192">
        <f t="shared" si="519"/>
        <v>373.79805951953966</v>
      </c>
      <c r="D899" s="104">
        <f t="shared" si="510"/>
        <v>1163.3589999999999</v>
      </c>
      <c r="E899" s="105">
        <f t="shared" si="522"/>
        <v>1152.307</v>
      </c>
      <c r="F899" s="106">
        <f t="shared" si="523"/>
        <v>45038</v>
      </c>
      <c r="G899" s="107">
        <f t="shared" si="502"/>
        <v>-9.500076932399959E-3</v>
      </c>
      <c r="H899" s="108">
        <f t="shared" si="515"/>
        <v>45097</v>
      </c>
      <c r="I899" s="108">
        <f t="shared" si="503"/>
        <v>45097</v>
      </c>
      <c r="J899" s="109">
        <f t="shared" si="511"/>
        <v>20</v>
      </c>
      <c r="K899" s="109">
        <f t="shared" si="526"/>
        <v>5</v>
      </c>
      <c r="L899" s="8">
        <f t="shared" si="512"/>
        <v>1</v>
      </c>
      <c r="M899" s="110">
        <f t="shared" si="525"/>
        <v>1.0005142899999999</v>
      </c>
      <c r="N899" s="110">
        <f t="shared" si="520"/>
        <v>1.3106132464250755</v>
      </c>
      <c r="O899" s="103">
        <f t="shared" si="524"/>
        <v>1.3106132399999999</v>
      </c>
      <c r="P899" s="103">
        <f t="shared" si="504"/>
        <v>489.90468589</v>
      </c>
      <c r="Q899" s="11">
        <f t="shared" si="518"/>
        <v>0</v>
      </c>
      <c r="R899" s="30">
        <f t="shared" si="513"/>
        <v>0</v>
      </c>
      <c r="S899" s="8">
        <f t="shared" si="505"/>
        <v>0</v>
      </c>
      <c r="T899" s="113">
        <f t="shared" si="514"/>
        <v>0.16</v>
      </c>
      <c r="U899" s="111">
        <f t="shared" si="521"/>
        <v>5</v>
      </c>
      <c r="V899" s="111">
        <v>252</v>
      </c>
      <c r="W899" s="110">
        <f t="shared" si="506"/>
        <v>1.0029491820000001</v>
      </c>
      <c r="X899" s="103">
        <f t="shared" si="507"/>
        <v>1.4448180799999999</v>
      </c>
      <c r="Y899" s="103">
        <f t="shared" si="508"/>
        <v>0</v>
      </c>
      <c r="Z899" s="114" t="str">
        <f t="shared" si="516"/>
        <v>A+J=</v>
      </c>
      <c r="AA899" s="108">
        <f t="shared" si="517"/>
        <v>45097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509"/>
        <v>45075</v>
      </c>
      <c r="B900" s="103">
        <f t="shared" si="501"/>
        <v>491.34950397</v>
      </c>
      <c r="C900" s="192">
        <f t="shared" si="519"/>
        <v>373.79805951953966</v>
      </c>
      <c r="D900" s="104">
        <f t="shared" si="510"/>
        <v>1163.3589999999999</v>
      </c>
      <c r="E900" s="105">
        <f t="shared" si="522"/>
        <v>1152.307</v>
      </c>
      <c r="F900" s="106">
        <f t="shared" si="523"/>
        <v>45038</v>
      </c>
      <c r="G900" s="107">
        <f t="shared" si="502"/>
        <v>-9.500076932399959E-3</v>
      </c>
      <c r="H900" s="108">
        <f t="shared" si="515"/>
        <v>45097</v>
      </c>
      <c r="I900" s="108">
        <f t="shared" si="503"/>
        <v>45097</v>
      </c>
      <c r="J900" s="109">
        <f t="shared" si="511"/>
        <v>20</v>
      </c>
      <c r="K900" s="109">
        <f t="shared" si="526"/>
        <v>5</v>
      </c>
      <c r="L900" s="8">
        <f t="shared" si="512"/>
        <v>1</v>
      </c>
      <c r="M900" s="110">
        <f t="shared" si="525"/>
        <v>1.0005142899999999</v>
      </c>
      <c r="N900" s="110">
        <f t="shared" si="520"/>
        <v>1.3106132464250755</v>
      </c>
      <c r="O900" s="103">
        <f t="shared" si="524"/>
        <v>1.3106132399999999</v>
      </c>
      <c r="P900" s="103">
        <f t="shared" si="504"/>
        <v>489.90468589</v>
      </c>
      <c r="Q900" s="11">
        <f t="shared" si="518"/>
        <v>0</v>
      </c>
      <c r="R900" s="30">
        <f t="shared" si="513"/>
        <v>0</v>
      </c>
      <c r="S900" s="8">
        <f t="shared" si="505"/>
        <v>0</v>
      </c>
      <c r="T900" s="113">
        <f t="shared" si="514"/>
        <v>0.16</v>
      </c>
      <c r="U900" s="111">
        <f t="shared" si="521"/>
        <v>5</v>
      </c>
      <c r="V900" s="111">
        <v>252</v>
      </c>
      <c r="W900" s="110">
        <f t="shared" si="506"/>
        <v>1.0029491820000001</v>
      </c>
      <c r="X900" s="103">
        <f t="shared" si="507"/>
        <v>1.4448180799999999</v>
      </c>
      <c r="Y900" s="103">
        <f t="shared" si="508"/>
        <v>0</v>
      </c>
      <c r="Z900" s="114" t="str">
        <f t="shared" si="516"/>
        <v>A+J=</v>
      </c>
      <c r="AA900" s="108">
        <f t="shared" si="517"/>
        <v>45097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509"/>
        <v>45076</v>
      </c>
      <c r="B901" s="103">
        <f t="shared" si="501"/>
        <v>491.63897836000001</v>
      </c>
      <c r="C901" s="192">
        <f t="shared" si="519"/>
        <v>373.79805951953966</v>
      </c>
      <c r="D901" s="104">
        <f t="shared" si="510"/>
        <v>1163.3589999999999</v>
      </c>
      <c r="E901" s="105">
        <f t="shared" si="522"/>
        <v>1152.307</v>
      </c>
      <c r="F901" s="106">
        <f t="shared" si="523"/>
        <v>45038</v>
      </c>
      <c r="G901" s="107">
        <f t="shared" si="502"/>
        <v>-9.500076932399959E-3</v>
      </c>
      <c r="H901" s="108">
        <f t="shared" si="515"/>
        <v>45097</v>
      </c>
      <c r="I901" s="108">
        <f t="shared" si="503"/>
        <v>45097</v>
      </c>
      <c r="J901" s="109">
        <f t="shared" si="511"/>
        <v>20</v>
      </c>
      <c r="K901" s="109">
        <f t="shared" si="526"/>
        <v>6</v>
      </c>
      <c r="L901" s="8">
        <f t="shared" si="512"/>
        <v>1</v>
      </c>
      <c r="M901" s="110">
        <f t="shared" si="525"/>
        <v>1.0005142899999999</v>
      </c>
      <c r="N901" s="110">
        <f t="shared" si="520"/>
        <v>1.3106132464250755</v>
      </c>
      <c r="O901" s="103">
        <f t="shared" si="524"/>
        <v>1.3106132399999999</v>
      </c>
      <c r="P901" s="103">
        <f t="shared" si="504"/>
        <v>489.90468589</v>
      </c>
      <c r="Q901" s="11">
        <f t="shared" si="518"/>
        <v>0</v>
      </c>
      <c r="R901" s="30">
        <f t="shared" si="513"/>
        <v>0</v>
      </c>
      <c r="S901" s="8">
        <f t="shared" si="505"/>
        <v>0</v>
      </c>
      <c r="T901" s="113">
        <f t="shared" si="514"/>
        <v>0.16</v>
      </c>
      <c r="U901" s="111">
        <f t="shared" si="521"/>
        <v>6</v>
      </c>
      <c r="V901" s="111">
        <v>252</v>
      </c>
      <c r="W901" s="110">
        <f t="shared" si="506"/>
        <v>1.003540061</v>
      </c>
      <c r="X901" s="103">
        <f t="shared" si="507"/>
        <v>1.73429247</v>
      </c>
      <c r="Y901" s="103">
        <f t="shared" si="508"/>
        <v>0</v>
      </c>
      <c r="Z901" s="114" t="str">
        <f t="shared" si="516"/>
        <v>A+J=</v>
      </c>
      <c r="AA901" s="108">
        <f t="shared" si="517"/>
        <v>45097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509"/>
        <v>45077</v>
      </c>
      <c r="B902" s="103">
        <f t="shared" si="501"/>
        <v>491.92862322999997</v>
      </c>
      <c r="C902" s="192">
        <f t="shared" si="519"/>
        <v>373.79805951953966</v>
      </c>
      <c r="D902" s="104">
        <f t="shared" si="510"/>
        <v>1163.3589999999999</v>
      </c>
      <c r="E902" s="105">
        <f t="shared" si="522"/>
        <v>1152.307</v>
      </c>
      <c r="F902" s="106">
        <f t="shared" si="523"/>
        <v>45038</v>
      </c>
      <c r="G902" s="107">
        <f t="shared" si="502"/>
        <v>-9.500076932399959E-3</v>
      </c>
      <c r="H902" s="108">
        <f t="shared" si="515"/>
        <v>45097</v>
      </c>
      <c r="I902" s="108">
        <f t="shared" si="503"/>
        <v>45097</v>
      </c>
      <c r="J902" s="109">
        <f t="shared" si="511"/>
        <v>20</v>
      </c>
      <c r="K902" s="109">
        <f t="shared" si="526"/>
        <v>7</v>
      </c>
      <c r="L902" s="8">
        <f t="shared" si="512"/>
        <v>1</v>
      </c>
      <c r="M902" s="110">
        <f t="shared" si="525"/>
        <v>1.0005142899999999</v>
      </c>
      <c r="N902" s="110">
        <f t="shared" si="520"/>
        <v>1.3106132464250755</v>
      </c>
      <c r="O902" s="103">
        <f t="shared" si="524"/>
        <v>1.3106132399999999</v>
      </c>
      <c r="P902" s="103">
        <f t="shared" si="504"/>
        <v>489.90468589</v>
      </c>
      <c r="Q902" s="11">
        <f t="shared" si="518"/>
        <v>0</v>
      </c>
      <c r="R902" s="30">
        <f t="shared" si="513"/>
        <v>0</v>
      </c>
      <c r="S902" s="8">
        <f t="shared" si="505"/>
        <v>0</v>
      </c>
      <c r="T902" s="113">
        <f t="shared" si="514"/>
        <v>0.16</v>
      </c>
      <c r="U902" s="111">
        <f t="shared" si="521"/>
        <v>7</v>
      </c>
      <c r="V902" s="111">
        <v>252</v>
      </c>
      <c r="W902" s="110">
        <f t="shared" si="506"/>
        <v>1.004131288</v>
      </c>
      <c r="X902" s="103">
        <f t="shared" si="507"/>
        <v>2.0239373399999998</v>
      </c>
      <c r="Y902" s="103">
        <f t="shared" si="508"/>
        <v>0</v>
      </c>
      <c r="Z902" s="114" t="str">
        <f t="shared" si="516"/>
        <v>A+J=</v>
      </c>
      <c r="AA902" s="108">
        <f t="shared" si="517"/>
        <v>45097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509"/>
        <v>45078</v>
      </c>
      <c r="B903" s="103">
        <f t="shared" si="501"/>
        <v>492.21843909</v>
      </c>
      <c r="C903" s="192">
        <f t="shared" si="519"/>
        <v>373.79805951953966</v>
      </c>
      <c r="D903" s="104">
        <f t="shared" si="510"/>
        <v>1163.3589999999999</v>
      </c>
      <c r="E903" s="105">
        <f t="shared" si="522"/>
        <v>1152.307</v>
      </c>
      <c r="F903" s="106">
        <f t="shared" si="523"/>
        <v>45038</v>
      </c>
      <c r="G903" s="107">
        <f t="shared" si="502"/>
        <v>-9.500076932399959E-3</v>
      </c>
      <c r="H903" s="108">
        <f t="shared" si="515"/>
        <v>45097</v>
      </c>
      <c r="I903" s="108">
        <f t="shared" si="503"/>
        <v>45097</v>
      </c>
      <c r="J903" s="109">
        <f t="shared" si="511"/>
        <v>20</v>
      </c>
      <c r="K903" s="109">
        <f t="shared" si="526"/>
        <v>8</v>
      </c>
      <c r="L903" s="8">
        <f t="shared" si="512"/>
        <v>1</v>
      </c>
      <c r="M903" s="110">
        <f t="shared" si="525"/>
        <v>1.0005142899999999</v>
      </c>
      <c r="N903" s="110">
        <f t="shared" si="520"/>
        <v>1.3106132464250755</v>
      </c>
      <c r="O903" s="103">
        <f t="shared" si="524"/>
        <v>1.3106132399999999</v>
      </c>
      <c r="P903" s="103">
        <f t="shared" si="504"/>
        <v>489.90468589</v>
      </c>
      <c r="Q903" s="11">
        <f t="shared" si="518"/>
        <v>0</v>
      </c>
      <c r="R903" s="30">
        <f t="shared" si="513"/>
        <v>0</v>
      </c>
      <c r="S903" s="8">
        <f t="shared" si="505"/>
        <v>0</v>
      </c>
      <c r="T903" s="113">
        <f t="shared" si="514"/>
        <v>0.16</v>
      </c>
      <c r="U903" s="111">
        <f t="shared" si="521"/>
        <v>8</v>
      </c>
      <c r="V903" s="111">
        <v>252</v>
      </c>
      <c r="W903" s="110">
        <f t="shared" si="506"/>
        <v>1.0047228640000001</v>
      </c>
      <c r="X903" s="103">
        <f t="shared" si="507"/>
        <v>2.3137531999999998</v>
      </c>
      <c r="Y903" s="103">
        <f t="shared" si="508"/>
        <v>0</v>
      </c>
      <c r="Z903" s="114" t="str">
        <f t="shared" si="516"/>
        <v>A+J=</v>
      </c>
      <c r="AA903" s="108">
        <f t="shared" si="517"/>
        <v>45097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509"/>
        <v>45079</v>
      </c>
      <c r="B904" s="103">
        <f t="shared" si="501"/>
        <v>492.50842542999999</v>
      </c>
      <c r="C904" s="192">
        <f t="shared" si="519"/>
        <v>373.79805951953966</v>
      </c>
      <c r="D904" s="104">
        <f t="shared" si="510"/>
        <v>1163.3589999999999</v>
      </c>
      <c r="E904" s="105">
        <f t="shared" si="522"/>
        <v>1152.307</v>
      </c>
      <c r="F904" s="106">
        <f t="shared" si="523"/>
        <v>45038</v>
      </c>
      <c r="G904" s="107">
        <f t="shared" si="502"/>
        <v>-9.500076932399959E-3</v>
      </c>
      <c r="H904" s="108">
        <f t="shared" si="515"/>
        <v>45097</v>
      </c>
      <c r="I904" s="108">
        <f t="shared" si="503"/>
        <v>45097</v>
      </c>
      <c r="J904" s="109">
        <f t="shared" si="511"/>
        <v>20</v>
      </c>
      <c r="K904" s="109">
        <f t="shared" si="526"/>
        <v>9</v>
      </c>
      <c r="L904" s="8">
        <f t="shared" si="512"/>
        <v>1</v>
      </c>
      <c r="M904" s="110">
        <f t="shared" si="525"/>
        <v>1.0005142899999999</v>
      </c>
      <c r="N904" s="110">
        <f t="shared" si="520"/>
        <v>1.3106132464250755</v>
      </c>
      <c r="O904" s="103">
        <f t="shared" si="524"/>
        <v>1.3106132399999999</v>
      </c>
      <c r="P904" s="103">
        <f t="shared" si="504"/>
        <v>489.90468589</v>
      </c>
      <c r="Q904" s="11">
        <f t="shared" si="518"/>
        <v>0</v>
      </c>
      <c r="R904" s="30">
        <f t="shared" si="513"/>
        <v>0</v>
      </c>
      <c r="S904" s="8">
        <f t="shared" si="505"/>
        <v>0</v>
      </c>
      <c r="T904" s="113">
        <f t="shared" si="514"/>
        <v>0.16</v>
      </c>
      <c r="U904" s="111">
        <f t="shared" si="521"/>
        <v>9</v>
      </c>
      <c r="V904" s="111">
        <v>252</v>
      </c>
      <c r="W904" s="110">
        <f t="shared" si="506"/>
        <v>1.005314788</v>
      </c>
      <c r="X904" s="103">
        <f t="shared" si="507"/>
        <v>2.6037395399999999</v>
      </c>
      <c r="Y904" s="103">
        <f t="shared" si="508"/>
        <v>0</v>
      </c>
      <c r="Z904" s="114" t="str">
        <f t="shared" si="516"/>
        <v>A+J=</v>
      </c>
      <c r="AA904" s="108">
        <f t="shared" si="517"/>
        <v>45097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509"/>
        <v>45080</v>
      </c>
      <c r="B905" s="103">
        <f t="shared" si="501"/>
        <v>492.79858274999998</v>
      </c>
      <c r="C905" s="192">
        <f t="shared" si="519"/>
        <v>373.79805951953966</v>
      </c>
      <c r="D905" s="104">
        <f t="shared" si="510"/>
        <v>1163.3589999999999</v>
      </c>
      <c r="E905" s="105">
        <f t="shared" si="522"/>
        <v>1152.307</v>
      </c>
      <c r="F905" s="106">
        <f t="shared" si="523"/>
        <v>45038</v>
      </c>
      <c r="G905" s="107">
        <f t="shared" si="502"/>
        <v>-9.500076932399959E-3</v>
      </c>
      <c r="H905" s="108">
        <f t="shared" si="515"/>
        <v>45097</v>
      </c>
      <c r="I905" s="108">
        <f t="shared" si="503"/>
        <v>45097</v>
      </c>
      <c r="J905" s="109">
        <f t="shared" si="511"/>
        <v>20</v>
      </c>
      <c r="K905" s="109">
        <f t="shared" si="526"/>
        <v>10</v>
      </c>
      <c r="L905" s="8">
        <f t="shared" si="512"/>
        <v>1</v>
      </c>
      <c r="M905" s="110">
        <f t="shared" si="525"/>
        <v>1.0005142899999999</v>
      </c>
      <c r="N905" s="110">
        <f t="shared" si="520"/>
        <v>1.3106132464250755</v>
      </c>
      <c r="O905" s="103">
        <f t="shared" si="524"/>
        <v>1.3106132399999999</v>
      </c>
      <c r="P905" s="103">
        <f t="shared" si="504"/>
        <v>489.90468589</v>
      </c>
      <c r="Q905" s="11">
        <f t="shared" si="518"/>
        <v>0</v>
      </c>
      <c r="R905" s="30">
        <f t="shared" si="513"/>
        <v>0</v>
      </c>
      <c r="S905" s="8">
        <f t="shared" si="505"/>
        <v>0</v>
      </c>
      <c r="T905" s="113">
        <f t="shared" si="514"/>
        <v>0.16</v>
      </c>
      <c r="U905" s="111">
        <f t="shared" si="521"/>
        <v>10</v>
      </c>
      <c r="V905" s="111">
        <v>252</v>
      </c>
      <c r="W905" s="110">
        <f t="shared" si="506"/>
        <v>1.005907061</v>
      </c>
      <c r="X905" s="103">
        <f t="shared" si="507"/>
        <v>2.8938968599999999</v>
      </c>
      <c r="Y905" s="103">
        <f t="shared" si="508"/>
        <v>0</v>
      </c>
      <c r="Z905" s="114" t="str">
        <f t="shared" si="516"/>
        <v>A+J=</v>
      </c>
      <c r="AA905" s="108">
        <f t="shared" si="517"/>
        <v>45097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509"/>
        <v>45081</v>
      </c>
      <c r="B906" s="103">
        <f t="shared" ref="B906:B969" si="527">(P906+X906)</f>
        <v>492.79858274999998</v>
      </c>
      <c r="C906" s="192">
        <f t="shared" si="519"/>
        <v>373.79805951953966</v>
      </c>
      <c r="D906" s="104">
        <f t="shared" si="510"/>
        <v>1163.3589999999999</v>
      </c>
      <c r="E906" s="105">
        <f t="shared" si="522"/>
        <v>1152.307</v>
      </c>
      <c r="F906" s="106">
        <f t="shared" si="523"/>
        <v>45038</v>
      </c>
      <c r="G906" s="107">
        <f t="shared" ref="G906:G969" si="528">(E906/D906)-1</f>
        <v>-9.500076932399959E-3</v>
      </c>
      <c r="H906" s="108">
        <f t="shared" si="515"/>
        <v>45097</v>
      </c>
      <c r="I906" s="108">
        <f t="shared" ref="I906:I969" si="529">IF(A906&gt;I905,H906,I905)</f>
        <v>45097</v>
      </c>
      <c r="J906" s="109">
        <f t="shared" si="511"/>
        <v>20</v>
      </c>
      <c r="K906" s="109">
        <f t="shared" si="526"/>
        <v>10</v>
      </c>
      <c r="L906" s="8">
        <f t="shared" si="512"/>
        <v>1</v>
      </c>
      <c r="M906" s="110">
        <f t="shared" si="525"/>
        <v>1.0005142899999999</v>
      </c>
      <c r="N906" s="110">
        <f t="shared" si="520"/>
        <v>1.3106132464250755</v>
      </c>
      <c r="O906" s="103">
        <f t="shared" si="524"/>
        <v>1.3106132399999999</v>
      </c>
      <c r="P906" s="103">
        <f t="shared" ref="P906:P969" si="530">TRUNC(C906*O906,8)</f>
        <v>489.90468589</v>
      </c>
      <c r="Q906" s="11">
        <f t="shared" si="518"/>
        <v>0</v>
      </c>
      <c r="R906" s="30">
        <f t="shared" si="513"/>
        <v>0</v>
      </c>
      <c r="S906" s="8">
        <f t="shared" ref="S906:S969" si="531">IF(R906&gt;0,TRUNC(R906*P906,8),0)</f>
        <v>0</v>
      </c>
      <c r="T906" s="113">
        <f t="shared" si="514"/>
        <v>0.16</v>
      </c>
      <c r="U906" s="111">
        <f t="shared" si="521"/>
        <v>10</v>
      </c>
      <c r="V906" s="111">
        <v>252</v>
      </c>
      <c r="W906" s="110">
        <f t="shared" ref="W906:W969" si="532">ROUND((1+T906)^TRUNC((U906/V906),9),9)</f>
        <v>1.005907061</v>
      </c>
      <c r="X906" s="103">
        <f t="shared" ref="X906:X969" si="533">TRUNC((P906*(W906-1)),8)</f>
        <v>2.8938968599999999</v>
      </c>
      <c r="Y906" s="103">
        <f t="shared" ref="Y906:Y969" si="534">IF(Q906&gt;0,S906+X906,0)</f>
        <v>0</v>
      </c>
      <c r="Z906" s="114" t="str">
        <f t="shared" si="516"/>
        <v>A+J=</v>
      </c>
      <c r="AA906" s="108">
        <f t="shared" si="517"/>
        <v>45097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35">(A906+1)</f>
        <v>45082</v>
      </c>
      <c r="B907" s="103">
        <f t="shared" si="527"/>
        <v>492.79858274999998</v>
      </c>
      <c r="C907" s="192">
        <f t="shared" si="519"/>
        <v>373.79805951953966</v>
      </c>
      <c r="D907" s="104">
        <f t="shared" ref="D907:D970" si="536">IF(E907=E906,D906,E906)</f>
        <v>1163.3589999999999</v>
      </c>
      <c r="E907" s="105">
        <f t="shared" si="522"/>
        <v>1152.307</v>
      </c>
      <c r="F907" s="106">
        <f t="shared" si="523"/>
        <v>45038</v>
      </c>
      <c r="G907" s="107">
        <f t="shared" si="528"/>
        <v>-9.500076932399959E-3</v>
      </c>
      <c r="H907" s="108">
        <f t="shared" si="515"/>
        <v>45097</v>
      </c>
      <c r="I907" s="108">
        <f t="shared" si="529"/>
        <v>45097</v>
      </c>
      <c r="J907" s="109">
        <f t="shared" ref="J907:J970" si="537">IF(I907=I906,J906,NETWORKDAYS(I906,I907,$AD$171:$AD$502)-1)</f>
        <v>20</v>
      </c>
      <c r="K907" s="109">
        <f t="shared" si="526"/>
        <v>10</v>
      </c>
      <c r="L907" s="8">
        <f t="shared" ref="L907:L970" si="538">IF(E907&lt;D907,1,TRUNC((E907/D907)^TRUNC((K907/J907),9),8))</f>
        <v>1</v>
      </c>
      <c r="M907" s="110">
        <f t="shared" si="525"/>
        <v>1.0005142899999999</v>
      </c>
      <c r="N907" s="110">
        <f t="shared" si="520"/>
        <v>1.3106132464250755</v>
      </c>
      <c r="O907" s="103">
        <f t="shared" si="524"/>
        <v>1.3106132399999999</v>
      </c>
      <c r="P907" s="103">
        <f t="shared" si="530"/>
        <v>489.90468589</v>
      </c>
      <c r="Q907" s="11">
        <f t="shared" si="518"/>
        <v>0</v>
      </c>
      <c r="R907" s="30">
        <f t="shared" ref="R907:R970" si="539">IF(Q907&gt;0,VLOOKUP($A907,$AD$10:$AI$165,6),0)</f>
        <v>0</v>
      </c>
      <c r="S907" s="8">
        <f t="shared" si="531"/>
        <v>0</v>
      </c>
      <c r="T907" s="113">
        <f t="shared" ref="T907:T970" si="540">(T906)</f>
        <v>0.16</v>
      </c>
      <c r="U907" s="111">
        <f t="shared" si="521"/>
        <v>10</v>
      </c>
      <c r="V907" s="111">
        <v>252</v>
      </c>
      <c r="W907" s="110">
        <f t="shared" si="532"/>
        <v>1.005907061</v>
      </c>
      <c r="X907" s="103">
        <f t="shared" si="533"/>
        <v>2.8938968599999999</v>
      </c>
      <c r="Y907" s="103">
        <f t="shared" si="534"/>
        <v>0</v>
      </c>
      <c r="Z907" s="114" t="str">
        <f t="shared" si="516"/>
        <v>A+J=</v>
      </c>
      <c r="AA907" s="108">
        <f t="shared" si="517"/>
        <v>45097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35"/>
        <v>45083</v>
      </c>
      <c r="B908" s="103">
        <f t="shared" si="527"/>
        <v>493.08891103999997</v>
      </c>
      <c r="C908" s="192">
        <f t="shared" si="519"/>
        <v>373.79805951953966</v>
      </c>
      <c r="D908" s="104">
        <f t="shared" si="536"/>
        <v>1163.3589999999999</v>
      </c>
      <c r="E908" s="105">
        <f t="shared" si="522"/>
        <v>1152.307</v>
      </c>
      <c r="F908" s="106">
        <f t="shared" si="523"/>
        <v>45038</v>
      </c>
      <c r="G908" s="107">
        <f t="shared" si="528"/>
        <v>-9.500076932399959E-3</v>
      </c>
      <c r="H908" s="108">
        <f t="shared" ref="H908:H971" si="541">IF(DAY(A908)=H$9,VLOOKUP(A908,AH$118:AN$450,4),H907)</f>
        <v>45097</v>
      </c>
      <c r="I908" s="108">
        <f t="shared" si="529"/>
        <v>45097</v>
      </c>
      <c r="J908" s="109">
        <f t="shared" si="537"/>
        <v>20</v>
      </c>
      <c r="K908" s="109">
        <f t="shared" si="526"/>
        <v>11</v>
      </c>
      <c r="L908" s="8">
        <f t="shared" si="538"/>
        <v>1</v>
      </c>
      <c r="M908" s="110">
        <f t="shared" si="525"/>
        <v>1.0005142899999999</v>
      </c>
      <c r="N908" s="110">
        <f t="shared" si="520"/>
        <v>1.3106132464250755</v>
      </c>
      <c r="O908" s="103">
        <f t="shared" si="524"/>
        <v>1.3106132399999999</v>
      </c>
      <c r="P908" s="103">
        <f t="shared" si="530"/>
        <v>489.90468589</v>
      </c>
      <c r="Q908" s="11">
        <f t="shared" si="518"/>
        <v>0</v>
      </c>
      <c r="R908" s="30">
        <f t="shared" si="539"/>
        <v>0</v>
      </c>
      <c r="S908" s="8">
        <f t="shared" si="531"/>
        <v>0</v>
      </c>
      <c r="T908" s="113">
        <f t="shared" si="540"/>
        <v>0.16</v>
      </c>
      <c r="U908" s="111">
        <f t="shared" si="521"/>
        <v>11</v>
      </c>
      <c r="V908" s="111">
        <v>252</v>
      </c>
      <c r="W908" s="110">
        <f t="shared" si="532"/>
        <v>1.0064996829999999</v>
      </c>
      <c r="X908" s="103">
        <f t="shared" si="533"/>
        <v>3.1842251500000001</v>
      </c>
      <c r="Y908" s="103">
        <f t="shared" si="534"/>
        <v>0</v>
      </c>
      <c r="Z908" s="114" t="str">
        <f t="shared" ref="Z908:Z971" si="542">IF($Q907&gt;0,VLOOKUP($A907,$AD$10:$AM$165,9),Z907)</f>
        <v>A+J=</v>
      </c>
      <c r="AA908" s="108">
        <f t="shared" ref="AA908:AA971" si="543">IF($Q907&gt;0,VLOOKUP($A907,$AD$10:$AM$165,10),AA907)</f>
        <v>45097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35"/>
        <v>45084</v>
      </c>
      <c r="B909" s="103">
        <f t="shared" si="527"/>
        <v>493.37941030999997</v>
      </c>
      <c r="C909" s="192">
        <f t="shared" si="519"/>
        <v>373.79805951953966</v>
      </c>
      <c r="D909" s="104">
        <f t="shared" si="536"/>
        <v>1163.3589999999999</v>
      </c>
      <c r="E909" s="105">
        <f t="shared" si="522"/>
        <v>1152.307</v>
      </c>
      <c r="F909" s="106">
        <f t="shared" si="523"/>
        <v>45038</v>
      </c>
      <c r="G909" s="107">
        <f t="shared" si="528"/>
        <v>-9.500076932399959E-3</v>
      </c>
      <c r="H909" s="108">
        <f t="shared" si="541"/>
        <v>45097</v>
      </c>
      <c r="I909" s="108">
        <f t="shared" si="529"/>
        <v>45097</v>
      </c>
      <c r="J909" s="109">
        <f t="shared" si="537"/>
        <v>20</v>
      </c>
      <c r="K909" s="109">
        <f t="shared" si="526"/>
        <v>12</v>
      </c>
      <c r="L909" s="8">
        <f t="shared" si="538"/>
        <v>1</v>
      </c>
      <c r="M909" s="110">
        <f t="shared" si="525"/>
        <v>1.0005142899999999</v>
      </c>
      <c r="N909" s="110">
        <f t="shared" si="520"/>
        <v>1.3106132464250755</v>
      </c>
      <c r="O909" s="103">
        <f t="shared" si="524"/>
        <v>1.3106132399999999</v>
      </c>
      <c r="P909" s="103">
        <f t="shared" si="530"/>
        <v>489.90468589</v>
      </c>
      <c r="Q909" s="11">
        <f t="shared" ref="Q909:Q972" si="544">IF(VLOOKUP(A909,AD$10:AK$165,8)=VLOOKUP(A908,AD$10:AK$165,8),0,VLOOKUP(A909,AD$10:AK$165,8))</f>
        <v>0</v>
      </c>
      <c r="R909" s="30">
        <f t="shared" si="539"/>
        <v>0</v>
      </c>
      <c r="S909" s="8">
        <f t="shared" si="531"/>
        <v>0</v>
      </c>
      <c r="T909" s="113">
        <f t="shared" si="540"/>
        <v>0.16</v>
      </c>
      <c r="U909" s="111">
        <f t="shared" si="521"/>
        <v>12</v>
      </c>
      <c r="V909" s="111">
        <v>252</v>
      </c>
      <c r="W909" s="110">
        <f t="shared" si="532"/>
        <v>1.007092654</v>
      </c>
      <c r="X909" s="103">
        <f t="shared" si="533"/>
        <v>3.4747244199999998</v>
      </c>
      <c r="Y909" s="103">
        <f t="shared" si="534"/>
        <v>0</v>
      </c>
      <c r="Z909" s="114" t="str">
        <f t="shared" si="542"/>
        <v>A+J=</v>
      </c>
      <c r="AA909" s="108">
        <f t="shared" si="543"/>
        <v>45097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35"/>
        <v>45085</v>
      </c>
      <c r="B910" s="103">
        <f t="shared" si="527"/>
        <v>493.67008055999997</v>
      </c>
      <c r="C910" s="192">
        <f t="shared" ref="C910:C973" si="545">C909-(S909/O909)</f>
        <v>373.79805951953966</v>
      </c>
      <c r="D910" s="104">
        <f t="shared" si="536"/>
        <v>1163.3589999999999</v>
      </c>
      <c r="E910" s="105">
        <f t="shared" si="522"/>
        <v>1152.307</v>
      </c>
      <c r="F910" s="106">
        <f t="shared" si="523"/>
        <v>45038</v>
      </c>
      <c r="G910" s="107">
        <f t="shared" si="528"/>
        <v>-9.500076932399959E-3</v>
      </c>
      <c r="H910" s="108">
        <f t="shared" si="541"/>
        <v>45097</v>
      </c>
      <c r="I910" s="108">
        <f t="shared" si="529"/>
        <v>45097</v>
      </c>
      <c r="J910" s="109">
        <f t="shared" si="537"/>
        <v>20</v>
      </c>
      <c r="K910" s="109">
        <f t="shared" si="526"/>
        <v>13</v>
      </c>
      <c r="L910" s="8">
        <f t="shared" si="538"/>
        <v>1</v>
      </c>
      <c r="M910" s="110">
        <f t="shared" si="525"/>
        <v>1.0005142899999999</v>
      </c>
      <c r="N910" s="110">
        <f t="shared" si="520"/>
        <v>1.3106132464250755</v>
      </c>
      <c r="O910" s="103">
        <f t="shared" si="524"/>
        <v>1.3106132399999999</v>
      </c>
      <c r="P910" s="103">
        <f t="shared" si="530"/>
        <v>489.90468589</v>
      </c>
      <c r="Q910" s="11">
        <f t="shared" si="544"/>
        <v>0</v>
      </c>
      <c r="R910" s="30">
        <f t="shared" si="539"/>
        <v>0</v>
      </c>
      <c r="S910" s="8">
        <f t="shared" si="531"/>
        <v>0</v>
      </c>
      <c r="T910" s="113">
        <f t="shared" si="540"/>
        <v>0.16</v>
      </c>
      <c r="U910" s="111">
        <f t="shared" si="521"/>
        <v>13</v>
      </c>
      <c r="V910" s="111">
        <v>252</v>
      </c>
      <c r="W910" s="110">
        <f t="shared" si="532"/>
        <v>1.0076859739999999</v>
      </c>
      <c r="X910" s="103">
        <f t="shared" si="533"/>
        <v>3.7653946700000001</v>
      </c>
      <c r="Y910" s="103">
        <f t="shared" si="534"/>
        <v>0</v>
      </c>
      <c r="Z910" s="114" t="str">
        <f t="shared" si="542"/>
        <v>A+J=</v>
      </c>
      <c r="AA910" s="108">
        <f t="shared" si="543"/>
        <v>45097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35"/>
        <v>45086</v>
      </c>
      <c r="B911" s="103">
        <f t="shared" si="527"/>
        <v>493.67008055999997</v>
      </c>
      <c r="C911" s="192">
        <f t="shared" si="545"/>
        <v>373.79805951953966</v>
      </c>
      <c r="D911" s="104">
        <f t="shared" si="536"/>
        <v>1163.3589999999999</v>
      </c>
      <c r="E911" s="105">
        <f t="shared" si="522"/>
        <v>1152.307</v>
      </c>
      <c r="F911" s="106">
        <f t="shared" si="523"/>
        <v>45038</v>
      </c>
      <c r="G911" s="107">
        <f t="shared" si="528"/>
        <v>-9.500076932399959E-3</v>
      </c>
      <c r="H911" s="108">
        <f t="shared" si="541"/>
        <v>45097</v>
      </c>
      <c r="I911" s="108">
        <f t="shared" si="529"/>
        <v>45097</v>
      </c>
      <c r="J911" s="109">
        <f t="shared" si="537"/>
        <v>20</v>
      </c>
      <c r="K911" s="109">
        <f t="shared" si="526"/>
        <v>13</v>
      </c>
      <c r="L911" s="8">
        <f t="shared" si="538"/>
        <v>1</v>
      </c>
      <c r="M911" s="110">
        <f t="shared" si="525"/>
        <v>1.0005142899999999</v>
      </c>
      <c r="N911" s="110">
        <f t="shared" si="520"/>
        <v>1.3106132464250755</v>
      </c>
      <c r="O911" s="103">
        <f t="shared" si="524"/>
        <v>1.3106132399999999</v>
      </c>
      <c r="P911" s="103">
        <f t="shared" si="530"/>
        <v>489.90468589</v>
      </c>
      <c r="Q911" s="11">
        <f t="shared" si="544"/>
        <v>0</v>
      </c>
      <c r="R911" s="30">
        <f t="shared" si="539"/>
        <v>0</v>
      </c>
      <c r="S911" s="8">
        <f t="shared" si="531"/>
        <v>0</v>
      </c>
      <c r="T911" s="113">
        <f t="shared" si="540"/>
        <v>0.16</v>
      </c>
      <c r="U911" s="111">
        <f t="shared" si="521"/>
        <v>13</v>
      </c>
      <c r="V911" s="111">
        <v>252</v>
      </c>
      <c r="W911" s="110">
        <f t="shared" si="532"/>
        <v>1.0076859739999999</v>
      </c>
      <c r="X911" s="103">
        <f t="shared" si="533"/>
        <v>3.7653946700000001</v>
      </c>
      <c r="Y911" s="103">
        <f t="shared" si="534"/>
        <v>0</v>
      </c>
      <c r="Z911" s="114" t="str">
        <f t="shared" si="542"/>
        <v>A+J=</v>
      </c>
      <c r="AA911" s="108">
        <f t="shared" si="543"/>
        <v>45097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35"/>
        <v>45087</v>
      </c>
      <c r="B912" s="103">
        <f t="shared" si="527"/>
        <v>493.96092227999998</v>
      </c>
      <c r="C912" s="192">
        <f t="shared" si="545"/>
        <v>373.79805951953966</v>
      </c>
      <c r="D912" s="104">
        <f t="shared" si="536"/>
        <v>1163.3589999999999</v>
      </c>
      <c r="E912" s="105">
        <f t="shared" si="522"/>
        <v>1152.307</v>
      </c>
      <c r="F912" s="106">
        <f t="shared" si="523"/>
        <v>45038</v>
      </c>
      <c r="G912" s="107">
        <f t="shared" si="528"/>
        <v>-9.500076932399959E-3</v>
      </c>
      <c r="H912" s="108">
        <f t="shared" si="541"/>
        <v>45097</v>
      </c>
      <c r="I912" s="108">
        <f t="shared" si="529"/>
        <v>45097</v>
      </c>
      <c r="J912" s="109">
        <f t="shared" si="537"/>
        <v>20</v>
      </c>
      <c r="K912" s="109">
        <f t="shared" si="526"/>
        <v>14</v>
      </c>
      <c r="L912" s="8">
        <f t="shared" si="538"/>
        <v>1</v>
      </c>
      <c r="M912" s="110">
        <f t="shared" si="525"/>
        <v>1.0005142899999999</v>
      </c>
      <c r="N912" s="110">
        <f t="shared" si="520"/>
        <v>1.3106132464250755</v>
      </c>
      <c r="O912" s="103">
        <f t="shared" si="524"/>
        <v>1.3106132399999999</v>
      </c>
      <c r="P912" s="103">
        <f t="shared" si="530"/>
        <v>489.90468589</v>
      </c>
      <c r="Q912" s="11">
        <f t="shared" si="544"/>
        <v>0</v>
      </c>
      <c r="R912" s="30">
        <f t="shared" si="539"/>
        <v>0</v>
      </c>
      <c r="S912" s="8">
        <f t="shared" si="531"/>
        <v>0</v>
      </c>
      <c r="T912" s="113">
        <f t="shared" si="540"/>
        <v>0.16</v>
      </c>
      <c r="U912" s="111">
        <f t="shared" si="521"/>
        <v>14</v>
      </c>
      <c r="V912" s="111">
        <v>252</v>
      </c>
      <c r="W912" s="110">
        <f t="shared" si="532"/>
        <v>1.0082796439999999</v>
      </c>
      <c r="X912" s="103">
        <f t="shared" si="533"/>
        <v>4.0562363899999996</v>
      </c>
      <c r="Y912" s="103">
        <f t="shared" si="534"/>
        <v>0</v>
      </c>
      <c r="Z912" s="114" t="str">
        <f t="shared" si="542"/>
        <v>A+J=</v>
      </c>
      <c r="AA912" s="108">
        <f t="shared" si="543"/>
        <v>45097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35"/>
        <v>45088</v>
      </c>
      <c r="B913" s="103">
        <f t="shared" si="527"/>
        <v>493.96092227999998</v>
      </c>
      <c r="C913" s="192">
        <f t="shared" si="545"/>
        <v>373.79805951953966</v>
      </c>
      <c r="D913" s="104">
        <f t="shared" si="536"/>
        <v>1163.3589999999999</v>
      </c>
      <c r="E913" s="105">
        <f t="shared" si="522"/>
        <v>1152.307</v>
      </c>
      <c r="F913" s="106">
        <f t="shared" si="523"/>
        <v>45038</v>
      </c>
      <c r="G913" s="107">
        <f t="shared" si="528"/>
        <v>-9.500076932399959E-3</v>
      </c>
      <c r="H913" s="108">
        <f t="shared" si="541"/>
        <v>45097</v>
      </c>
      <c r="I913" s="108">
        <f t="shared" si="529"/>
        <v>45097</v>
      </c>
      <c r="J913" s="109">
        <f t="shared" si="537"/>
        <v>20</v>
      </c>
      <c r="K913" s="109">
        <f t="shared" si="526"/>
        <v>14</v>
      </c>
      <c r="L913" s="8">
        <f t="shared" si="538"/>
        <v>1</v>
      </c>
      <c r="M913" s="110">
        <f t="shared" si="525"/>
        <v>1.0005142899999999</v>
      </c>
      <c r="N913" s="110">
        <f t="shared" si="520"/>
        <v>1.3106132464250755</v>
      </c>
      <c r="O913" s="103">
        <f t="shared" si="524"/>
        <v>1.3106132399999999</v>
      </c>
      <c r="P913" s="103">
        <f t="shared" si="530"/>
        <v>489.90468589</v>
      </c>
      <c r="Q913" s="11">
        <f t="shared" si="544"/>
        <v>0</v>
      </c>
      <c r="R913" s="30">
        <f t="shared" si="539"/>
        <v>0</v>
      </c>
      <c r="S913" s="8">
        <f t="shared" si="531"/>
        <v>0</v>
      </c>
      <c r="T913" s="113">
        <f t="shared" si="540"/>
        <v>0.16</v>
      </c>
      <c r="U913" s="111">
        <f t="shared" si="521"/>
        <v>14</v>
      </c>
      <c r="V913" s="111">
        <v>252</v>
      </c>
      <c r="W913" s="110">
        <f t="shared" si="532"/>
        <v>1.0082796439999999</v>
      </c>
      <c r="X913" s="103">
        <f t="shared" si="533"/>
        <v>4.0562363899999996</v>
      </c>
      <c r="Y913" s="103">
        <f t="shared" si="534"/>
        <v>0</v>
      </c>
      <c r="Z913" s="114" t="str">
        <f t="shared" si="542"/>
        <v>A+J=</v>
      </c>
      <c r="AA913" s="108">
        <f t="shared" si="543"/>
        <v>45097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35"/>
        <v>45089</v>
      </c>
      <c r="B914" s="103">
        <f t="shared" si="527"/>
        <v>493.96092227999998</v>
      </c>
      <c r="C914" s="192">
        <f t="shared" si="545"/>
        <v>373.79805951953966</v>
      </c>
      <c r="D914" s="104">
        <f t="shared" si="536"/>
        <v>1163.3589999999999</v>
      </c>
      <c r="E914" s="105">
        <f t="shared" si="522"/>
        <v>1152.307</v>
      </c>
      <c r="F914" s="106">
        <f t="shared" si="523"/>
        <v>45038</v>
      </c>
      <c r="G914" s="107">
        <f t="shared" si="528"/>
        <v>-9.500076932399959E-3</v>
      </c>
      <c r="H914" s="108">
        <f t="shared" si="541"/>
        <v>45097</v>
      </c>
      <c r="I914" s="108">
        <f t="shared" si="529"/>
        <v>45097</v>
      </c>
      <c r="J914" s="109">
        <f t="shared" si="537"/>
        <v>20</v>
      </c>
      <c r="K914" s="109">
        <f t="shared" si="526"/>
        <v>14</v>
      </c>
      <c r="L914" s="8">
        <f t="shared" si="538"/>
        <v>1</v>
      </c>
      <c r="M914" s="110">
        <f t="shared" si="525"/>
        <v>1.0005142899999999</v>
      </c>
      <c r="N914" s="110">
        <f t="shared" si="520"/>
        <v>1.3106132464250755</v>
      </c>
      <c r="O914" s="103">
        <f t="shared" si="524"/>
        <v>1.3106132399999999</v>
      </c>
      <c r="P914" s="103">
        <f t="shared" si="530"/>
        <v>489.90468589</v>
      </c>
      <c r="Q914" s="11">
        <f t="shared" si="544"/>
        <v>0</v>
      </c>
      <c r="R914" s="30">
        <f t="shared" si="539"/>
        <v>0</v>
      </c>
      <c r="S914" s="8">
        <f t="shared" si="531"/>
        <v>0</v>
      </c>
      <c r="T914" s="113">
        <f t="shared" si="540"/>
        <v>0.16</v>
      </c>
      <c r="U914" s="111">
        <f t="shared" si="521"/>
        <v>14</v>
      </c>
      <c r="V914" s="111">
        <v>252</v>
      </c>
      <c r="W914" s="110">
        <f t="shared" si="532"/>
        <v>1.0082796439999999</v>
      </c>
      <c r="X914" s="103">
        <f t="shared" si="533"/>
        <v>4.0562363899999996</v>
      </c>
      <c r="Y914" s="103">
        <f t="shared" si="534"/>
        <v>0</v>
      </c>
      <c r="Z914" s="114" t="str">
        <f t="shared" si="542"/>
        <v>A+J=</v>
      </c>
      <c r="AA914" s="108">
        <f t="shared" si="543"/>
        <v>45097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35"/>
        <v>45090</v>
      </c>
      <c r="B915" s="103">
        <f t="shared" si="527"/>
        <v>494.25193545999997</v>
      </c>
      <c r="C915" s="192">
        <f t="shared" si="545"/>
        <v>373.79805951953966</v>
      </c>
      <c r="D915" s="104">
        <f t="shared" si="536"/>
        <v>1163.3589999999999</v>
      </c>
      <c r="E915" s="105">
        <f t="shared" si="522"/>
        <v>1152.307</v>
      </c>
      <c r="F915" s="106">
        <f t="shared" si="523"/>
        <v>45038</v>
      </c>
      <c r="G915" s="107">
        <f t="shared" si="528"/>
        <v>-9.500076932399959E-3</v>
      </c>
      <c r="H915" s="108">
        <f t="shared" si="541"/>
        <v>45097</v>
      </c>
      <c r="I915" s="108">
        <f t="shared" si="529"/>
        <v>45097</v>
      </c>
      <c r="J915" s="109">
        <f t="shared" si="537"/>
        <v>20</v>
      </c>
      <c r="K915" s="109">
        <f t="shared" si="526"/>
        <v>15</v>
      </c>
      <c r="L915" s="8">
        <f t="shared" si="538"/>
        <v>1</v>
      </c>
      <c r="M915" s="110">
        <f t="shared" si="525"/>
        <v>1.0005142899999999</v>
      </c>
      <c r="N915" s="110">
        <f t="shared" si="520"/>
        <v>1.3106132464250755</v>
      </c>
      <c r="O915" s="103">
        <f t="shared" si="524"/>
        <v>1.3106132399999999</v>
      </c>
      <c r="P915" s="103">
        <f t="shared" si="530"/>
        <v>489.90468589</v>
      </c>
      <c r="Q915" s="11">
        <f t="shared" si="544"/>
        <v>0</v>
      </c>
      <c r="R915" s="30">
        <f t="shared" si="539"/>
        <v>0</v>
      </c>
      <c r="S915" s="8">
        <f t="shared" si="531"/>
        <v>0</v>
      </c>
      <c r="T915" s="113">
        <f t="shared" si="540"/>
        <v>0.16</v>
      </c>
      <c r="U915" s="111">
        <f t="shared" si="521"/>
        <v>15</v>
      </c>
      <c r="V915" s="111">
        <v>252</v>
      </c>
      <c r="W915" s="110">
        <f t="shared" si="532"/>
        <v>1.008873664</v>
      </c>
      <c r="X915" s="103">
        <f t="shared" si="533"/>
        <v>4.3472495699999998</v>
      </c>
      <c r="Y915" s="103">
        <f t="shared" si="534"/>
        <v>0</v>
      </c>
      <c r="Z915" s="114" t="str">
        <f t="shared" si="542"/>
        <v>A+J=</v>
      </c>
      <c r="AA915" s="108">
        <f t="shared" si="543"/>
        <v>45097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35"/>
        <v>45091</v>
      </c>
      <c r="B916" s="103">
        <f t="shared" si="527"/>
        <v>494.54311961999997</v>
      </c>
      <c r="C916" s="192">
        <f t="shared" si="545"/>
        <v>373.79805951953966</v>
      </c>
      <c r="D916" s="104">
        <f t="shared" si="536"/>
        <v>1163.3589999999999</v>
      </c>
      <c r="E916" s="105">
        <f t="shared" si="522"/>
        <v>1152.307</v>
      </c>
      <c r="F916" s="106">
        <f t="shared" si="523"/>
        <v>45038</v>
      </c>
      <c r="G916" s="107">
        <f t="shared" si="528"/>
        <v>-9.500076932399959E-3</v>
      </c>
      <c r="H916" s="108">
        <f t="shared" si="541"/>
        <v>45097</v>
      </c>
      <c r="I916" s="108">
        <f t="shared" si="529"/>
        <v>45097</v>
      </c>
      <c r="J916" s="109">
        <f t="shared" si="537"/>
        <v>20</v>
      </c>
      <c r="K916" s="109">
        <f t="shared" si="526"/>
        <v>16</v>
      </c>
      <c r="L916" s="8">
        <f t="shared" si="538"/>
        <v>1</v>
      </c>
      <c r="M916" s="110">
        <f t="shared" si="525"/>
        <v>1.0005142899999999</v>
      </c>
      <c r="N916" s="110">
        <f t="shared" si="520"/>
        <v>1.3106132464250755</v>
      </c>
      <c r="O916" s="103">
        <f t="shared" si="524"/>
        <v>1.3106132399999999</v>
      </c>
      <c r="P916" s="103">
        <f t="shared" si="530"/>
        <v>489.90468589</v>
      </c>
      <c r="Q916" s="11">
        <f t="shared" si="544"/>
        <v>0</v>
      </c>
      <c r="R916" s="30">
        <f t="shared" si="539"/>
        <v>0</v>
      </c>
      <c r="S916" s="8">
        <f t="shared" si="531"/>
        <v>0</v>
      </c>
      <c r="T916" s="113">
        <f t="shared" si="540"/>
        <v>0.16</v>
      </c>
      <c r="U916" s="111">
        <f t="shared" si="521"/>
        <v>16</v>
      </c>
      <c r="V916" s="111">
        <v>252</v>
      </c>
      <c r="W916" s="110">
        <f t="shared" si="532"/>
        <v>1.0094680330000001</v>
      </c>
      <c r="X916" s="103">
        <f t="shared" si="533"/>
        <v>4.63843373</v>
      </c>
      <c r="Y916" s="103">
        <f t="shared" si="534"/>
        <v>0</v>
      </c>
      <c r="Z916" s="114" t="str">
        <f t="shared" si="542"/>
        <v>A+J=</v>
      </c>
      <c r="AA916" s="108">
        <f t="shared" si="543"/>
        <v>45097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35"/>
        <v>45092</v>
      </c>
      <c r="B917" s="103">
        <f t="shared" si="527"/>
        <v>494.83447573000001</v>
      </c>
      <c r="C917" s="192">
        <f t="shared" si="545"/>
        <v>373.79805951953966</v>
      </c>
      <c r="D917" s="104">
        <f t="shared" si="536"/>
        <v>1163.3589999999999</v>
      </c>
      <c r="E917" s="105">
        <f t="shared" si="522"/>
        <v>1152.307</v>
      </c>
      <c r="F917" s="106">
        <f t="shared" si="523"/>
        <v>45038</v>
      </c>
      <c r="G917" s="107">
        <f t="shared" si="528"/>
        <v>-9.500076932399959E-3</v>
      </c>
      <c r="H917" s="108">
        <f t="shared" si="541"/>
        <v>45097</v>
      </c>
      <c r="I917" s="108">
        <f t="shared" si="529"/>
        <v>45097</v>
      </c>
      <c r="J917" s="109">
        <f t="shared" si="537"/>
        <v>20</v>
      </c>
      <c r="K917" s="109">
        <f t="shared" si="526"/>
        <v>17</v>
      </c>
      <c r="L917" s="8">
        <f t="shared" si="538"/>
        <v>1</v>
      </c>
      <c r="M917" s="110">
        <f t="shared" si="525"/>
        <v>1.0005142899999999</v>
      </c>
      <c r="N917" s="110">
        <f t="shared" si="520"/>
        <v>1.3106132464250755</v>
      </c>
      <c r="O917" s="103">
        <f t="shared" si="524"/>
        <v>1.3106132399999999</v>
      </c>
      <c r="P917" s="103">
        <f t="shared" si="530"/>
        <v>489.90468589</v>
      </c>
      <c r="Q917" s="11">
        <f t="shared" si="544"/>
        <v>0</v>
      </c>
      <c r="R917" s="30">
        <f t="shared" si="539"/>
        <v>0</v>
      </c>
      <c r="S917" s="8">
        <f t="shared" si="531"/>
        <v>0</v>
      </c>
      <c r="T917" s="113">
        <f t="shared" si="540"/>
        <v>0.16</v>
      </c>
      <c r="U917" s="111">
        <f t="shared" si="521"/>
        <v>17</v>
      </c>
      <c r="V917" s="111">
        <v>252</v>
      </c>
      <c r="W917" s="110">
        <f t="shared" si="532"/>
        <v>1.0100627529999999</v>
      </c>
      <c r="X917" s="103">
        <f t="shared" si="533"/>
        <v>4.9297898399999998</v>
      </c>
      <c r="Y917" s="103">
        <f t="shared" si="534"/>
        <v>0</v>
      </c>
      <c r="Z917" s="114" t="str">
        <f t="shared" si="542"/>
        <v>A+J=</v>
      </c>
      <c r="AA917" s="108">
        <f t="shared" si="543"/>
        <v>45097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35"/>
        <v>45093</v>
      </c>
      <c r="B918" s="103">
        <f t="shared" si="527"/>
        <v>495.12600330999999</v>
      </c>
      <c r="C918" s="192">
        <f t="shared" si="545"/>
        <v>373.79805951953966</v>
      </c>
      <c r="D918" s="104">
        <f t="shared" si="536"/>
        <v>1163.3589999999999</v>
      </c>
      <c r="E918" s="105">
        <f t="shared" si="522"/>
        <v>1152.307</v>
      </c>
      <c r="F918" s="106">
        <f t="shared" si="523"/>
        <v>45038</v>
      </c>
      <c r="G918" s="107">
        <f t="shared" si="528"/>
        <v>-9.500076932399959E-3</v>
      </c>
      <c r="H918" s="108">
        <f t="shared" si="541"/>
        <v>45097</v>
      </c>
      <c r="I918" s="108">
        <f t="shared" si="529"/>
        <v>45097</v>
      </c>
      <c r="J918" s="109">
        <f t="shared" si="537"/>
        <v>20</v>
      </c>
      <c r="K918" s="109">
        <f t="shared" si="526"/>
        <v>18</v>
      </c>
      <c r="L918" s="8">
        <f t="shared" si="538"/>
        <v>1</v>
      </c>
      <c r="M918" s="110">
        <f t="shared" si="525"/>
        <v>1.0005142899999999</v>
      </c>
      <c r="N918" s="110">
        <f t="shared" si="520"/>
        <v>1.3106132464250755</v>
      </c>
      <c r="O918" s="103">
        <f t="shared" si="524"/>
        <v>1.3106132399999999</v>
      </c>
      <c r="P918" s="103">
        <f t="shared" si="530"/>
        <v>489.90468589</v>
      </c>
      <c r="Q918" s="11">
        <f t="shared" si="544"/>
        <v>0</v>
      </c>
      <c r="R918" s="30">
        <f t="shared" si="539"/>
        <v>0</v>
      </c>
      <c r="S918" s="8">
        <f t="shared" si="531"/>
        <v>0</v>
      </c>
      <c r="T918" s="113">
        <f t="shared" si="540"/>
        <v>0.16</v>
      </c>
      <c r="U918" s="111">
        <f t="shared" si="521"/>
        <v>18</v>
      </c>
      <c r="V918" s="111">
        <v>252</v>
      </c>
      <c r="W918" s="110">
        <f t="shared" si="532"/>
        <v>1.0106578230000001</v>
      </c>
      <c r="X918" s="103">
        <f t="shared" si="533"/>
        <v>5.2213174200000001</v>
      </c>
      <c r="Y918" s="103">
        <f t="shared" si="534"/>
        <v>0</v>
      </c>
      <c r="Z918" s="114" t="str">
        <f t="shared" si="542"/>
        <v>A+J=</v>
      </c>
      <c r="AA918" s="108">
        <f t="shared" si="543"/>
        <v>45097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35"/>
        <v>45094</v>
      </c>
      <c r="B919" s="103">
        <f t="shared" si="527"/>
        <v>495.41770285000001</v>
      </c>
      <c r="C919" s="192">
        <f t="shared" si="545"/>
        <v>373.79805951953966</v>
      </c>
      <c r="D919" s="104">
        <f t="shared" si="536"/>
        <v>1163.3589999999999</v>
      </c>
      <c r="E919" s="105">
        <f t="shared" si="522"/>
        <v>1152.307</v>
      </c>
      <c r="F919" s="106">
        <f t="shared" si="523"/>
        <v>45038</v>
      </c>
      <c r="G919" s="107">
        <f t="shared" si="528"/>
        <v>-9.500076932399959E-3</v>
      </c>
      <c r="H919" s="108">
        <f t="shared" si="541"/>
        <v>45097</v>
      </c>
      <c r="I919" s="108">
        <f t="shared" si="529"/>
        <v>45097</v>
      </c>
      <c r="J919" s="109">
        <f t="shared" si="537"/>
        <v>20</v>
      </c>
      <c r="K919" s="109">
        <f t="shared" si="526"/>
        <v>19</v>
      </c>
      <c r="L919" s="8">
        <f t="shared" si="538"/>
        <v>1</v>
      </c>
      <c r="M919" s="110">
        <f t="shared" si="525"/>
        <v>1.0005142899999999</v>
      </c>
      <c r="N919" s="110">
        <f t="shared" si="520"/>
        <v>1.3106132464250755</v>
      </c>
      <c r="O919" s="103">
        <f t="shared" si="524"/>
        <v>1.3106132399999999</v>
      </c>
      <c r="P919" s="103">
        <f t="shared" si="530"/>
        <v>489.90468589</v>
      </c>
      <c r="Q919" s="11">
        <f t="shared" si="544"/>
        <v>0</v>
      </c>
      <c r="R919" s="30">
        <f t="shared" si="539"/>
        <v>0</v>
      </c>
      <c r="S919" s="8">
        <f t="shared" si="531"/>
        <v>0</v>
      </c>
      <c r="T919" s="113">
        <f t="shared" si="540"/>
        <v>0.16</v>
      </c>
      <c r="U919" s="111">
        <f t="shared" si="521"/>
        <v>19</v>
      </c>
      <c r="V919" s="111">
        <v>252</v>
      </c>
      <c r="W919" s="110">
        <f t="shared" si="532"/>
        <v>1.0112532439999999</v>
      </c>
      <c r="X919" s="103">
        <f t="shared" si="533"/>
        <v>5.5130169599999999</v>
      </c>
      <c r="Y919" s="103">
        <f t="shared" si="534"/>
        <v>0</v>
      </c>
      <c r="Z919" s="114" t="str">
        <f t="shared" si="542"/>
        <v>A+J=</v>
      </c>
      <c r="AA919" s="108">
        <f t="shared" si="543"/>
        <v>45097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35"/>
        <v>45095</v>
      </c>
      <c r="B920" s="103">
        <f t="shared" si="527"/>
        <v>495.41770285000001</v>
      </c>
      <c r="C920" s="192">
        <f t="shared" si="545"/>
        <v>373.79805951953966</v>
      </c>
      <c r="D920" s="104">
        <f t="shared" si="536"/>
        <v>1163.3589999999999</v>
      </c>
      <c r="E920" s="105">
        <f t="shared" si="522"/>
        <v>1152.307</v>
      </c>
      <c r="F920" s="106">
        <f t="shared" si="523"/>
        <v>45038</v>
      </c>
      <c r="G920" s="107">
        <f t="shared" si="528"/>
        <v>-9.500076932399959E-3</v>
      </c>
      <c r="H920" s="108">
        <f t="shared" si="541"/>
        <v>45097</v>
      </c>
      <c r="I920" s="108">
        <f t="shared" si="529"/>
        <v>45097</v>
      </c>
      <c r="J920" s="109">
        <f t="shared" si="537"/>
        <v>20</v>
      </c>
      <c r="K920" s="109">
        <f t="shared" si="526"/>
        <v>19</v>
      </c>
      <c r="L920" s="8">
        <f t="shared" si="538"/>
        <v>1</v>
      </c>
      <c r="M920" s="110">
        <f t="shared" si="525"/>
        <v>1.0005142899999999</v>
      </c>
      <c r="N920" s="110">
        <f t="shared" si="520"/>
        <v>1.3106132464250755</v>
      </c>
      <c r="O920" s="103">
        <f t="shared" si="524"/>
        <v>1.3106132399999999</v>
      </c>
      <c r="P920" s="103">
        <f t="shared" si="530"/>
        <v>489.90468589</v>
      </c>
      <c r="Q920" s="11">
        <f t="shared" si="544"/>
        <v>0</v>
      </c>
      <c r="R920" s="30">
        <f t="shared" si="539"/>
        <v>0</v>
      </c>
      <c r="S920" s="8">
        <f t="shared" si="531"/>
        <v>0</v>
      </c>
      <c r="T920" s="113">
        <f t="shared" si="540"/>
        <v>0.16</v>
      </c>
      <c r="U920" s="111">
        <f t="shared" si="521"/>
        <v>19</v>
      </c>
      <c r="V920" s="111">
        <v>252</v>
      </c>
      <c r="W920" s="110">
        <f t="shared" si="532"/>
        <v>1.0112532439999999</v>
      </c>
      <c r="X920" s="103">
        <f t="shared" si="533"/>
        <v>5.5130169599999999</v>
      </c>
      <c r="Y920" s="103">
        <f t="shared" si="534"/>
        <v>0</v>
      </c>
      <c r="Z920" s="114" t="str">
        <f t="shared" si="542"/>
        <v>A+J=</v>
      </c>
      <c r="AA920" s="108">
        <f t="shared" si="543"/>
        <v>45097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35"/>
        <v>45096</v>
      </c>
      <c r="B921" s="103">
        <f t="shared" si="527"/>
        <v>495.41770285000001</v>
      </c>
      <c r="C921" s="192">
        <f t="shared" si="545"/>
        <v>373.79805951953966</v>
      </c>
      <c r="D921" s="104">
        <f t="shared" si="536"/>
        <v>1163.3589999999999</v>
      </c>
      <c r="E921" s="105">
        <f t="shared" si="522"/>
        <v>1152.307</v>
      </c>
      <c r="F921" s="106">
        <f t="shared" si="523"/>
        <v>45038</v>
      </c>
      <c r="G921" s="107">
        <f t="shared" si="528"/>
        <v>-9.500076932399959E-3</v>
      </c>
      <c r="H921" s="108">
        <f t="shared" si="541"/>
        <v>45097</v>
      </c>
      <c r="I921" s="108">
        <f t="shared" si="529"/>
        <v>45097</v>
      </c>
      <c r="J921" s="109">
        <f t="shared" si="537"/>
        <v>20</v>
      </c>
      <c r="K921" s="109">
        <f t="shared" si="526"/>
        <v>19</v>
      </c>
      <c r="L921" s="8">
        <f t="shared" si="538"/>
        <v>1</v>
      </c>
      <c r="M921" s="110">
        <f t="shared" si="525"/>
        <v>1.0005142899999999</v>
      </c>
      <c r="N921" s="110">
        <f t="shared" si="520"/>
        <v>1.3106132464250755</v>
      </c>
      <c r="O921" s="103">
        <f t="shared" si="524"/>
        <v>1.3106132399999999</v>
      </c>
      <c r="P921" s="103">
        <f t="shared" si="530"/>
        <v>489.90468589</v>
      </c>
      <c r="Q921" s="11">
        <f t="shared" si="544"/>
        <v>0</v>
      </c>
      <c r="R921" s="30">
        <f t="shared" si="539"/>
        <v>0</v>
      </c>
      <c r="S921" s="8">
        <f t="shared" si="531"/>
        <v>0</v>
      </c>
      <c r="T921" s="113">
        <f t="shared" si="540"/>
        <v>0.16</v>
      </c>
      <c r="U921" s="111">
        <f t="shared" si="521"/>
        <v>19</v>
      </c>
      <c r="V921" s="111">
        <v>252</v>
      </c>
      <c r="W921" s="110">
        <f t="shared" si="532"/>
        <v>1.0112532439999999</v>
      </c>
      <c r="X921" s="103">
        <f t="shared" si="533"/>
        <v>5.5130169599999999</v>
      </c>
      <c r="Y921" s="103">
        <f t="shared" si="534"/>
        <v>0</v>
      </c>
      <c r="Z921" s="114" t="str">
        <f t="shared" si="542"/>
        <v>A+J=</v>
      </c>
      <c r="AA921" s="108">
        <f t="shared" si="543"/>
        <v>45097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35"/>
        <v>45097</v>
      </c>
      <c r="B922" s="103">
        <f t="shared" si="527"/>
        <v>495.70957385999998</v>
      </c>
      <c r="C922" s="192">
        <f t="shared" si="545"/>
        <v>373.79805951953966</v>
      </c>
      <c r="D922" s="104">
        <f t="shared" si="536"/>
        <v>1163.3589999999999</v>
      </c>
      <c r="E922" s="105">
        <f t="shared" si="522"/>
        <v>1152.307</v>
      </c>
      <c r="F922" s="106">
        <f t="shared" si="523"/>
        <v>45038</v>
      </c>
      <c r="G922" s="107">
        <f t="shared" si="528"/>
        <v>-9.500076932399959E-3</v>
      </c>
      <c r="H922" s="108">
        <f t="shared" si="541"/>
        <v>45127</v>
      </c>
      <c r="I922" s="108">
        <f t="shared" si="529"/>
        <v>45097</v>
      </c>
      <c r="J922" s="109">
        <f t="shared" si="537"/>
        <v>20</v>
      </c>
      <c r="K922" s="109">
        <f t="shared" si="526"/>
        <v>20</v>
      </c>
      <c r="L922" s="8">
        <f t="shared" si="538"/>
        <v>1</v>
      </c>
      <c r="M922" s="110">
        <f t="shared" si="525"/>
        <v>1.0005142899999999</v>
      </c>
      <c r="N922" s="110">
        <f t="shared" si="520"/>
        <v>1.3106132464250755</v>
      </c>
      <c r="O922" s="103">
        <f t="shared" si="524"/>
        <v>1.3106132399999999</v>
      </c>
      <c r="P922" s="103">
        <f t="shared" si="530"/>
        <v>489.90468589</v>
      </c>
      <c r="Q922" s="11">
        <f t="shared" si="544"/>
        <v>30</v>
      </c>
      <c r="R922" s="30">
        <f t="shared" si="539"/>
        <v>4.694360170942271E-2</v>
      </c>
      <c r="S922" s="8">
        <f t="shared" si="531"/>
        <v>22.99789045</v>
      </c>
      <c r="T922" s="113">
        <f t="shared" si="540"/>
        <v>0.16</v>
      </c>
      <c r="U922" s="111">
        <f t="shared" si="521"/>
        <v>20</v>
      </c>
      <c r="V922" s="111">
        <v>252</v>
      </c>
      <c r="W922" s="110">
        <f t="shared" si="532"/>
        <v>1.0118490149999999</v>
      </c>
      <c r="X922" s="103">
        <f t="shared" si="533"/>
        <v>5.8048879700000002</v>
      </c>
      <c r="Y922" s="103">
        <f t="shared" si="534"/>
        <v>28.802778419999999</v>
      </c>
      <c r="Z922" s="114" t="str">
        <f t="shared" si="542"/>
        <v>A+J=</v>
      </c>
      <c r="AA922" s="108">
        <f t="shared" si="543"/>
        <v>45097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35"/>
        <v>45098</v>
      </c>
      <c r="B923" s="103">
        <f t="shared" si="527"/>
        <v>467.18186983999999</v>
      </c>
      <c r="C923" s="192">
        <f t="shared" si="545"/>
        <v>356.25063229379305</v>
      </c>
      <c r="D923" s="104">
        <f t="shared" si="536"/>
        <v>1152.307</v>
      </c>
      <c r="E923" s="105">
        <f t="shared" si="522"/>
        <v>1131.058</v>
      </c>
      <c r="F923" s="106">
        <f t="shared" si="523"/>
        <v>45066</v>
      </c>
      <c r="G923" s="107">
        <f t="shared" si="528"/>
        <v>-1.8440398261921565E-2</v>
      </c>
      <c r="H923" s="108">
        <f t="shared" si="541"/>
        <v>45127</v>
      </c>
      <c r="I923" s="108">
        <f t="shared" si="529"/>
        <v>45127</v>
      </c>
      <c r="J923" s="109">
        <f t="shared" si="537"/>
        <v>22</v>
      </c>
      <c r="K923" s="109">
        <f t="shared" si="526"/>
        <v>1</v>
      </c>
      <c r="L923" s="8">
        <f t="shared" si="538"/>
        <v>1</v>
      </c>
      <c r="M923" s="110">
        <f t="shared" si="525"/>
        <v>1</v>
      </c>
      <c r="N923" s="110">
        <f t="shared" si="520"/>
        <v>1.3106132464250755</v>
      </c>
      <c r="O923" s="103">
        <f t="shared" si="524"/>
        <v>1.3106132399999999</v>
      </c>
      <c r="P923" s="103">
        <f t="shared" si="530"/>
        <v>466.90679544</v>
      </c>
      <c r="Q923" s="11">
        <f t="shared" si="544"/>
        <v>0</v>
      </c>
      <c r="R923" s="30">
        <f t="shared" si="539"/>
        <v>0</v>
      </c>
      <c r="S923" s="8">
        <f t="shared" si="531"/>
        <v>0</v>
      </c>
      <c r="T923" s="113">
        <f t="shared" si="540"/>
        <v>0.16</v>
      </c>
      <c r="U923" s="111">
        <f t="shared" si="521"/>
        <v>1</v>
      </c>
      <c r="V923" s="111">
        <v>252</v>
      </c>
      <c r="W923" s="110">
        <f t="shared" si="532"/>
        <v>1.0005891419999999</v>
      </c>
      <c r="X923" s="103">
        <f t="shared" si="533"/>
        <v>0.2750744</v>
      </c>
      <c r="Y923" s="103">
        <f t="shared" si="534"/>
        <v>0</v>
      </c>
      <c r="Z923" s="114" t="str">
        <f t="shared" si="542"/>
        <v>A+J=</v>
      </c>
      <c r="AA923" s="108">
        <f t="shared" si="543"/>
        <v>45127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35"/>
        <v>45099</v>
      </c>
      <c r="B924" s="103">
        <f t="shared" si="527"/>
        <v>467.45710579000001</v>
      </c>
      <c r="C924" s="192">
        <f t="shared" si="545"/>
        <v>356.25063229379305</v>
      </c>
      <c r="D924" s="104">
        <f t="shared" si="536"/>
        <v>1152.307</v>
      </c>
      <c r="E924" s="105">
        <f t="shared" si="522"/>
        <v>1131.058</v>
      </c>
      <c r="F924" s="106">
        <f t="shared" si="523"/>
        <v>45066</v>
      </c>
      <c r="G924" s="107">
        <f t="shared" si="528"/>
        <v>-1.8440398261921565E-2</v>
      </c>
      <c r="H924" s="108">
        <f t="shared" si="541"/>
        <v>45127</v>
      </c>
      <c r="I924" s="108">
        <f t="shared" si="529"/>
        <v>45127</v>
      </c>
      <c r="J924" s="109">
        <f t="shared" si="537"/>
        <v>22</v>
      </c>
      <c r="K924" s="109">
        <f t="shared" si="526"/>
        <v>2</v>
      </c>
      <c r="L924" s="8">
        <f t="shared" si="538"/>
        <v>1</v>
      </c>
      <c r="M924" s="110">
        <f t="shared" si="525"/>
        <v>1</v>
      </c>
      <c r="N924" s="110">
        <f t="shared" si="520"/>
        <v>1.3106132464250755</v>
      </c>
      <c r="O924" s="103">
        <f t="shared" si="524"/>
        <v>1.3106132399999999</v>
      </c>
      <c r="P924" s="103">
        <f t="shared" si="530"/>
        <v>466.90679544</v>
      </c>
      <c r="Q924" s="11">
        <f t="shared" si="544"/>
        <v>0</v>
      </c>
      <c r="R924" s="30">
        <f t="shared" si="539"/>
        <v>0</v>
      </c>
      <c r="S924" s="8">
        <f t="shared" si="531"/>
        <v>0</v>
      </c>
      <c r="T924" s="113">
        <f t="shared" si="540"/>
        <v>0.16</v>
      </c>
      <c r="U924" s="111">
        <f t="shared" si="521"/>
        <v>2</v>
      </c>
      <c r="V924" s="111">
        <v>252</v>
      </c>
      <c r="W924" s="110">
        <f t="shared" si="532"/>
        <v>1.0011786300000001</v>
      </c>
      <c r="X924" s="103">
        <f t="shared" si="533"/>
        <v>0.55031034999999995</v>
      </c>
      <c r="Y924" s="103">
        <f t="shared" si="534"/>
        <v>0</v>
      </c>
      <c r="Z924" s="114" t="str">
        <f t="shared" si="542"/>
        <v>A+J=</v>
      </c>
      <c r="AA924" s="108">
        <f t="shared" si="543"/>
        <v>45127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35"/>
        <v>45100</v>
      </c>
      <c r="B925" s="103">
        <f t="shared" si="527"/>
        <v>467.73250468999998</v>
      </c>
      <c r="C925" s="192">
        <f t="shared" si="545"/>
        <v>356.25063229379305</v>
      </c>
      <c r="D925" s="104">
        <f t="shared" si="536"/>
        <v>1152.307</v>
      </c>
      <c r="E925" s="105">
        <f t="shared" si="522"/>
        <v>1131.058</v>
      </c>
      <c r="F925" s="106">
        <f t="shared" si="523"/>
        <v>45066</v>
      </c>
      <c r="G925" s="107">
        <f t="shared" si="528"/>
        <v>-1.8440398261921565E-2</v>
      </c>
      <c r="H925" s="108">
        <f t="shared" si="541"/>
        <v>45127</v>
      </c>
      <c r="I925" s="108">
        <f t="shared" si="529"/>
        <v>45127</v>
      </c>
      <c r="J925" s="109">
        <f t="shared" si="537"/>
        <v>22</v>
      </c>
      <c r="K925" s="109">
        <f t="shared" si="526"/>
        <v>3</v>
      </c>
      <c r="L925" s="8">
        <f t="shared" si="538"/>
        <v>1</v>
      </c>
      <c r="M925" s="110">
        <f t="shared" si="525"/>
        <v>1</v>
      </c>
      <c r="N925" s="110">
        <f t="shared" si="520"/>
        <v>1.3106132464250755</v>
      </c>
      <c r="O925" s="103">
        <f t="shared" si="524"/>
        <v>1.3106132399999999</v>
      </c>
      <c r="P925" s="103">
        <f t="shared" si="530"/>
        <v>466.90679544</v>
      </c>
      <c r="Q925" s="11">
        <f t="shared" si="544"/>
        <v>0</v>
      </c>
      <c r="R925" s="30">
        <f t="shared" si="539"/>
        <v>0</v>
      </c>
      <c r="S925" s="8">
        <f t="shared" si="531"/>
        <v>0</v>
      </c>
      <c r="T925" s="113">
        <f t="shared" si="540"/>
        <v>0.16</v>
      </c>
      <c r="U925" s="111">
        <f t="shared" si="521"/>
        <v>3</v>
      </c>
      <c r="V925" s="111">
        <v>252</v>
      </c>
      <c r="W925" s="110">
        <f t="shared" si="532"/>
        <v>1.001768467</v>
      </c>
      <c r="X925" s="103">
        <f t="shared" si="533"/>
        <v>0.82570924999999995</v>
      </c>
      <c r="Y925" s="103">
        <f t="shared" si="534"/>
        <v>0</v>
      </c>
      <c r="Z925" s="114" t="str">
        <f t="shared" si="542"/>
        <v>A+J=</v>
      </c>
      <c r="AA925" s="108">
        <f t="shared" si="543"/>
        <v>45127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35"/>
        <v>45101</v>
      </c>
      <c r="B926" s="103">
        <f t="shared" si="527"/>
        <v>468.00806514999999</v>
      </c>
      <c r="C926" s="192">
        <f t="shared" si="545"/>
        <v>356.25063229379305</v>
      </c>
      <c r="D926" s="104">
        <f t="shared" si="536"/>
        <v>1152.307</v>
      </c>
      <c r="E926" s="105">
        <f t="shared" si="522"/>
        <v>1131.058</v>
      </c>
      <c r="F926" s="106">
        <f t="shared" si="523"/>
        <v>45066</v>
      </c>
      <c r="G926" s="107">
        <f t="shared" si="528"/>
        <v>-1.8440398261921565E-2</v>
      </c>
      <c r="H926" s="108">
        <f t="shared" si="541"/>
        <v>45127</v>
      </c>
      <c r="I926" s="108">
        <f t="shared" si="529"/>
        <v>45127</v>
      </c>
      <c r="J926" s="109">
        <f t="shared" si="537"/>
        <v>22</v>
      </c>
      <c r="K926" s="109">
        <f t="shared" si="526"/>
        <v>4</v>
      </c>
      <c r="L926" s="8">
        <f t="shared" si="538"/>
        <v>1</v>
      </c>
      <c r="M926" s="110">
        <f t="shared" si="525"/>
        <v>1</v>
      </c>
      <c r="N926" s="110">
        <f t="shared" si="520"/>
        <v>1.3106132464250755</v>
      </c>
      <c r="O926" s="103">
        <f t="shared" si="524"/>
        <v>1.3106132399999999</v>
      </c>
      <c r="P926" s="103">
        <f t="shared" si="530"/>
        <v>466.90679544</v>
      </c>
      <c r="Q926" s="11">
        <f t="shared" si="544"/>
        <v>0</v>
      </c>
      <c r="R926" s="30">
        <f t="shared" si="539"/>
        <v>0</v>
      </c>
      <c r="S926" s="8">
        <f t="shared" si="531"/>
        <v>0</v>
      </c>
      <c r="T926" s="113">
        <f t="shared" si="540"/>
        <v>0.16</v>
      </c>
      <c r="U926" s="111">
        <f t="shared" si="521"/>
        <v>4</v>
      </c>
      <c r="V926" s="111">
        <v>252</v>
      </c>
      <c r="W926" s="110">
        <f t="shared" si="532"/>
        <v>1.0023586499999999</v>
      </c>
      <c r="X926" s="103">
        <f t="shared" si="533"/>
        <v>1.10126971</v>
      </c>
      <c r="Y926" s="103">
        <f t="shared" si="534"/>
        <v>0</v>
      </c>
      <c r="Z926" s="114" t="str">
        <f t="shared" si="542"/>
        <v>A+J=</v>
      </c>
      <c r="AA926" s="108">
        <f t="shared" si="543"/>
        <v>45127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35"/>
        <v>45102</v>
      </c>
      <c r="B927" s="103">
        <f t="shared" si="527"/>
        <v>468.00806514999999</v>
      </c>
      <c r="C927" s="192">
        <f t="shared" si="545"/>
        <v>356.25063229379305</v>
      </c>
      <c r="D927" s="104">
        <f t="shared" si="536"/>
        <v>1152.307</v>
      </c>
      <c r="E927" s="105">
        <f t="shared" si="522"/>
        <v>1131.058</v>
      </c>
      <c r="F927" s="106">
        <f t="shared" si="523"/>
        <v>45066</v>
      </c>
      <c r="G927" s="107">
        <f t="shared" si="528"/>
        <v>-1.8440398261921565E-2</v>
      </c>
      <c r="H927" s="108">
        <f t="shared" si="541"/>
        <v>45127</v>
      </c>
      <c r="I927" s="108">
        <f t="shared" si="529"/>
        <v>45127</v>
      </c>
      <c r="J927" s="109">
        <f t="shared" si="537"/>
        <v>22</v>
      </c>
      <c r="K927" s="109">
        <f t="shared" si="526"/>
        <v>4</v>
      </c>
      <c r="L927" s="8">
        <f t="shared" si="538"/>
        <v>1</v>
      </c>
      <c r="M927" s="110">
        <f t="shared" si="525"/>
        <v>1</v>
      </c>
      <c r="N927" s="110">
        <f t="shared" ref="N927:N990" si="546">IF(I927&gt;I926,N926*M927,N926)</f>
        <v>1.3106132464250755</v>
      </c>
      <c r="O927" s="103">
        <f t="shared" si="524"/>
        <v>1.3106132399999999</v>
      </c>
      <c r="P927" s="103">
        <f t="shared" si="530"/>
        <v>466.90679544</v>
      </c>
      <c r="Q927" s="11">
        <f t="shared" si="544"/>
        <v>0</v>
      </c>
      <c r="R927" s="30">
        <f t="shared" si="539"/>
        <v>0</v>
      </c>
      <c r="S927" s="8">
        <f t="shared" si="531"/>
        <v>0</v>
      </c>
      <c r="T927" s="113">
        <f t="shared" si="540"/>
        <v>0.16</v>
      </c>
      <c r="U927" s="111">
        <f t="shared" si="521"/>
        <v>4</v>
      </c>
      <c r="V927" s="111">
        <v>252</v>
      </c>
      <c r="W927" s="110">
        <f t="shared" si="532"/>
        <v>1.0023586499999999</v>
      </c>
      <c r="X927" s="103">
        <f t="shared" si="533"/>
        <v>1.10126971</v>
      </c>
      <c r="Y927" s="103">
        <f t="shared" si="534"/>
        <v>0</v>
      </c>
      <c r="Z927" s="114" t="str">
        <f t="shared" si="542"/>
        <v>A+J=</v>
      </c>
      <c r="AA927" s="108">
        <f t="shared" si="543"/>
        <v>45127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35"/>
        <v>45103</v>
      </c>
      <c r="B928" s="103">
        <f t="shared" si="527"/>
        <v>468.00806514999999</v>
      </c>
      <c r="C928" s="192">
        <f t="shared" si="545"/>
        <v>356.25063229379305</v>
      </c>
      <c r="D928" s="104">
        <f t="shared" si="536"/>
        <v>1152.307</v>
      </c>
      <c r="E928" s="105">
        <f t="shared" si="522"/>
        <v>1131.058</v>
      </c>
      <c r="F928" s="106">
        <f t="shared" si="523"/>
        <v>45066</v>
      </c>
      <c r="G928" s="107">
        <f t="shared" si="528"/>
        <v>-1.8440398261921565E-2</v>
      </c>
      <c r="H928" s="108">
        <f t="shared" si="541"/>
        <v>45127</v>
      </c>
      <c r="I928" s="108">
        <f t="shared" si="529"/>
        <v>45127</v>
      </c>
      <c r="J928" s="109">
        <f t="shared" si="537"/>
        <v>22</v>
      </c>
      <c r="K928" s="109">
        <f t="shared" si="526"/>
        <v>4</v>
      </c>
      <c r="L928" s="8">
        <f t="shared" si="538"/>
        <v>1</v>
      </c>
      <c r="M928" s="110">
        <f t="shared" si="525"/>
        <v>1</v>
      </c>
      <c r="N928" s="110">
        <f t="shared" si="546"/>
        <v>1.3106132464250755</v>
      </c>
      <c r="O928" s="103">
        <f t="shared" si="524"/>
        <v>1.3106132399999999</v>
      </c>
      <c r="P928" s="103">
        <f t="shared" si="530"/>
        <v>466.90679544</v>
      </c>
      <c r="Q928" s="11">
        <f t="shared" si="544"/>
        <v>0</v>
      </c>
      <c r="R928" s="30">
        <f t="shared" si="539"/>
        <v>0</v>
      </c>
      <c r="S928" s="8">
        <f t="shared" si="531"/>
        <v>0</v>
      </c>
      <c r="T928" s="113">
        <f t="shared" si="540"/>
        <v>0.16</v>
      </c>
      <c r="U928" s="111">
        <f t="shared" si="521"/>
        <v>4</v>
      </c>
      <c r="V928" s="111">
        <v>252</v>
      </c>
      <c r="W928" s="110">
        <f t="shared" si="532"/>
        <v>1.0023586499999999</v>
      </c>
      <c r="X928" s="103">
        <f t="shared" si="533"/>
        <v>1.10126971</v>
      </c>
      <c r="Y928" s="103">
        <f t="shared" si="534"/>
        <v>0</v>
      </c>
      <c r="Z928" s="114" t="str">
        <f t="shared" si="542"/>
        <v>A+J=</v>
      </c>
      <c r="AA928" s="108">
        <f t="shared" si="543"/>
        <v>45127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35"/>
        <v>45104</v>
      </c>
      <c r="B929" s="103">
        <f t="shared" si="527"/>
        <v>468.28378855</v>
      </c>
      <c r="C929" s="192">
        <f t="shared" si="545"/>
        <v>356.25063229379305</v>
      </c>
      <c r="D929" s="104">
        <f t="shared" si="536"/>
        <v>1152.307</v>
      </c>
      <c r="E929" s="105">
        <f t="shared" si="522"/>
        <v>1131.058</v>
      </c>
      <c r="F929" s="106">
        <f t="shared" si="523"/>
        <v>45066</v>
      </c>
      <c r="G929" s="107">
        <f t="shared" si="528"/>
        <v>-1.8440398261921565E-2</v>
      </c>
      <c r="H929" s="108">
        <f t="shared" si="541"/>
        <v>45127</v>
      </c>
      <c r="I929" s="108">
        <f t="shared" si="529"/>
        <v>45127</v>
      </c>
      <c r="J929" s="109">
        <f t="shared" si="537"/>
        <v>22</v>
      </c>
      <c r="K929" s="109">
        <f t="shared" si="526"/>
        <v>5</v>
      </c>
      <c r="L929" s="8">
        <f t="shared" si="538"/>
        <v>1</v>
      </c>
      <c r="M929" s="110">
        <f t="shared" si="525"/>
        <v>1</v>
      </c>
      <c r="N929" s="110">
        <f t="shared" si="546"/>
        <v>1.3106132464250755</v>
      </c>
      <c r="O929" s="103">
        <f t="shared" si="524"/>
        <v>1.3106132399999999</v>
      </c>
      <c r="P929" s="103">
        <f t="shared" si="530"/>
        <v>466.90679544</v>
      </c>
      <c r="Q929" s="11">
        <f t="shared" si="544"/>
        <v>0</v>
      </c>
      <c r="R929" s="30">
        <f t="shared" si="539"/>
        <v>0</v>
      </c>
      <c r="S929" s="8">
        <f t="shared" si="531"/>
        <v>0</v>
      </c>
      <c r="T929" s="113">
        <f t="shared" si="540"/>
        <v>0.16</v>
      </c>
      <c r="U929" s="111">
        <f t="shared" si="521"/>
        <v>5</v>
      </c>
      <c r="V929" s="111">
        <v>252</v>
      </c>
      <c r="W929" s="110">
        <f t="shared" si="532"/>
        <v>1.0029491820000001</v>
      </c>
      <c r="X929" s="103">
        <f t="shared" si="533"/>
        <v>1.3769931099999999</v>
      </c>
      <c r="Y929" s="103">
        <f t="shared" si="534"/>
        <v>0</v>
      </c>
      <c r="Z929" s="114" t="str">
        <f t="shared" si="542"/>
        <v>A+J=</v>
      </c>
      <c r="AA929" s="108">
        <f t="shared" si="543"/>
        <v>45127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35"/>
        <v>45105</v>
      </c>
      <c r="B930" s="103">
        <f t="shared" si="527"/>
        <v>468.55967397000001</v>
      </c>
      <c r="C930" s="192">
        <f t="shared" si="545"/>
        <v>356.25063229379305</v>
      </c>
      <c r="D930" s="104">
        <f t="shared" si="536"/>
        <v>1152.307</v>
      </c>
      <c r="E930" s="105">
        <f t="shared" si="522"/>
        <v>1131.058</v>
      </c>
      <c r="F930" s="106">
        <f t="shared" si="523"/>
        <v>45066</v>
      </c>
      <c r="G930" s="107">
        <f t="shared" si="528"/>
        <v>-1.8440398261921565E-2</v>
      </c>
      <c r="H930" s="108">
        <f t="shared" si="541"/>
        <v>45127</v>
      </c>
      <c r="I930" s="108">
        <f t="shared" si="529"/>
        <v>45127</v>
      </c>
      <c r="J930" s="109">
        <f t="shared" si="537"/>
        <v>22</v>
      </c>
      <c r="K930" s="109">
        <f t="shared" si="526"/>
        <v>6</v>
      </c>
      <c r="L930" s="8">
        <f t="shared" si="538"/>
        <v>1</v>
      </c>
      <c r="M930" s="110">
        <f t="shared" si="525"/>
        <v>1</v>
      </c>
      <c r="N930" s="110">
        <f t="shared" si="546"/>
        <v>1.3106132464250755</v>
      </c>
      <c r="O930" s="103">
        <f t="shared" si="524"/>
        <v>1.3106132399999999</v>
      </c>
      <c r="P930" s="103">
        <f t="shared" si="530"/>
        <v>466.90679544</v>
      </c>
      <c r="Q930" s="11">
        <f t="shared" si="544"/>
        <v>0</v>
      </c>
      <c r="R930" s="30">
        <f t="shared" si="539"/>
        <v>0</v>
      </c>
      <c r="S930" s="8">
        <f t="shared" si="531"/>
        <v>0</v>
      </c>
      <c r="T930" s="113">
        <f t="shared" si="540"/>
        <v>0.16</v>
      </c>
      <c r="U930" s="111">
        <f t="shared" si="521"/>
        <v>6</v>
      </c>
      <c r="V930" s="111">
        <v>252</v>
      </c>
      <c r="W930" s="110">
        <f t="shared" si="532"/>
        <v>1.003540061</v>
      </c>
      <c r="X930" s="103">
        <f t="shared" si="533"/>
        <v>1.65287853</v>
      </c>
      <c r="Y930" s="103">
        <f t="shared" si="534"/>
        <v>0</v>
      </c>
      <c r="Z930" s="114" t="str">
        <f t="shared" si="542"/>
        <v>A+J=</v>
      </c>
      <c r="AA930" s="108">
        <f t="shared" si="543"/>
        <v>45127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35"/>
        <v>45106</v>
      </c>
      <c r="B931" s="103">
        <f t="shared" si="527"/>
        <v>468.83572187999999</v>
      </c>
      <c r="C931" s="192">
        <f t="shared" si="545"/>
        <v>356.25063229379305</v>
      </c>
      <c r="D931" s="104">
        <f t="shared" si="536"/>
        <v>1152.307</v>
      </c>
      <c r="E931" s="105">
        <f t="shared" si="522"/>
        <v>1131.058</v>
      </c>
      <c r="F931" s="106">
        <f t="shared" si="523"/>
        <v>45066</v>
      </c>
      <c r="G931" s="107">
        <f t="shared" si="528"/>
        <v>-1.8440398261921565E-2</v>
      </c>
      <c r="H931" s="108">
        <f t="shared" si="541"/>
        <v>45127</v>
      </c>
      <c r="I931" s="108">
        <f t="shared" si="529"/>
        <v>45127</v>
      </c>
      <c r="J931" s="109">
        <f t="shared" si="537"/>
        <v>22</v>
      </c>
      <c r="K931" s="109">
        <f t="shared" si="526"/>
        <v>7</v>
      </c>
      <c r="L931" s="8">
        <f t="shared" si="538"/>
        <v>1</v>
      </c>
      <c r="M931" s="110">
        <f t="shared" si="525"/>
        <v>1</v>
      </c>
      <c r="N931" s="110">
        <f t="shared" si="546"/>
        <v>1.3106132464250755</v>
      </c>
      <c r="O931" s="103">
        <f t="shared" si="524"/>
        <v>1.3106132399999999</v>
      </c>
      <c r="P931" s="103">
        <f t="shared" si="530"/>
        <v>466.90679544</v>
      </c>
      <c r="Q931" s="11">
        <f t="shared" si="544"/>
        <v>0</v>
      </c>
      <c r="R931" s="30">
        <f t="shared" si="539"/>
        <v>0</v>
      </c>
      <c r="S931" s="8">
        <f t="shared" si="531"/>
        <v>0</v>
      </c>
      <c r="T931" s="113">
        <f t="shared" si="540"/>
        <v>0.16</v>
      </c>
      <c r="U931" s="111">
        <f t="shared" si="521"/>
        <v>7</v>
      </c>
      <c r="V931" s="111">
        <v>252</v>
      </c>
      <c r="W931" s="110">
        <f t="shared" si="532"/>
        <v>1.004131288</v>
      </c>
      <c r="X931" s="103">
        <f t="shared" si="533"/>
        <v>1.9289264399999999</v>
      </c>
      <c r="Y931" s="103">
        <f t="shared" si="534"/>
        <v>0</v>
      </c>
      <c r="Z931" s="114" t="str">
        <f t="shared" si="542"/>
        <v>A+J=</v>
      </c>
      <c r="AA931" s="108">
        <f t="shared" si="543"/>
        <v>45127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35"/>
        <v>45107</v>
      </c>
      <c r="B932" s="103">
        <f t="shared" si="527"/>
        <v>469.11193272999998</v>
      </c>
      <c r="C932" s="192">
        <f t="shared" si="545"/>
        <v>356.25063229379305</v>
      </c>
      <c r="D932" s="104">
        <f t="shared" si="536"/>
        <v>1152.307</v>
      </c>
      <c r="E932" s="105">
        <f t="shared" si="522"/>
        <v>1131.058</v>
      </c>
      <c r="F932" s="106">
        <f t="shared" si="523"/>
        <v>45066</v>
      </c>
      <c r="G932" s="107">
        <f t="shared" si="528"/>
        <v>-1.8440398261921565E-2</v>
      </c>
      <c r="H932" s="108">
        <f t="shared" si="541"/>
        <v>45127</v>
      </c>
      <c r="I932" s="108">
        <f t="shared" si="529"/>
        <v>45127</v>
      </c>
      <c r="J932" s="109">
        <f t="shared" si="537"/>
        <v>22</v>
      </c>
      <c r="K932" s="109">
        <f t="shared" si="526"/>
        <v>8</v>
      </c>
      <c r="L932" s="8">
        <f t="shared" si="538"/>
        <v>1</v>
      </c>
      <c r="M932" s="110">
        <f t="shared" si="525"/>
        <v>1</v>
      </c>
      <c r="N932" s="110">
        <f t="shared" si="546"/>
        <v>1.3106132464250755</v>
      </c>
      <c r="O932" s="103">
        <f t="shared" si="524"/>
        <v>1.3106132399999999</v>
      </c>
      <c r="P932" s="103">
        <f t="shared" si="530"/>
        <v>466.90679544</v>
      </c>
      <c r="Q932" s="11">
        <f t="shared" si="544"/>
        <v>0</v>
      </c>
      <c r="R932" s="30">
        <f t="shared" si="539"/>
        <v>0</v>
      </c>
      <c r="S932" s="8">
        <f t="shared" si="531"/>
        <v>0</v>
      </c>
      <c r="T932" s="113">
        <f t="shared" si="540"/>
        <v>0.16</v>
      </c>
      <c r="U932" s="111">
        <f t="shared" si="521"/>
        <v>8</v>
      </c>
      <c r="V932" s="111">
        <v>252</v>
      </c>
      <c r="W932" s="110">
        <f t="shared" si="532"/>
        <v>1.0047228640000001</v>
      </c>
      <c r="X932" s="103">
        <f t="shared" si="533"/>
        <v>2.2051372900000001</v>
      </c>
      <c r="Y932" s="103">
        <f t="shared" si="534"/>
        <v>0</v>
      </c>
      <c r="Z932" s="114" t="str">
        <f t="shared" si="542"/>
        <v>A+J=</v>
      </c>
      <c r="AA932" s="108">
        <f t="shared" si="543"/>
        <v>45127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35"/>
        <v>45108</v>
      </c>
      <c r="B933" s="103">
        <f t="shared" si="527"/>
        <v>469.38830607</v>
      </c>
      <c r="C933" s="192">
        <f t="shared" si="545"/>
        <v>356.25063229379305</v>
      </c>
      <c r="D933" s="104">
        <f t="shared" si="536"/>
        <v>1152.307</v>
      </c>
      <c r="E933" s="105">
        <f t="shared" si="522"/>
        <v>1131.058</v>
      </c>
      <c r="F933" s="106">
        <f t="shared" si="523"/>
        <v>45066</v>
      </c>
      <c r="G933" s="107">
        <f t="shared" si="528"/>
        <v>-1.8440398261921565E-2</v>
      </c>
      <c r="H933" s="108">
        <f t="shared" si="541"/>
        <v>45127</v>
      </c>
      <c r="I933" s="108">
        <f t="shared" si="529"/>
        <v>45127</v>
      </c>
      <c r="J933" s="109">
        <f t="shared" si="537"/>
        <v>22</v>
      </c>
      <c r="K933" s="109">
        <f t="shared" si="526"/>
        <v>9</v>
      </c>
      <c r="L933" s="8">
        <f t="shared" si="538"/>
        <v>1</v>
      </c>
      <c r="M933" s="110">
        <f t="shared" si="525"/>
        <v>1</v>
      </c>
      <c r="N933" s="110">
        <f t="shared" si="546"/>
        <v>1.3106132464250755</v>
      </c>
      <c r="O933" s="103">
        <f t="shared" si="524"/>
        <v>1.3106132399999999</v>
      </c>
      <c r="P933" s="103">
        <f t="shared" si="530"/>
        <v>466.90679544</v>
      </c>
      <c r="Q933" s="11">
        <f t="shared" si="544"/>
        <v>0</v>
      </c>
      <c r="R933" s="30">
        <f t="shared" si="539"/>
        <v>0</v>
      </c>
      <c r="S933" s="8">
        <f t="shared" si="531"/>
        <v>0</v>
      </c>
      <c r="T933" s="113">
        <f t="shared" si="540"/>
        <v>0.16</v>
      </c>
      <c r="U933" s="111">
        <f t="shared" ref="U933:U996" si="547">IF(Q932&gt;0,1,IF(K933=K932,U932,U932+1))</f>
        <v>9</v>
      </c>
      <c r="V933" s="111">
        <v>252</v>
      </c>
      <c r="W933" s="110">
        <f t="shared" si="532"/>
        <v>1.005314788</v>
      </c>
      <c r="X933" s="103">
        <f t="shared" si="533"/>
        <v>2.4815106299999998</v>
      </c>
      <c r="Y933" s="103">
        <f t="shared" si="534"/>
        <v>0</v>
      </c>
      <c r="Z933" s="114" t="str">
        <f t="shared" si="542"/>
        <v>A+J=</v>
      </c>
      <c r="AA933" s="108">
        <f t="shared" si="543"/>
        <v>45127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35"/>
        <v>45109</v>
      </c>
      <c r="B934" s="103">
        <f t="shared" si="527"/>
        <v>469.38830607</v>
      </c>
      <c r="C934" s="192">
        <f t="shared" si="545"/>
        <v>356.25063229379305</v>
      </c>
      <c r="D934" s="104">
        <f t="shared" si="536"/>
        <v>1152.307</v>
      </c>
      <c r="E934" s="105">
        <f t="shared" si="522"/>
        <v>1131.058</v>
      </c>
      <c r="F934" s="106">
        <f t="shared" si="523"/>
        <v>45066</v>
      </c>
      <c r="G934" s="107">
        <f t="shared" si="528"/>
        <v>-1.8440398261921565E-2</v>
      </c>
      <c r="H934" s="108">
        <f t="shared" si="541"/>
        <v>45127</v>
      </c>
      <c r="I934" s="108">
        <f t="shared" si="529"/>
        <v>45127</v>
      </c>
      <c r="J934" s="109">
        <f t="shared" si="537"/>
        <v>22</v>
      </c>
      <c r="K934" s="109">
        <f t="shared" si="526"/>
        <v>9</v>
      </c>
      <c r="L934" s="8">
        <f t="shared" si="538"/>
        <v>1</v>
      </c>
      <c r="M934" s="110">
        <f t="shared" si="525"/>
        <v>1</v>
      </c>
      <c r="N934" s="110">
        <f t="shared" si="546"/>
        <v>1.3106132464250755</v>
      </c>
      <c r="O934" s="103">
        <f t="shared" si="524"/>
        <v>1.3106132399999999</v>
      </c>
      <c r="P934" s="103">
        <f t="shared" si="530"/>
        <v>466.90679544</v>
      </c>
      <c r="Q934" s="11">
        <f t="shared" si="544"/>
        <v>0</v>
      </c>
      <c r="R934" s="30">
        <f t="shared" si="539"/>
        <v>0</v>
      </c>
      <c r="S934" s="8">
        <f t="shared" si="531"/>
        <v>0</v>
      </c>
      <c r="T934" s="113">
        <f t="shared" si="540"/>
        <v>0.16</v>
      </c>
      <c r="U934" s="111">
        <f t="shared" si="547"/>
        <v>9</v>
      </c>
      <c r="V934" s="111">
        <v>252</v>
      </c>
      <c r="W934" s="110">
        <f t="shared" si="532"/>
        <v>1.005314788</v>
      </c>
      <c r="X934" s="103">
        <f t="shared" si="533"/>
        <v>2.4815106299999998</v>
      </c>
      <c r="Y934" s="103">
        <f t="shared" si="534"/>
        <v>0</v>
      </c>
      <c r="Z934" s="114" t="str">
        <f t="shared" si="542"/>
        <v>A+J=</v>
      </c>
      <c r="AA934" s="108">
        <f t="shared" si="543"/>
        <v>45127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35"/>
        <v>45110</v>
      </c>
      <c r="B935" s="103">
        <f t="shared" si="527"/>
        <v>469.38830607</v>
      </c>
      <c r="C935" s="192">
        <f t="shared" si="545"/>
        <v>356.25063229379305</v>
      </c>
      <c r="D935" s="104">
        <f t="shared" si="536"/>
        <v>1152.307</v>
      </c>
      <c r="E935" s="105">
        <f t="shared" si="522"/>
        <v>1131.058</v>
      </c>
      <c r="F935" s="106">
        <f t="shared" si="523"/>
        <v>45066</v>
      </c>
      <c r="G935" s="107">
        <f t="shared" si="528"/>
        <v>-1.8440398261921565E-2</v>
      </c>
      <c r="H935" s="108">
        <f t="shared" si="541"/>
        <v>45127</v>
      </c>
      <c r="I935" s="108">
        <f t="shared" si="529"/>
        <v>45127</v>
      </c>
      <c r="J935" s="109">
        <f t="shared" si="537"/>
        <v>22</v>
      </c>
      <c r="K935" s="109">
        <f t="shared" si="526"/>
        <v>9</v>
      </c>
      <c r="L935" s="8">
        <f t="shared" si="538"/>
        <v>1</v>
      </c>
      <c r="M935" s="110">
        <f t="shared" si="525"/>
        <v>1</v>
      </c>
      <c r="N935" s="110">
        <f t="shared" si="546"/>
        <v>1.3106132464250755</v>
      </c>
      <c r="O935" s="103">
        <f t="shared" si="524"/>
        <v>1.3106132399999999</v>
      </c>
      <c r="P935" s="103">
        <f t="shared" si="530"/>
        <v>466.90679544</v>
      </c>
      <c r="Q935" s="11">
        <f t="shared" si="544"/>
        <v>0</v>
      </c>
      <c r="R935" s="30">
        <f t="shared" si="539"/>
        <v>0</v>
      </c>
      <c r="S935" s="8">
        <f t="shared" si="531"/>
        <v>0</v>
      </c>
      <c r="T935" s="113">
        <f t="shared" si="540"/>
        <v>0.16</v>
      </c>
      <c r="U935" s="111">
        <f t="shared" si="547"/>
        <v>9</v>
      </c>
      <c r="V935" s="111">
        <v>252</v>
      </c>
      <c r="W935" s="110">
        <f t="shared" si="532"/>
        <v>1.005314788</v>
      </c>
      <c r="X935" s="103">
        <f t="shared" si="533"/>
        <v>2.4815106299999998</v>
      </c>
      <c r="Y935" s="103">
        <f t="shared" si="534"/>
        <v>0</v>
      </c>
      <c r="Z935" s="114" t="str">
        <f t="shared" si="542"/>
        <v>A+J=</v>
      </c>
      <c r="AA935" s="108">
        <f t="shared" si="543"/>
        <v>45127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35"/>
        <v>45111</v>
      </c>
      <c r="B936" s="103">
        <f t="shared" si="527"/>
        <v>469.66484236000002</v>
      </c>
      <c r="C936" s="192">
        <f t="shared" si="545"/>
        <v>356.25063229379305</v>
      </c>
      <c r="D936" s="104">
        <f t="shared" si="536"/>
        <v>1152.307</v>
      </c>
      <c r="E936" s="105">
        <f t="shared" ref="E936:E999" si="548">IF($K936=1,VLOOKUP($A935,$AO$10:$AS$165,4),E935)</f>
        <v>1131.058</v>
      </c>
      <c r="F936" s="106">
        <f t="shared" ref="F936:F999" si="549">IF($K936=1,VLOOKUP($A935,$AO$10:$AS$165,5),F935)</f>
        <v>45066</v>
      </c>
      <c r="G936" s="107">
        <f t="shared" si="528"/>
        <v>-1.8440398261921565E-2</v>
      </c>
      <c r="H936" s="108">
        <f t="shared" si="541"/>
        <v>45127</v>
      </c>
      <c r="I936" s="108">
        <f t="shared" si="529"/>
        <v>45127</v>
      </c>
      <c r="J936" s="109">
        <f t="shared" si="537"/>
        <v>22</v>
      </c>
      <c r="K936" s="109">
        <f t="shared" si="526"/>
        <v>10</v>
      </c>
      <c r="L936" s="8">
        <f t="shared" si="538"/>
        <v>1</v>
      </c>
      <c r="M936" s="110">
        <f t="shared" si="525"/>
        <v>1</v>
      </c>
      <c r="N936" s="110">
        <f t="shared" si="546"/>
        <v>1.3106132464250755</v>
      </c>
      <c r="O936" s="103">
        <f t="shared" si="524"/>
        <v>1.3106132399999999</v>
      </c>
      <c r="P936" s="103">
        <f t="shared" si="530"/>
        <v>466.90679544</v>
      </c>
      <c r="Q936" s="11">
        <f t="shared" si="544"/>
        <v>0</v>
      </c>
      <c r="R936" s="30">
        <f t="shared" si="539"/>
        <v>0</v>
      </c>
      <c r="S936" s="8">
        <f t="shared" si="531"/>
        <v>0</v>
      </c>
      <c r="T936" s="113">
        <f t="shared" si="540"/>
        <v>0.16</v>
      </c>
      <c r="U936" s="111">
        <f t="shared" si="547"/>
        <v>10</v>
      </c>
      <c r="V936" s="111">
        <v>252</v>
      </c>
      <c r="W936" s="110">
        <f t="shared" si="532"/>
        <v>1.005907061</v>
      </c>
      <c r="X936" s="103">
        <f t="shared" si="533"/>
        <v>2.75804692</v>
      </c>
      <c r="Y936" s="103">
        <f t="shared" si="534"/>
        <v>0</v>
      </c>
      <c r="Z936" s="114" t="str">
        <f t="shared" si="542"/>
        <v>A+J=</v>
      </c>
      <c r="AA936" s="108">
        <f t="shared" si="543"/>
        <v>45127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35"/>
        <v>45112</v>
      </c>
      <c r="B937" s="103">
        <f t="shared" si="527"/>
        <v>469.94154159999999</v>
      </c>
      <c r="C937" s="192">
        <f t="shared" si="545"/>
        <v>356.25063229379305</v>
      </c>
      <c r="D937" s="104">
        <f t="shared" si="536"/>
        <v>1152.307</v>
      </c>
      <c r="E937" s="105">
        <f t="shared" si="548"/>
        <v>1131.058</v>
      </c>
      <c r="F937" s="106">
        <f t="shared" si="549"/>
        <v>45066</v>
      </c>
      <c r="G937" s="107">
        <f t="shared" si="528"/>
        <v>-1.8440398261921565E-2</v>
      </c>
      <c r="H937" s="108">
        <f t="shared" si="541"/>
        <v>45127</v>
      </c>
      <c r="I937" s="108">
        <f t="shared" si="529"/>
        <v>45127</v>
      </c>
      <c r="J937" s="109">
        <f t="shared" si="537"/>
        <v>22</v>
      </c>
      <c r="K937" s="109">
        <f t="shared" si="526"/>
        <v>11</v>
      </c>
      <c r="L937" s="8">
        <f t="shared" si="538"/>
        <v>1</v>
      </c>
      <c r="M937" s="110">
        <f t="shared" si="525"/>
        <v>1</v>
      </c>
      <c r="N937" s="110">
        <f t="shared" si="546"/>
        <v>1.3106132464250755</v>
      </c>
      <c r="O937" s="103">
        <f t="shared" ref="O937:O1000" si="550">TRUNC(TRUNC((L937*N937),15),8)</f>
        <v>1.3106132399999999</v>
      </c>
      <c r="P937" s="103">
        <f t="shared" si="530"/>
        <v>466.90679544</v>
      </c>
      <c r="Q937" s="11">
        <f t="shared" si="544"/>
        <v>0</v>
      </c>
      <c r="R937" s="30">
        <f t="shared" si="539"/>
        <v>0</v>
      </c>
      <c r="S937" s="8">
        <f t="shared" si="531"/>
        <v>0</v>
      </c>
      <c r="T937" s="113">
        <f t="shared" si="540"/>
        <v>0.16</v>
      </c>
      <c r="U937" s="111">
        <f t="shared" si="547"/>
        <v>11</v>
      </c>
      <c r="V937" s="111">
        <v>252</v>
      </c>
      <c r="W937" s="110">
        <f t="shared" si="532"/>
        <v>1.0064996829999999</v>
      </c>
      <c r="X937" s="103">
        <f t="shared" si="533"/>
        <v>3.0347461600000001</v>
      </c>
      <c r="Y937" s="103">
        <f t="shared" si="534"/>
        <v>0</v>
      </c>
      <c r="Z937" s="114" t="str">
        <f t="shared" si="542"/>
        <v>A+J=</v>
      </c>
      <c r="AA937" s="108">
        <f t="shared" si="543"/>
        <v>45127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35"/>
        <v>45113</v>
      </c>
      <c r="B938" s="103">
        <f t="shared" si="527"/>
        <v>470.21840379000002</v>
      </c>
      <c r="C938" s="192">
        <f t="shared" si="545"/>
        <v>356.25063229379305</v>
      </c>
      <c r="D938" s="104">
        <f t="shared" si="536"/>
        <v>1152.307</v>
      </c>
      <c r="E938" s="105">
        <f t="shared" si="548"/>
        <v>1131.058</v>
      </c>
      <c r="F938" s="106">
        <f t="shared" si="549"/>
        <v>45066</v>
      </c>
      <c r="G938" s="107">
        <f t="shared" si="528"/>
        <v>-1.8440398261921565E-2</v>
      </c>
      <c r="H938" s="108">
        <f t="shared" si="541"/>
        <v>45127</v>
      </c>
      <c r="I938" s="108">
        <f t="shared" si="529"/>
        <v>45127</v>
      </c>
      <c r="J938" s="109">
        <f t="shared" si="537"/>
        <v>22</v>
      </c>
      <c r="K938" s="109">
        <f t="shared" si="526"/>
        <v>12</v>
      </c>
      <c r="L938" s="8">
        <f t="shared" si="538"/>
        <v>1</v>
      </c>
      <c r="M938" s="110">
        <f t="shared" ref="M938:M1001" si="551">IF(I938&gt;I937,L937,M937)</f>
        <v>1</v>
      </c>
      <c r="N938" s="110">
        <f t="shared" si="546"/>
        <v>1.3106132464250755</v>
      </c>
      <c r="O938" s="103">
        <f t="shared" si="550"/>
        <v>1.3106132399999999</v>
      </c>
      <c r="P938" s="103">
        <f t="shared" si="530"/>
        <v>466.90679544</v>
      </c>
      <c r="Q938" s="11">
        <f t="shared" si="544"/>
        <v>0</v>
      </c>
      <c r="R938" s="30">
        <f t="shared" si="539"/>
        <v>0</v>
      </c>
      <c r="S938" s="8">
        <f t="shared" si="531"/>
        <v>0</v>
      </c>
      <c r="T938" s="113">
        <f t="shared" si="540"/>
        <v>0.16</v>
      </c>
      <c r="U938" s="111">
        <f t="shared" si="547"/>
        <v>12</v>
      </c>
      <c r="V938" s="111">
        <v>252</v>
      </c>
      <c r="W938" s="110">
        <f t="shared" si="532"/>
        <v>1.007092654</v>
      </c>
      <c r="X938" s="103">
        <f t="shared" si="533"/>
        <v>3.3116083500000002</v>
      </c>
      <c r="Y938" s="103">
        <f t="shared" si="534"/>
        <v>0</v>
      </c>
      <c r="Z938" s="114" t="str">
        <f t="shared" si="542"/>
        <v>A+J=</v>
      </c>
      <c r="AA938" s="108">
        <f t="shared" si="543"/>
        <v>45127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35"/>
        <v>45114</v>
      </c>
      <c r="B939" s="103">
        <f t="shared" si="527"/>
        <v>470.49542893</v>
      </c>
      <c r="C939" s="192">
        <f t="shared" si="545"/>
        <v>356.25063229379305</v>
      </c>
      <c r="D939" s="104">
        <f t="shared" si="536"/>
        <v>1152.307</v>
      </c>
      <c r="E939" s="105">
        <f t="shared" si="548"/>
        <v>1131.058</v>
      </c>
      <c r="F939" s="106">
        <f t="shared" si="549"/>
        <v>45066</v>
      </c>
      <c r="G939" s="107">
        <f t="shared" si="528"/>
        <v>-1.8440398261921565E-2</v>
      </c>
      <c r="H939" s="108">
        <f t="shared" si="541"/>
        <v>45127</v>
      </c>
      <c r="I939" s="108">
        <f t="shared" si="529"/>
        <v>45127</v>
      </c>
      <c r="J939" s="109">
        <f t="shared" si="537"/>
        <v>22</v>
      </c>
      <c r="K939" s="109">
        <f t="shared" si="526"/>
        <v>13</v>
      </c>
      <c r="L939" s="8">
        <f t="shared" si="538"/>
        <v>1</v>
      </c>
      <c r="M939" s="110">
        <f t="shared" si="551"/>
        <v>1</v>
      </c>
      <c r="N939" s="110">
        <f t="shared" si="546"/>
        <v>1.3106132464250755</v>
      </c>
      <c r="O939" s="103">
        <f t="shared" si="550"/>
        <v>1.3106132399999999</v>
      </c>
      <c r="P939" s="103">
        <f t="shared" si="530"/>
        <v>466.90679544</v>
      </c>
      <c r="Q939" s="11">
        <f t="shared" si="544"/>
        <v>0</v>
      </c>
      <c r="R939" s="30">
        <f t="shared" si="539"/>
        <v>0</v>
      </c>
      <c r="S939" s="8">
        <f t="shared" si="531"/>
        <v>0</v>
      </c>
      <c r="T939" s="113">
        <f t="shared" si="540"/>
        <v>0.16</v>
      </c>
      <c r="U939" s="111">
        <f t="shared" si="547"/>
        <v>13</v>
      </c>
      <c r="V939" s="111">
        <v>252</v>
      </c>
      <c r="W939" s="110">
        <f t="shared" si="532"/>
        <v>1.0076859739999999</v>
      </c>
      <c r="X939" s="103">
        <f t="shared" si="533"/>
        <v>3.5886334899999999</v>
      </c>
      <c r="Y939" s="103">
        <f t="shared" si="534"/>
        <v>0</v>
      </c>
      <c r="Z939" s="114" t="str">
        <f t="shared" si="542"/>
        <v>A+J=</v>
      </c>
      <c r="AA939" s="108">
        <f t="shared" si="543"/>
        <v>45127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35"/>
        <v>45115</v>
      </c>
      <c r="B940" s="103">
        <f t="shared" si="527"/>
        <v>470.77261748000001</v>
      </c>
      <c r="C940" s="192">
        <f t="shared" si="545"/>
        <v>356.25063229379305</v>
      </c>
      <c r="D940" s="104">
        <f t="shared" si="536"/>
        <v>1152.307</v>
      </c>
      <c r="E940" s="105">
        <f t="shared" si="548"/>
        <v>1131.058</v>
      </c>
      <c r="F940" s="106">
        <f t="shared" si="549"/>
        <v>45066</v>
      </c>
      <c r="G940" s="107">
        <f t="shared" si="528"/>
        <v>-1.8440398261921565E-2</v>
      </c>
      <c r="H940" s="108">
        <f t="shared" si="541"/>
        <v>45127</v>
      </c>
      <c r="I940" s="108">
        <f t="shared" si="529"/>
        <v>45127</v>
      </c>
      <c r="J940" s="109">
        <f t="shared" si="537"/>
        <v>22</v>
      </c>
      <c r="K940" s="109">
        <f t="shared" ref="K940:K1003" si="552">(J940-(NETWORKDAYS(A940,I940,AD$171:AD$502)-1))</f>
        <v>14</v>
      </c>
      <c r="L940" s="8">
        <f t="shared" si="538"/>
        <v>1</v>
      </c>
      <c r="M940" s="110">
        <f t="shared" si="551"/>
        <v>1</v>
      </c>
      <c r="N940" s="110">
        <f t="shared" si="546"/>
        <v>1.3106132464250755</v>
      </c>
      <c r="O940" s="103">
        <f t="shared" si="550"/>
        <v>1.3106132399999999</v>
      </c>
      <c r="P940" s="103">
        <f t="shared" si="530"/>
        <v>466.90679544</v>
      </c>
      <c r="Q940" s="11">
        <f t="shared" si="544"/>
        <v>0</v>
      </c>
      <c r="R940" s="30">
        <f t="shared" si="539"/>
        <v>0</v>
      </c>
      <c r="S940" s="8">
        <f t="shared" si="531"/>
        <v>0</v>
      </c>
      <c r="T940" s="113">
        <f t="shared" si="540"/>
        <v>0.16</v>
      </c>
      <c r="U940" s="111">
        <f t="shared" si="547"/>
        <v>14</v>
      </c>
      <c r="V940" s="111">
        <v>252</v>
      </c>
      <c r="W940" s="110">
        <f t="shared" si="532"/>
        <v>1.0082796439999999</v>
      </c>
      <c r="X940" s="103">
        <f t="shared" si="533"/>
        <v>3.8658220399999998</v>
      </c>
      <c r="Y940" s="103">
        <f t="shared" si="534"/>
        <v>0</v>
      </c>
      <c r="Z940" s="114" t="str">
        <f t="shared" si="542"/>
        <v>A+J=</v>
      </c>
      <c r="AA940" s="108">
        <f t="shared" si="543"/>
        <v>45127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35"/>
        <v>45116</v>
      </c>
      <c r="B941" s="103">
        <f t="shared" si="527"/>
        <v>470.77261748000001</v>
      </c>
      <c r="C941" s="192">
        <f t="shared" si="545"/>
        <v>356.25063229379305</v>
      </c>
      <c r="D941" s="104">
        <f t="shared" si="536"/>
        <v>1152.307</v>
      </c>
      <c r="E941" s="105">
        <f t="shared" si="548"/>
        <v>1131.058</v>
      </c>
      <c r="F941" s="106">
        <f t="shared" si="549"/>
        <v>45066</v>
      </c>
      <c r="G941" s="107">
        <f t="shared" si="528"/>
        <v>-1.8440398261921565E-2</v>
      </c>
      <c r="H941" s="108">
        <f t="shared" si="541"/>
        <v>45127</v>
      </c>
      <c r="I941" s="108">
        <f t="shared" si="529"/>
        <v>45127</v>
      </c>
      <c r="J941" s="109">
        <f t="shared" si="537"/>
        <v>22</v>
      </c>
      <c r="K941" s="109">
        <f t="shared" si="552"/>
        <v>14</v>
      </c>
      <c r="L941" s="8">
        <f t="shared" si="538"/>
        <v>1</v>
      </c>
      <c r="M941" s="110">
        <f t="shared" si="551"/>
        <v>1</v>
      </c>
      <c r="N941" s="110">
        <f t="shared" si="546"/>
        <v>1.3106132464250755</v>
      </c>
      <c r="O941" s="103">
        <f t="shared" si="550"/>
        <v>1.3106132399999999</v>
      </c>
      <c r="P941" s="103">
        <f t="shared" si="530"/>
        <v>466.90679544</v>
      </c>
      <c r="Q941" s="11">
        <f t="shared" si="544"/>
        <v>0</v>
      </c>
      <c r="R941" s="30">
        <f t="shared" si="539"/>
        <v>0</v>
      </c>
      <c r="S941" s="8">
        <f t="shared" si="531"/>
        <v>0</v>
      </c>
      <c r="T941" s="113">
        <f t="shared" si="540"/>
        <v>0.16</v>
      </c>
      <c r="U941" s="111">
        <f t="shared" si="547"/>
        <v>14</v>
      </c>
      <c r="V941" s="111">
        <v>252</v>
      </c>
      <c r="W941" s="110">
        <f t="shared" si="532"/>
        <v>1.0082796439999999</v>
      </c>
      <c r="X941" s="103">
        <f t="shared" si="533"/>
        <v>3.8658220399999998</v>
      </c>
      <c r="Y941" s="103">
        <f t="shared" si="534"/>
        <v>0</v>
      </c>
      <c r="Z941" s="114" t="str">
        <f t="shared" si="542"/>
        <v>A+J=</v>
      </c>
      <c r="AA941" s="108">
        <f t="shared" si="543"/>
        <v>45127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35"/>
        <v>45117</v>
      </c>
      <c r="B942" s="103">
        <f t="shared" si="527"/>
        <v>470.77261748000001</v>
      </c>
      <c r="C942" s="192">
        <f t="shared" si="545"/>
        <v>356.25063229379305</v>
      </c>
      <c r="D942" s="104">
        <f t="shared" si="536"/>
        <v>1152.307</v>
      </c>
      <c r="E942" s="105">
        <f t="shared" si="548"/>
        <v>1131.058</v>
      </c>
      <c r="F942" s="106">
        <f t="shared" si="549"/>
        <v>45066</v>
      </c>
      <c r="G942" s="107">
        <f t="shared" si="528"/>
        <v>-1.8440398261921565E-2</v>
      </c>
      <c r="H942" s="108">
        <f t="shared" si="541"/>
        <v>45127</v>
      </c>
      <c r="I942" s="108">
        <f t="shared" si="529"/>
        <v>45127</v>
      </c>
      <c r="J942" s="109">
        <f t="shared" si="537"/>
        <v>22</v>
      </c>
      <c r="K942" s="109">
        <f t="shared" si="552"/>
        <v>14</v>
      </c>
      <c r="L942" s="8">
        <f t="shared" si="538"/>
        <v>1</v>
      </c>
      <c r="M942" s="110">
        <f t="shared" si="551"/>
        <v>1</v>
      </c>
      <c r="N942" s="110">
        <f t="shared" si="546"/>
        <v>1.3106132464250755</v>
      </c>
      <c r="O942" s="103">
        <f t="shared" si="550"/>
        <v>1.3106132399999999</v>
      </c>
      <c r="P942" s="103">
        <f t="shared" si="530"/>
        <v>466.90679544</v>
      </c>
      <c r="Q942" s="11">
        <f t="shared" si="544"/>
        <v>0</v>
      </c>
      <c r="R942" s="30">
        <f t="shared" si="539"/>
        <v>0</v>
      </c>
      <c r="S942" s="8">
        <f t="shared" si="531"/>
        <v>0</v>
      </c>
      <c r="T942" s="113">
        <f t="shared" si="540"/>
        <v>0.16</v>
      </c>
      <c r="U942" s="111">
        <f t="shared" si="547"/>
        <v>14</v>
      </c>
      <c r="V942" s="111">
        <v>252</v>
      </c>
      <c r="W942" s="110">
        <f t="shared" si="532"/>
        <v>1.0082796439999999</v>
      </c>
      <c r="X942" s="103">
        <f t="shared" si="533"/>
        <v>3.8658220399999998</v>
      </c>
      <c r="Y942" s="103">
        <f t="shared" si="534"/>
        <v>0</v>
      </c>
      <c r="Z942" s="114" t="str">
        <f t="shared" si="542"/>
        <v>A+J=</v>
      </c>
      <c r="AA942" s="108">
        <f t="shared" si="543"/>
        <v>45127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35"/>
        <v>45118</v>
      </c>
      <c r="B943" s="103">
        <f t="shared" si="527"/>
        <v>471.04996946</v>
      </c>
      <c r="C943" s="192">
        <f t="shared" si="545"/>
        <v>356.25063229379305</v>
      </c>
      <c r="D943" s="104">
        <f t="shared" si="536"/>
        <v>1152.307</v>
      </c>
      <c r="E943" s="105">
        <f t="shared" si="548"/>
        <v>1131.058</v>
      </c>
      <c r="F943" s="106">
        <f t="shared" si="549"/>
        <v>45066</v>
      </c>
      <c r="G943" s="107">
        <f t="shared" si="528"/>
        <v>-1.8440398261921565E-2</v>
      </c>
      <c r="H943" s="108">
        <f t="shared" si="541"/>
        <v>45127</v>
      </c>
      <c r="I943" s="108">
        <f t="shared" si="529"/>
        <v>45127</v>
      </c>
      <c r="J943" s="109">
        <f t="shared" si="537"/>
        <v>22</v>
      </c>
      <c r="K943" s="109">
        <f t="shared" si="552"/>
        <v>15</v>
      </c>
      <c r="L943" s="8">
        <f t="shared" si="538"/>
        <v>1</v>
      </c>
      <c r="M943" s="110">
        <f t="shared" si="551"/>
        <v>1</v>
      </c>
      <c r="N943" s="110">
        <f t="shared" si="546"/>
        <v>1.3106132464250755</v>
      </c>
      <c r="O943" s="103">
        <f t="shared" si="550"/>
        <v>1.3106132399999999</v>
      </c>
      <c r="P943" s="103">
        <f t="shared" si="530"/>
        <v>466.90679544</v>
      </c>
      <c r="Q943" s="11">
        <f t="shared" si="544"/>
        <v>0</v>
      </c>
      <c r="R943" s="30">
        <f t="shared" si="539"/>
        <v>0</v>
      </c>
      <c r="S943" s="8">
        <f t="shared" si="531"/>
        <v>0</v>
      </c>
      <c r="T943" s="113">
        <f t="shared" si="540"/>
        <v>0.16</v>
      </c>
      <c r="U943" s="111">
        <f t="shared" si="547"/>
        <v>15</v>
      </c>
      <c r="V943" s="111">
        <v>252</v>
      </c>
      <c r="W943" s="110">
        <f t="shared" si="532"/>
        <v>1.008873664</v>
      </c>
      <c r="X943" s="103">
        <f t="shared" si="533"/>
        <v>4.14317402</v>
      </c>
      <c r="Y943" s="103">
        <f t="shared" si="534"/>
        <v>0</v>
      </c>
      <c r="Z943" s="114" t="str">
        <f t="shared" si="542"/>
        <v>A+J=</v>
      </c>
      <c r="AA943" s="108">
        <f t="shared" si="543"/>
        <v>45127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35"/>
        <v>45119</v>
      </c>
      <c r="B944" s="103">
        <f t="shared" si="527"/>
        <v>471.32748437999999</v>
      </c>
      <c r="C944" s="192">
        <f t="shared" si="545"/>
        <v>356.25063229379305</v>
      </c>
      <c r="D944" s="104">
        <f t="shared" si="536"/>
        <v>1152.307</v>
      </c>
      <c r="E944" s="105">
        <f t="shared" si="548"/>
        <v>1131.058</v>
      </c>
      <c r="F944" s="106">
        <f t="shared" si="549"/>
        <v>45066</v>
      </c>
      <c r="G944" s="107">
        <f t="shared" si="528"/>
        <v>-1.8440398261921565E-2</v>
      </c>
      <c r="H944" s="108">
        <f t="shared" si="541"/>
        <v>45127</v>
      </c>
      <c r="I944" s="108">
        <f t="shared" si="529"/>
        <v>45127</v>
      </c>
      <c r="J944" s="109">
        <f t="shared" si="537"/>
        <v>22</v>
      </c>
      <c r="K944" s="109">
        <f t="shared" si="552"/>
        <v>16</v>
      </c>
      <c r="L944" s="8">
        <f t="shared" si="538"/>
        <v>1</v>
      </c>
      <c r="M944" s="110">
        <f t="shared" si="551"/>
        <v>1</v>
      </c>
      <c r="N944" s="110">
        <f t="shared" si="546"/>
        <v>1.3106132464250755</v>
      </c>
      <c r="O944" s="103">
        <f t="shared" si="550"/>
        <v>1.3106132399999999</v>
      </c>
      <c r="P944" s="103">
        <f t="shared" si="530"/>
        <v>466.90679544</v>
      </c>
      <c r="Q944" s="11">
        <f t="shared" si="544"/>
        <v>0</v>
      </c>
      <c r="R944" s="30">
        <f t="shared" si="539"/>
        <v>0</v>
      </c>
      <c r="S944" s="8">
        <f t="shared" si="531"/>
        <v>0</v>
      </c>
      <c r="T944" s="113">
        <f t="shared" si="540"/>
        <v>0.16</v>
      </c>
      <c r="U944" s="111">
        <f t="shared" si="547"/>
        <v>16</v>
      </c>
      <c r="V944" s="111">
        <v>252</v>
      </c>
      <c r="W944" s="110">
        <f t="shared" si="532"/>
        <v>1.0094680330000001</v>
      </c>
      <c r="X944" s="103">
        <f t="shared" si="533"/>
        <v>4.4206889399999998</v>
      </c>
      <c r="Y944" s="103">
        <f t="shared" si="534"/>
        <v>0</v>
      </c>
      <c r="Z944" s="114" t="str">
        <f t="shared" si="542"/>
        <v>A+J=</v>
      </c>
      <c r="AA944" s="108">
        <f t="shared" si="543"/>
        <v>45127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35"/>
        <v>45120</v>
      </c>
      <c r="B945" s="103">
        <f t="shared" si="527"/>
        <v>471.60516318999998</v>
      </c>
      <c r="C945" s="192">
        <f t="shared" si="545"/>
        <v>356.25063229379305</v>
      </c>
      <c r="D945" s="104">
        <f t="shared" si="536"/>
        <v>1152.307</v>
      </c>
      <c r="E945" s="105">
        <f t="shared" si="548"/>
        <v>1131.058</v>
      </c>
      <c r="F945" s="106">
        <f t="shared" si="549"/>
        <v>45066</v>
      </c>
      <c r="G945" s="107">
        <f t="shared" si="528"/>
        <v>-1.8440398261921565E-2</v>
      </c>
      <c r="H945" s="108">
        <f t="shared" si="541"/>
        <v>45127</v>
      </c>
      <c r="I945" s="108">
        <f t="shared" si="529"/>
        <v>45127</v>
      </c>
      <c r="J945" s="109">
        <f t="shared" si="537"/>
        <v>22</v>
      </c>
      <c r="K945" s="109">
        <f t="shared" si="552"/>
        <v>17</v>
      </c>
      <c r="L945" s="8">
        <f t="shared" si="538"/>
        <v>1</v>
      </c>
      <c r="M945" s="110">
        <f t="shared" si="551"/>
        <v>1</v>
      </c>
      <c r="N945" s="110">
        <f t="shared" si="546"/>
        <v>1.3106132464250755</v>
      </c>
      <c r="O945" s="103">
        <f t="shared" si="550"/>
        <v>1.3106132399999999</v>
      </c>
      <c r="P945" s="103">
        <f t="shared" si="530"/>
        <v>466.90679544</v>
      </c>
      <c r="Q945" s="11">
        <f t="shared" si="544"/>
        <v>0</v>
      </c>
      <c r="R945" s="30">
        <f t="shared" si="539"/>
        <v>0</v>
      </c>
      <c r="S945" s="8">
        <f t="shared" si="531"/>
        <v>0</v>
      </c>
      <c r="T945" s="113">
        <f t="shared" si="540"/>
        <v>0.16</v>
      </c>
      <c r="U945" s="111">
        <f t="shared" si="547"/>
        <v>17</v>
      </c>
      <c r="V945" s="111">
        <v>252</v>
      </c>
      <c r="W945" s="110">
        <f t="shared" si="532"/>
        <v>1.0100627529999999</v>
      </c>
      <c r="X945" s="103">
        <f t="shared" si="533"/>
        <v>4.6983677500000001</v>
      </c>
      <c r="Y945" s="103">
        <f t="shared" si="534"/>
        <v>0</v>
      </c>
      <c r="Z945" s="114" t="str">
        <f t="shared" si="542"/>
        <v>A+J=</v>
      </c>
      <c r="AA945" s="108">
        <f t="shared" si="543"/>
        <v>45127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35"/>
        <v>45121</v>
      </c>
      <c r="B946" s="103">
        <f t="shared" si="527"/>
        <v>471.88300542000002</v>
      </c>
      <c r="C946" s="192">
        <f t="shared" si="545"/>
        <v>356.25063229379305</v>
      </c>
      <c r="D946" s="104">
        <f t="shared" si="536"/>
        <v>1152.307</v>
      </c>
      <c r="E946" s="105">
        <f t="shared" si="548"/>
        <v>1131.058</v>
      </c>
      <c r="F946" s="106">
        <f t="shared" si="549"/>
        <v>45066</v>
      </c>
      <c r="G946" s="107">
        <f t="shared" si="528"/>
        <v>-1.8440398261921565E-2</v>
      </c>
      <c r="H946" s="108">
        <f t="shared" si="541"/>
        <v>45127</v>
      </c>
      <c r="I946" s="108">
        <f t="shared" si="529"/>
        <v>45127</v>
      </c>
      <c r="J946" s="109">
        <f t="shared" si="537"/>
        <v>22</v>
      </c>
      <c r="K946" s="109">
        <f t="shared" si="552"/>
        <v>18</v>
      </c>
      <c r="L946" s="8">
        <f t="shared" si="538"/>
        <v>1</v>
      </c>
      <c r="M946" s="110">
        <f t="shared" si="551"/>
        <v>1</v>
      </c>
      <c r="N946" s="110">
        <f t="shared" si="546"/>
        <v>1.3106132464250755</v>
      </c>
      <c r="O946" s="103">
        <f t="shared" si="550"/>
        <v>1.3106132399999999</v>
      </c>
      <c r="P946" s="103">
        <f t="shared" si="530"/>
        <v>466.90679544</v>
      </c>
      <c r="Q946" s="11">
        <f t="shared" si="544"/>
        <v>0</v>
      </c>
      <c r="R946" s="30">
        <f t="shared" si="539"/>
        <v>0</v>
      </c>
      <c r="S946" s="8">
        <f t="shared" si="531"/>
        <v>0</v>
      </c>
      <c r="T946" s="113">
        <f t="shared" si="540"/>
        <v>0.16</v>
      </c>
      <c r="U946" s="111">
        <f t="shared" si="547"/>
        <v>18</v>
      </c>
      <c r="V946" s="111">
        <v>252</v>
      </c>
      <c r="W946" s="110">
        <f t="shared" si="532"/>
        <v>1.0106578230000001</v>
      </c>
      <c r="X946" s="103">
        <f t="shared" si="533"/>
        <v>4.9762099800000001</v>
      </c>
      <c r="Y946" s="103">
        <f t="shared" si="534"/>
        <v>0</v>
      </c>
      <c r="Z946" s="114" t="str">
        <f t="shared" si="542"/>
        <v>A+J=</v>
      </c>
      <c r="AA946" s="108">
        <f t="shared" si="543"/>
        <v>45127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35"/>
        <v>45122</v>
      </c>
      <c r="B947" s="103">
        <f t="shared" si="527"/>
        <v>472.16101153</v>
      </c>
      <c r="C947" s="192">
        <f t="shared" si="545"/>
        <v>356.25063229379305</v>
      </c>
      <c r="D947" s="104">
        <f t="shared" si="536"/>
        <v>1152.307</v>
      </c>
      <c r="E947" s="105">
        <f t="shared" si="548"/>
        <v>1131.058</v>
      </c>
      <c r="F947" s="106">
        <f t="shared" si="549"/>
        <v>45066</v>
      </c>
      <c r="G947" s="107">
        <f t="shared" si="528"/>
        <v>-1.8440398261921565E-2</v>
      </c>
      <c r="H947" s="108">
        <f t="shared" si="541"/>
        <v>45127</v>
      </c>
      <c r="I947" s="108">
        <f t="shared" si="529"/>
        <v>45127</v>
      </c>
      <c r="J947" s="109">
        <f t="shared" si="537"/>
        <v>22</v>
      </c>
      <c r="K947" s="109">
        <f t="shared" si="552"/>
        <v>19</v>
      </c>
      <c r="L947" s="8">
        <f t="shared" si="538"/>
        <v>1</v>
      </c>
      <c r="M947" s="110">
        <f t="shared" si="551"/>
        <v>1</v>
      </c>
      <c r="N947" s="110">
        <f t="shared" si="546"/>
        <v>1.3106132464250755</v>
      </c>
      <c r="O947" s="103">
        <f t="shared" si="550"/>
        <v>1.3106132399999999</v>
      </c>
      <c r="P947" s="103">
        <f t="shared" si="530"/>
        <v>466.90679544</v>
      </c>
      <c r="Q947" s="11">
        <f t="shared" si="544"/>
        <v>0</v>
      </c>
      <c r="R947" s="30">
        <f t="shared" si="539"/>
        <v>0</v>
      </c>
      <c r="S947" s="8">
        <f t="shared" si="531"/>
        <v>0</v>
      </c>
      <c r="T947" s="113">
        <f t="shared" si="540"/>
        <v>0.16</v>
      </c>
      <c r="U947" s="111">
        <f t="shared" si="547"/>
        <v>19</v>
      </c>
      <c r="V947" s="111">
        <v>252</v>
      </c>
      <c r="W947" s="110">
        <f t="shared" si="532"/>
        <v>1.0112532439999999</v>
      </c>
      <c r="X947" s="103">
        <f t="shared" si="533"/>
        <v>5.2542160899999999</v>
      </c>
      <c r="Y947" s="103">
        <f t="shared" si="534"/>
        <v>0</v>
      </c>
      <c r="Z947" s="114" t="str">
        <f t="shared" si="542"/>
        <v>A+J=</v>
      </c>
      <c r="AA947" s="108">
        <f t="shared" si="543"/>
        <v>45127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35"/>
        <v>45123</v>
      </c>
      <c r="B948" s="103">
        <f t="shared" si="527"/>
        <v>472.16101153</v>
      </c>
      <c r="C948" s="192">
        <f t="shared" si="545"/>
        <v>356.25063229379305</v>
      </c>
      <c r="D948" s="104">
        <f t="shared" si="536"/>
        <v>1152.307</v>
      </c>
      <c r="E948" s="105">
        <f t="shared" si="548"/>
        <v>1131.058</v>
      </c>
      <c r="F948" s="106">
        <f t="shared" si="549"/>
        <v>45066</v>
      </c>
      <c r="G948" s="107">
        <f t="shared" si="528"/>
        <v>-1.8440398261921565E-2</v>
      </c>
      <c r="H948" s="108">
        <f t="shared" si="541"/>
        <v>45127</v>
      </c>
      <c r="I948" s="108">
        <f t="shared" si="529"/>
        <v>45127</v>
      </c>
      <c r="J948" s="109">
        <f t="shared" si="537"/>
        <v>22</v>
      </c>
      <c r="K948" s="109">
        <f t="shared" si="552"/>
        <v>19</v>
      </c>
      <c r="L948" s="8">
        <f t="shared" si="538"/>
        <v>1</v>
      </c>
      <c r="M948" s="110">
        <f t="shared" si="551"/>
        <v>1</v>
      </c>
      <c r="N948" s="110">
        <f t="shared" si="546"/>
        <v>1.3106132464250755</v>
      </c>
      <c r="O948" s="103">
        <f t="shared" si="550"/>
        <v>1.3106132399999999</v>
      </c>
      <c r="P948" s="103">
        <f t="shared" si="530"/>
        <v>466.90679544</v>
      </c>
      <c r="Q948" s="11">
        <f t="shared" si="544"/>
        <v>0</v>
      </c>
      <c r="R948" s="30">
        <f t="shared" si="539"/>
        <v>0</v>
      </c>
      <c r="S948" s="8">
        <f t="shared" si="531"/>
        <v>0</v>
      </c>
      <c r="T948" s="113">
        <f t="shared" si="540"/>
        <v>0.16</v>
      </c>
      <c r="U948" s="111">
        <f t="shared" si="547"/>
        <v>19</v>
      </c>
      <c r="V948" s="111">
        <v>252</v>
      </c>
      <c r="W948" s="110">
        <f t="shared" si="532"/>
        <v>1.0112532439999999</v>
      </c>
      <c r="X948" s="103">
        <f t="shared" si="533"/>
        <v>5.2542160899999999</v>
      </c>
      <c r="Y948" s="103">
        <f t="shared" si="534"/>
        <v>0</v>
      </c>
      <c r="Z948" s="114" t="str">
        <f t="shared" si="542"/>
        <v>A+J=</v>
      </c>
      <c r="AA948" s="108">
        <f t="shared" si="543"/>
        <v>45127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35"/>
        <v>45124</v>
      </c>
      <c r="B949" s="103">
        <f t="shared" si="527"/>
        <v>472.16101153</v>
      </c>
      <c r="C949" s="192">
        <f t="shared" si="545"/>
        <v>356.25063229379305</v>
      </c>
      <c r="D949" s="104">
        <f t="shared" si="536"/>
        <v>1152.307</v>
      </c>
      <c r="E949" s="105">
        <f t="shared" si="548"/>
        <v>1131.058</v>
      </c>
      <c r="F949" s="106">
        <f t="shared" si="549"/>
        <v>45066</v>
      </c>
      <c r="G949" s="107">
        <f t="shared" si="528"/>
        <v>-1.8440398261921565E-2</v>
      </c>
      <c r="H949" s="108">
        <f t="shared" si="541"/>
        <v>45127</v>
      </c>
      <c r="I949" s="108">
        <f t="shared" si="529"/>
        <v>45127</v>
      </c>
      <c r="J949" s="109">
        <f t="shared" si="537"/>
        <v>22</v>
      </c>
      <c r="K949" s="109">
        <f t="shared" si="552"/>
        <v>19</v>
      </c>
      <c r="L949" s="8">
        <f t="shared" si="538"/>
        <v>1</v>
      </c>
      <c r="M949" s="110">
        <f t="shared" si="551"/>
        <v>1</v>
      </c>
      <c r="N949" s="110">
        <f t="shared" si="546"/>
        <v>1.3106132464250755</v>
      </c>
      <c r="O949" s="103">
        <f t="shared" si="550"/>
        <v>1.3106132399999999</v>
      </c>
      <c r="P949" s="103">
        <f t="shared" si="530"/>
        <v>466.90679544</v>
      </c>
      <c r="Q949" s="11">
        <f t="shared" si="544"/>
        <v>0</v>
      </c>
      <c r="R949" s="30">
        <f t="shared" si="539"/>
        <v>0</v>
      </c>
      <c r="S949" s="8">
        <f t="shared" si="531"/>
        <v>0</v>
      </c>
      <c r="T949" s="113">
        <f t="shared" si="540"/>
        <v>0.16</v>
      </c>
      <c r="U949" s="111">
        <f t="shared" si="547"/>
        <v>19</v>
      </c>
      <c r="V949" s="111">
        <v>252</v>
      </c>
      <c r="W949" s="110">
        <f t="shared" si="532"/>
        <v>1.0112532439999999</v>
      </c>
      <c r="X949" s="103">
        <f t="shared" si="533"/>
        <v>5.2542160899999999</v>
      </c>
      <c r="Y949" s="103">
        <f t="shared" si="534"/>
        <v>0</v>
      </c>
      <c r="Z949" s="114" t="str">
        <f t="shared" si="542"/>
        <v>A+J=</v>
      </c>
      <c r="AA949" s="108">
        <f t="shared" si="543"/>
        <v>45127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35"/>
        <v>45125</v>
      </c>
      <c r="B950" s="103">
        <f t="shared" si="527"/>
        <v>472.43918106000001</v>
      </c>
      <c r="C950" s="192">
        <f t="shared" si="545"/>
        <v>356.25063229379305</v>
      </c>
      <c r="D950" s="104">
        <f t="shared" si="536"/>
        <v>1152.307</v>
      </c>
      <c r="E950" s="105">
        <f t="shared" si="548"/>
        <v>1131.058</v>
      </c>
      <c r="F950" s="106">
        <f t="shared" si="549"/>
        <v>45066</v>
      </c>
      <c r="G950" s="107">
        <f t="shared" si="528"/>
        <v>-1.8440398261921565E-2</v>
      </c>
      <c r="H950" s="108">
        <f t="shared" si="541"/>
        <v>45127</v>
      </c>
      <c r="I950" s="108">
        <f t="shared" si="529"/>
        <v>45127</v>
      </c>
      <c r="J950" s="109">
        <f t="shared" si="537"/>
        <v>22</v>
      </c>
      <c r="K950" s="109">
        <f t="shared" si="552"/>
        <v>20</v>
      </c>
      <c r="L950" s="8">
        <f t="shared" si="538"/>
        <v>1</v>
      </c>
      <c r="M950" s="110">
        <f t="shared" si="551"/>
        <v>1</v>
      </c>
      <c r="N950" s="110">
        <f t="shared" si="546"/>
        <v>1.3106132464250755</v>
      </c>
      <c r="O950" s="103">
        <f t="shared" si="550"/>
        <v>1.3106132399999999</v>
      </c>
      <c r="P950" s="103">
        <f t="shared" si="530"/>
        <v>466.90679544</v>
      </c>
      <c r="Q950" s="11">
        <f t="shared" si="544"/>
        <v>0</v>
      </c>
      <c r="R950" s="30">
        <f t="shared" si="539"/>
        <v>0</v>
      </c>
      <c r="S950" s="8">
        <f t="shared" si="531"/>
        <v>0</v>
      </c>
      <c r="T950" s="113">
        <f t="shared" si="540"/>
        <v>0.16</v>
      </c>
      <c r="U950" s="111">
        <f t="shared" si="547"/>
        <v>20</v>
      </c>
      <c r="V950" s="111">
        <v>252</v>
      </c>
      <c r="W950" s="110">
        <f t="shared" si="532"/>
        <v>1.0118490149999999</v>
      </c>
      <c r="X950" s="103">
        <f t="shared" si="533"/>
        <v>5.5323856200000003</v>
      </c>
      <c r="Y950" s="103">
        <f t="shared" si="534"/>
        <v>0</v>
      </c>
      <c r="Z950" s="114" t="str">
        <f t="shared" si="542"/>
        <v>A+J=</v>
      </c>
      <c r="AA950" s="108">
        <f t="shared" si="543"/>
        <v>45127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35"/>
        <v>45126</v>
      </c>
      <c r="B951" s="103">
        <f t="shared" si="527"/>
        <v>472.71751494</v>
      </c>
      <c r="C951" s="192">
        <f t="shared" si="545"/>
        <v>356.25063229379305</v>
      </c>
      <c r="D951" s="104">
        <f t="shared" si="536"/>
        <v>1152.307</v>
      </c>
      <c r="E951" s="105">
        <f t="shared" si="548"/>
        <v>1131.058</v>
      </c>
      <c r="F951" s="106">
        <f t="shared" si="549"/>
        <v>45066</v>
      </c>
      <c r="G951" s="107">
        <f t="shared" si="528"/>
        <v>-1.8440398261921565E-2</v>
      </c>
      <c r="H951" s="108">
        <f t="shared" si="541"/>
        <v>45127</v>
      </c>
      <c r="I951" s="108">
        <f t="shared" si="529"/>
        <v>45127</v>
      </c>
      <c r="J951" s="109">
        <f t="shared" si="537"/>
        <v>22</v>
      </c>
      <c r="K951" s="109">
        <f t="shared" si="552"/>
        <v>21</v>
      </c>
      <c r="L951" s="8">
        <f t="shared" si="538"/>
        <v>1</v>
      </c>
      <c r="M951" s="110">
        <f t="shared" si="551"/>
        <v>1</v>
      </c>
      <c r="N951" s="110">
        <f t="shared" si="546"/>
        <v>1.3106132464250755</v>
      </c>
      <c r="O951" s="103">
        <f t="shared" si="550"/>
        <v>1.3106132399999999</v>
      </c>
      <c r="P951" s="103">
        <f t="shared" si="530"/>
        <v>466.90679544</v>
      </c>
      <c r="Q951" s="11">
        <f t="shared" si="544"/>
        <v>0</v>
      </c>
      <c r="R951" s="30">
        <f t="shared" si="539"/>
        <v>0</v>
      </c>
      <c r="S951" s="8">
        <f t="shared" si="531"/>
        <v>0</v>
      </c>
      <c r="T951" s="113">
        <f t="shared" si="540"/>
        <v>0.16</v>
      </c>
      <c r="U951" s="111">
        <f t="shared" si="547"/>
        <v>21</v>
      </c>
      <c r="V951" s="111">
        <v>252</v>
      </c>
      <c r="W951" s="110">
        <f t="shared" si="532"/>
        <v>1.0124451379999999</v>
      </c>
      <c r="X951" s="103">
        <f t="shared" si="533"/>
        <v>5.8107195000000003</v>
      </c>
      <c r="Y951" s="103">
        <f t="shared" si="534"/>
        <v>0</v>
      </c>
      <c r="Z951" s="114" t="str">
        <f t="shared" si="542"/>
        <v>A+J=</v>
      </c>
      <c r="AA951" s="108">
        <f t="shared" si="543"/>
        <v>45127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35"/>
        <v>45127</v>
      </c>
      <c r="B952" s="103">
        <f t="shared" si="527"/>
        <v>472.99601269999999</v>
      </c>
      <c r="C952" s="192">
        <f t="shared" si="545"/>
        <v>356.25063229379305</v>
      </c>
      <c r="D952" s="104">
        <f t="shared" si="536"/>
        <v>1152.307</v>
      </c>
      <c r="E952" s="105">
        <f t="shared" si="548"/>
        <v>1131.058</v>
      </c>
      <c r="F952" s="106">
        <f t="shared" si="549"/>
        <v>45066</v>
      </c>
      <c r="G952" s="107">
        <f t="shared" si="528"/>
        <v>-1.8440398261921565E-2</v>
      </c>
      <c r="H952" s="108">
        <f t="shared" si="541"/>
        <v>45159</v>
      </c>
      <c r="I952" s="108">
        <f t="shared" si="529"/>
        <v>45127</v>
      </c>
      <c r="J952" s="109">
        <f t="shared" si="537"/>
        <v>22</v>
      </c>
      <c r="K952" s="109">
        <f t="shared" si="552"/>
        <v>22</v>
      </c>
      <c r="L952" s="8">
        <f t="shared" si="538"/>
        <v>1</v>
      </c>
      <c r="M952" s="110">
        <f t="shared" si="551"/>
        <v>1</v>
      </c>
      <c r="N952" s="110">
        <f t="shared" si="546"/>
        <v>1.3106132464250755</v>
      </c>
      <c r="O952" s="103">
        <f t="shared" si="550"/>
        <v>1.3106132399999999</v>
      </c>
      <c r="P952" s="103">
        <f t="shared" si="530"/>
        <v>466.90679544</v>
      </c>
      <c r="Q952" s="11">
        <f t="shared" si="544"/>
        <v>31</v>
      </c>
      <c r="R952" s="30">
        <f t="shared" si="539"/>
        <v>5.0337127258667687E-2</v>
      </c>
      <c r="S952" s="8">
        <f t="shared" si="531"/>
        <v>23.502746779999999</v>
      </c>
      <c r="T952" s="113">
        <f t="shared" si="540"/>
        <v>0.16</v>
      </c>
      <c r="U952" s="111">
        <f t="shared" si="547"/>
        <v>22</v>
      </c>
      <c r="V952" s="111">
        <v>252</v>
      </c>
      <c r="W952" s="110">
        <f t="shared" si="532"/>
        <v>1.0130416120000001</v>
      </c>
      <c r="X952" s="103">
        <f t="shared" si="533"/>
        <v>6.0892172599999999</v>
      </c>
      <c r="Y952" s="103">
        <f t="shared" si="534"/>
        <v>29.591964040000001</v>
      </c>
      <c r="Z952" s="114" t="str">
        <f t="shared" si="542"/>
        <v>A+J=</v>
      </c>
      <c r="AA952" s="108">
        <f t="shared" si="543"/>
        <v>45127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35"/>
        <v>45128</v>
      </c>
      <c r="B953" s="103">
        <f t="shared" si="527"/>
        <v>443.66527660000003</v>
      </c>
      <c r="C953" s="192">
        <f t="shared" si="545"/>
        <v>338.31799888014007</v>
      </c>
      <c r="D953" s="104">
        <f t="shared" si="536"/>
        <v>1131.058</v>
      </c>
      <c r="E953" s="105">
        <f t="shared" si="548"/>
        <v>1109.23</v>
      </c>
      <c r="F953" s="106">
        <f t="shared" si="549"/>
        <v>45097</v>
      </c>
      <c r="G953" s="107">
        <f t="shared" si="528"/>
        <v>-1.9298745068776268E-2</v>
      </c>
      <c r="H953" s="108">
        <f t="shared" si="541"/>
        <v>45159</v>
      </c>
      <c r="I953" s="108">
        <f t="shared" si="529"/>
        <v>45159</v>
      </c>
      <c r="J953" s="109">
        <f t="shared" si="537"/>
        <v>22</v>
      </c>
      <c r="K953" s="109">
        <f t="shared" si="552"/>
        <v>1</v>
      </c>
      <c r="L953" s="8">
        <f t="shared" si="538"/>
        <v>1</v>
      </c>
      <c r="M953" s="110">
        <f t="shared" si="551"/>
        <v>1</v>
      </c>
      <c r="N953" s="110">
        <f t="shared" si="546"/>
        <v>1.3106132464250755</v>
      </c>
      <c r="O953" s="103">
        <f t="shared" si="550"/>
        <v>1.3106132399999999</v>
      </c>
      <c r="P953" s="103">
        <f t="shared" si="530"/>
        <v>443.40404866</v>
      </c>
      <c r="Q953" s="11">
        <f t="shared" si="544"/>
        <v>0</v>
      </c>
      <c r="R953" s="30">
        <f t="shared" si="539"/>
        <v>0</v>
      </c>
      <c r="S953" s="8">
        <f t="shared" si="531"/>
        <v>0</v>
      </c>
      <c r="T953" s="113">
        <f t="shared" si="540"/>
        <v>0.16</v>
      </c>
      <c r="U953" s="111">
        <f t="shared" si="547"/>
        <v>1</v>
      </c>
      <c r="V953" s="111">
        <v>252</v>
      </c>
      <c r="W953" s="110">
        <f t="shared" si="532"/>
        <v>1.0005891419999999</v>
      </c>
      <c r="X953" s="103">
        <f t="shared" si="533"/>
        <v>0.26122793999999999</v>
      </c>
      <c r="Y953" s="103">
        <f t="shared" si="534"/>
        <v>0</v>
      </c>
      <c r="Z953" s="114" t="str">
        <f t="shared" si="542"/>
        <v>A+J=</v>
      </c>
      <c r="AA953" s="108">
        <f t="shared" si="543"/>
        <v>45159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35"/>
        <v>45129</v>
      </c>
      <c r="B954" s="103">
        <f t="shared" si="527"/>
        <v>443.92665797000001</v>
      </c>
      <c r="C954" s="192">
        <f t="shared" si="545"/>
        <v>338.31799888014007</v>
      </c>
      <c r="D954" s="104">
        <f t="shared" si="536"/>
        <v>1131.058</v>
      </c>
      <c r="E954" s="105">
        <f t="shared" si="548"/>
        <v>1109.23</v>
      </c>
      <c r="F954" s="106">
        <f t="shared" si="549"/>
        <v>45097</v>
      </c>
      <c r="G954" s="107">
        <f t="shared" si="528"/>
        <v>-1.9298745068776268E-2</v>
      </c>
      <c r="H954" s="108">
        <f t="shared" si="541"/>
        <v>45159</v>
      </c>
      <c r="I954" s="108">
        <f t="shared" si="529"/>
        <v>45159</v>
      </c>
      <c r="J954" s="109">
        <f t="shared" si="537"/>
        <v>22</v>
      </c>
      <c r="K954" s="109">
        <f t="shared" si="552"/>
        <v>2</v>
      </c>
      <c r="L954" s="8">
        <f t="shared" si="538"/>
        <v>1</v>
      </c>
      <c r="M954" s="110">
        <f t="shared" si="551"/>
        <v>1</v>
      </c>
      <c r="N954" s="110">
        <f t="shared" si="546"/>
        <v>1.3106132464250755</v>
      </c>
      <c r="O954" s="103">
        <f t="shared" si="550"/>
        <v>1.3106132399999999</v>
      </c>
      <c r="P954" s="103">
        <f t="shared" si="530"/>
        <v>443.40404866</v>
      </c>
      <c r="Q954" s="11">
        <f t="shared" si="544"/>
        <v>0</v>
      </c>
      <c r="R954" s="30">
        <f t="shared" si="539"/>
        <v>0</v>
      </c>
      <c r="S954" s="8">
        <f t="shared" si="531"/>
        <v>0</v>
      </c>
      <c r="T954" s="113">
        <f t="shared" si="540"/>
        <v>0.16</v>
      </c>
      <c r="U954" s="111">
        <f t="shared" si="547"/>
        <v>2</v>
      </c>
      <c r="V954" s="111">
        <v>252</v>
      </c>
      <c r="W954" s="110">
        <f t="shared" si="532"/>
        <v>1.0011786300000001</v>
      </c>
      <c r="X954" s="103">
        <f t="shared" si="533"/>
        <v>0.52260930999999999</v>
      </c>
      <c r="Y954" s="103">
        <f t="shared" si="534"/>
        <v>0</v>
      </c>
      <c r="Z954" s="114" t="str">
        <f t="shared" si="542"/>
        <v>A+J=</v>
      </c>
      <c r="AA954" s="108">
        <f t="shared" si="543"/>
        <v>45159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35"/>
        <v>45130</v>
      </c>
      <c r="B955" s="103">
        <f t="shared" si="527"/>
        <v>443.92665797000001</v>
      </c>
      <c r="C955" s="192">
        <f t="shared" si="545"/>
        <v>338.31799888014007</v>
      </c>
      <c r="D955" s="104">
        <f t="shared" si="536"/>
        <v>1131.058</v>
      </c>
      <c r="E955" s="105">
        <f t="shared" si="548"/>
        <v>1109.23</v>
      </c>
      <c r="F955" s="106">
        <f t="shared" si="549"/>
        <v>45097</v>
      </c>
      <c r="G955" s="107">
        <f t="shared" si="528"/>
        <v>-1.9298745068776268E-2</v>
      </c>
      <c r="H955" s="108">
        <f t="shared" si="541"/>
        <v>45159</v>
      </c>
      <c r="I955" s="108">
        <f t="shared" si="529"/>
        <v>45159</v>
      </c>
      <c r="J955" s="109">
        <f t="shared" si="537"/>
        <v>22</v>
      </c>
      <c r="K955" s="109">
        <f t="shared" si="552"/>
        <v>2</v>
      </c>
      <c r="L955" s="8">
        <f t="shared" si="538"/>
        <v>1</v>
      </c>
      <c r="M955" s="110">
        <f t="shared" si="551"/>
        <v>1</v>
      </c>
      <c r="N955" s="110">
        <f t="shared" si="546"/>
        <v>1.3106132464250755</v>
      </c>
      <c r="O955" s="103">
        <f t="shared" si="550"/>
        <v>1.3106132399999999</v>
      </c>
      <c r="P955" s="103">
        <f t="shared" si="530"/>
        <v>443.40404866</v>
      </c>
      <c r="Q955" s="11">
        <f t="shared" si="544"/>
        <v>0</v>
      </c>
      <c r="R955" s="30">
        <f t="shared" si="539"/>
        <v>0</v>
      </c>
      <c r="S955" s="8">
        <f t="shared" si="531"/>
        <v>0</v>
      </c>
      <c r="T955" s="113">
        <f t="shared" si="540"/>
        <v>0.16</v>
      </c>
      <c r="U955" s="111">
        <f t="shared" si="547"/>
        <v>2</v>
      </c>
      <c r="V955" s="111">
        <v>252</v>
      </c>
      <c r="W955" s="110">
        <f t="shared" si="532"/>
        <v>1.0011786300000001</v>
      </c>
      <c r="X955" s="103">
        <f t="shared" si="533"/>
        <v>0.52260930999999999</v>
      </c>
      <c r="Y955" s="103">
        <f t="shared" si="534"/>
        <v>0</v>
      </c>
      <c r="Z955" s="114" t="str">
        <f t="shared" si="542"/>
        <v>A+J=</v>
      </c>
      <c r="AA955" s="108">
        <f t="shared" si="543"/>
        <v>45159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35"/>
        <v>45131</v>
      </c>
      <c r="B956" s="103">
        <f t="shared" si="527"/>
        <v>443.92665797000001</v>
      </c>
      <c r="C956" s="192">
        <f t="shared" si="545"/>
        <v>338.31799888014007</v>
      </c>
      <c r="D956" s="104">
        <f t="shared" si="536"/>
        <v>1131.058</v>
      </c>
      <c r="E956" s="105">
        <f t="shared" si="548"/>
        <v>1109.23</v>
      </c>
      <c r="F956" s="106">
        <f t="shared" si="549"/>
        <v>45097</v>
      </c>
      <c r="G956" s="107">
        <f t="shared" si="528"/>
        <v>-1.9298745068776268E-2</v>
      </c>
      <c r="H956" s="108">
        <f t="shared" si="541"/>
        <v>45159</v>
      </c>
      <c r="I956" s="108">
        <f t="shared" si="529"/>
        <v>45159</v>
      </c>
      <c r="J956" s="109">
        <f t="shared" si="537"/>
        <v>22</v>
      </c>
      <c r="K956" s="109">
        <f t="shared" si="552"/>
        <v>2</v>
      </c>
      <c r="L956" s="8">
        <f t="shared" si="538"/>
        <v>1</v>
      </c>
      <c r="M956" s="110">
        <f t="shared" si="551"/>
        <v>1</v>
      </c>
      <c r="N956" s="110">
        <f t="shared" si="546"/>
        <v>1.3106132464250755</v>
      </c>
      <c r="O956" s="103">
        <f t="shared" si="550"/>
        <v>1.3106132399999999</v>
      </c>
      <c r="P956" s="103">
        <f t="shared" si="530"/>
        <v>443.40404866</v>
      </c>
      <c r="Q956" s="11">
        <f t="shared" si="544"/>
        <v>0</v>
      </c>
      <c r="R956" s="30">
        <f t="shared" si="539"/>
        <v>0</v>
      </c>
      <c r="S956" s="8">
        <f t="shared" si="531"/>
        <v>0</v>
      </c>
      <c r="T956" s="113">
        <f t="shared" si="540"/>
        <v>0.16</v>
      </c>
      <c r="U956" s="111">
        <f t="shared" si="547"/>
        <v>2</v>
      </c>
      <c r="V956" s="111">
        <v>252</v>
      </c>
      <c r="W956" s="110">
        <f t="shared" si="532"/>
        <v>1.0011786300000001</v>
      </c>
      <c r="X956" s="103">
        <f t="shared" si="533"/>
        <v>0.52260930999999999</v>
      </c>
      <c r="Y956" s="103">
        <f t="shared" si="534"/>
        <v>0</v>
      </c>
      <c r="Z956" s="114" t="str">
        <f t="shared" si="542"/>
        <v>A+J=</v>
      </c>
      <c r="AA956" s="108">
        <f t="shared" si="543"/>
        <v>45159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35"/>
        <v>45132</v>
      </c>
      <c r="B957" s="103">
        <f t="shared" si="527"/>
        <v>444.18819408000002</v>
      </c>
      <c r="C957" s="192">
        <f t="shared" si="545"/>
        <v>338.31799888014007</v>
      </c>
      <c r="D957" s="104">
        <f t="shared" si="536"/>
        <v>1131.058</v>
      </c>
      <c r="E957" s="105">
        <f t="shared" si="548"/>
        <v>1109.23</v>
      </c>
      <c r="F957" s="106">
        <f t="shared" si="549"/>
        <v>45097</v>
      </c>
      <c r="G957" s="107">
        <f t="shared" si="528"/>
        <v>-1.9298745068776268E-2</v>
      </c>
      <c r="H957" s="108">
        <f t="shared" si="541"/>
        <v>45159</v>
      </c>
      <c r="I957" s="108">
        <f t="shared" si="529"/>
        <v>45159</v>
      </c>
      <c r="J957" s="109">
        <f t="shared" si="537"/>
        <v>22</v>
      </c>
      <c r="K957" s="109">
        <f t="shared" si="552"/>
        <v>3</v>
      </c>
      <c r="L957" s="8">
        <f t="shared" si="538"/>
        <v>1</v>
      </c>
      <c r="M957" s="110">
        <f t="shared" si="551"/>
        <v>1</v>
      </c>
      <c r="N957" s="110">
        <f t="shared" si="546"/>
        <v>1.3106132464250755</v>
      </c>
      <c r="O957" s="103">
        <f t="shared" si="550"/>
        <v>1.3106132399999999</v>
      </c>
      <c r="P957" s="103">
        <f t="shared" si="530"/>
        <v>443.40404866</v>
      </c>
      <c r="Q957" s="11">
        <f t="shared" si="544"/>
        <v>0</v>
      </c>
      <c r="R957" s="30">
        <f t="shared" si="539"/>
        <v>0</v>
      </c>
      <c r="S957" s="8">
        <f t="shared" si="531"/>
        <v>0</v>
      </c>
      <c r="T957" s="113">
        <f t="shared" si="540"/>
        <v>0.16</v>
      </c>
      <c r="U957" s="111">
        <f t="shared" si="547"/>
        <v>3</v>
      </c>
      <c r="V957" s="111">
        <v>252</v>
      </c>
      <c r="W957" s="110">
        <f t="shared" si="532"/>
        <v>1.001768467</v>
      </c>
      <c r="X957" s="103">
        <f t="shared" si="533"/>
        <v>0.78414541999999998</v>
      </c>
      <c r="Y957" s="103">
        <f t="shared" si="534"/>
        <v>0</v>
      </c>
      <c r="Z957" s="114" t="str">
        <f t="shared" si="542"/>
        <v>A+J=</v>
      </c>
      <c r="AA957" s="108">
        <f t="shared" si="543"/>
        <v>45159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35"/>
        <v>45133</v>
      </c>
      <c r="B958" s="103">
        <f t="shared" si="527"/>
        <v>444.44988361000003</v>
      </c>
      <c r="C958" s="192">
        <f t="shared" si="545"/>
        <v>338.31799888014007</v>
      </c>
      <c r="D958" s="104">
        <f t="shared" si="536"/>
        <v>1131.058</v>
      </c>
      <c r="E958" s="105">
        <f t="shared" si="548"/>
        <v>1109.23</v>
      </c>
      <c r="F958" s="106">
        <f t="shared" si="549"/>
        <v>45097</v>
      </c>
      <c r="G958" s="107">
        <f t="shared" si="528"/>
        <v>-1.9298745068776268E-2</v>
      </c>
      <c r="H958" s="108">
        <f t="shared" si="541"/>
        <v>45159</v>
      </c>
      <c r="I958" s="108">
        <f t="shared" si="529"/>
        <v>45159</v>
      </c>
      <c r="J958" s="109">
        <f t="shared" si="537"/>
        <v>22</v>
      </c>
      <c r="K958" s="109">
        <f t="shared" si="552"/>
        <v>4</v>
      </c>
      <c r="L958" s="8">
        <f t="shared" si="538"/>
        <v>1</v>
      </c>
      <c r="M958" s="110">
        <f t="shared" si="551"/>
        <v>1</v>
      </c>
      <c r="N958" s="110">
        <f t="shared" si="546"/>
        <v>1.3106132464250755</v>
      </c>
      <c r="O958" s="103">
        <f t="shared" si="550"/>
        <v>1.3106132399999999</v>
      </c>
      <c r="P958" s="103">
        <f t="shared" si="530"/>
        <v>443.40404866</v>
      </c>
      <c r="Q958" s="11">
        <f t="shared" si="544"/>
        <v>0</v>
      </c>
      <c r="R958" s="30">
        <f t="shared" si="539"/>
        <v>0</v>
      </c>
      <c r="S958" s="8">
        <f t="shared" si="531"/>
        <v>0</v>
      </c>
      <c r="T958" s="113">
        <f t="shared" si="540"/>
        <v>0.16</v>
      </c>
      <c r="U958" s="111">
        <f t="shared" si="547"/>
        <v>4</v>
      </c>
      <c r="V958" s="111">
        <v>252</v>
      </c>
      <c r="W958" s="110">
        <f t="shared" si="532"/>
        <v>1.0023586499999999</v>
      </c>
      <c r="X958" s="103">
        <f t="shared" si="533"/>
        <v>1.0458349499999999</v>
      </c>
      <c r="Y958" s="103">
        <f t="shared" si="534"/>
        <v>0</v>
      </c>
      <c r="Z958" s="114" t="str">
        <f t="shared" si="542"/>
        <v>A+J=</v>
      </c>
      <c r="AA958" s="108">
        <f t="shared" si="543"/>
        <v>45159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35"/>
        <v>45134</v>
      </c>
      <c r="B959" s="103">
        <f t="shared" si="527"/>
        <v>444.71172789000002</v>
      </c>
      <c r="C959" s="192">
        <f t="shared" si="545"/>
        <v>338.31799888014007</v>
      </c>
      <c r="D959" s="104">
        <f t="shared" si="536"/>
        <v>1131.058</v>
      </c>
      <c r="E959" s="105">
        <f t="shared" si="548"/>
        <v>1109.23</v>
      </c>
      <c r="F959" s="106">
        <f t="shared" si="549"/>
        <v>45097</v>
      </c>
      <c r="G959" s="107">
        <f t="shared" si="528"/>
        <v>-1.9298745068776268E-2</v>
      </c>
      <c r="H959" s="108">
        <f t="shared" si="541"/>
        <v>45159</v>
      </c>
      <c r="I959" s="108">
        <f t="shared" si="529"/>
        <v>45159</v>
      </c>
      <c r="J959" s="109">
        <f t="shared" si="537"/>
        <v>22</v>
      </c>
      <c r="K959" s="109">
        <f t="shared" si="552"/>
        <v>5</v>
      </c>
      <c r="L959" s="8">
        <f t="shared" si="538"/>
        <v>1</v>
      </c>
      <c r="M959" s="110">
        <f t="shared" si="551"/>
        <v>1</v>
      </c>
      <c r="N959" s="110">
        <f t="shared" si="546"/>
        <v>1.3106132464250755</v>
      </c>
      <c r="O959" s="103">
        <f t="shared" si="550"/>
        <v>1.3106132399999999</v>
      </c>
      <c r="P959" s="103">
        <f t="shared" si="530"/>
        <v>443.40404866</v>
      </c>
      <c r="Q959" s="11">
        <f t="shared" si="544"/>
        <v>0</v>
      </c>
      <c r="R959" s="30">
        <f t="shared" si="539"/>
        <v>0</v>
      </c>
      <c r="S959" s="8">
        <f t="shared" si="531"/>
        <v>0</v>
      </c>
      <c r="T959" s="113">
        <f t="shared" si="540"/>
        <v>0.16</v>
      </c>
      <c r="U959" s="111">
        <f t="shared" si="547"/>
        <v>5</v>
      </c>
      <c r="V959" s="111">
        <v>252</v>
      </c>
      <c r="W959" s="110">
        <f t="shared" si="532"/>
        <v>1.0029491820000001</v>
      </c>
      <c r="X959" s="103">
        <f t="shared" si="533"/>
        <v>1.30767923</v>
      </c>
      <c r="Y959" s="103">
        <f t="shared" si="534"/>
        <v>0</v>
      </c>
      <c r="Z959" s="114" t="str">
        <f t="shared" si="542"/>
        <v>A+J=</v>
      </c>
      <c r="AA959" s="108">
        <f t="shared" si="543"/>
        <v>45159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35"/>
        <v>45135</v>
      </c>
      <c r="B960" s="103">
        <f t="shared" si="527"/>
        <v>444.97372603000002</v>
      </c>
      <c r="C960" s="192">
        <f t="shared" si="545"/>
        <v>338.31799888014007</v>
      </c>
      <c r="D960" s="104">
        <f t="shared" si="536"/>
        <v>1131.058</v>
      </c>
      <c r="E960" s="105">
        <f t="shared" si="548"/>
        <v>1109.23</v>
      </c>
      <c r="F960" s="106">
        <f t="shared" si="549"/>
        <v>45097</v>
      </c>
      <c r="G960" s="107">
        <f t="shared" si="528"/>
        <v>-1.9298745068776268E-2</v>
      </c>
      <c r="H960" s="108">
        <f t="shared" si="541"/>
        <v>45159</v>
      </c>
      <c r="I960" s="108">
        <f t="shared" si="529"/>
        <v>45159</v>
      </c>
      <c r="J960" s="109">
        <f t="shared" si="537"/>
        <v>22</v>
      </c>
      <c r="K960" s="109">
        <f t="shared" si="552"/>
        <v>6</v>
      </c>
      <c r="L960" s="8">
        <f t="shared" si="538"/>
        <v>1</v>
      </c>
      <c r="M960" s="110">
        <f t="shared" si="551"/>
        <v>1</v>
      </c>
      <c r="N960" s="110">
        <f t="shared" si="546"/>
        <v>1.3106132464250755</v>
      </c>
      <c r="O960" s="103">
        <f t="shared" si="550"/>
        <v>1.3106132399999999</v>
      </c>
      <c r="P960" s="103">
        <f t="shared" si="530"/>
        <v>443.40404866</v>
      </c>
      <c r="Q960" s="11">
        <f t="shared" si="544"/>
        <v>0</v>
      </c>
      <c r="R960" s="30">
        <f t="shared" si="539"/>
        <v>0</v>
      </c>
      <c r="S960" s="8">
        <f t="shared" si="531"/>
        <v>0</v>
      </c>
      <c r="T960" s="113">
        <f t="shared" si="540"/>
        <v>0.16</v>
      </c>
      <c r="U960" s="111">
        <f t="shared" si="547"/>
        <v>6</v>
      </c>
      <c r="V960" s="111">
        <v>252</v>
      </c>
      <c r="W960" s="110">
        <f t="shared" si="532"/>
        <v>1.003540061</v>
      </c>
      <c r="X960" s="103">
        <f t="shared" si="533"/>
        <v>1.56967737</v>
      </c>
      <c r="Y960" s="103">
        <f t="shared" si="534"/>
        <v>0</v>
      </c>
      <c r="Z960" s="114" t="str">
        <f t="shared" si="542"/>
        <v>A+J=</v>
      </c>
      <c r="AA960" s="108">
        <f t="shared" si="543"/>
        <v>45159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35"/>
        <v>45136</v>
      </c>
      <c r="B961" s="103">
        <f t="shared" si="527"/>
        <v>445.23587848</v>
      </c>
      <c r="C961" s="192">
        <f t="shared" si="545"/>
        <v>338.31799888014007</v>
      </c>
      <c r="D961" s="104">
        <f t="shared" si="536"/>
        <v>1131.058</v>
      </c>
      <c r="E961" s="105">
        <f t="shared" si="548"/>
        <v>1109.23</v>
      </c>
      <c r="F961" s="106">
        <f t="shared" si="549"/>
        <v>45097</v>
      </c>
      <c r="G961" s="107">
        <f t="shared" si="528"/>
        <v>-1.9298745068776268E-2</v>
      </c>
      <c r="H961" s="108">
        <f t="shared" si="541"/>
        <v>45159</v>
      </c>
      <c r="I961" s="108">
        <f t="shared" si="529"/>
        <v>45159</v>
      </c>
      <c r="J961" s="109">
        <f t="shared" si="537"/>
        <v>22</v>
      </c>
      <c r="K961" s="109">
        <f t="shared" si="552"/>
        <v>7</v>
      </c>
      <c r="L961" s="8">
        <f t="shared" si="538"/>
        <v>1</v>
      </c>
      <c r="M961" s="110">
        <f t="shared" si="551"/>
        <v>1</v>
      </c>
      <c r="N961" s="110">
        <f t="shared" si="546"/>
        <v>1.3106132464250755</v>
      </c>
      <c r="O961" s="103">
        <f t="shared" si="550"/>
        <v>1.3106132399999999</v>
      </c>
      <c r="P961" s="103">
        <f t="shared" si="530"/>
        <v>443.40404866</v>
      </c>
      <c r="Q961" s="11">
        <f t="shared" si="544"/>
        <v>0</v>
      </c>
      <c r="R961" s="30">
        <f t="shared" si="539"/>
        <v>0</v>
      </c>
      <c r="S961" s="8">
        <f t="shared" si="531"/>
        <v>0</v>
      </c>
      <c r="T961" s="113">
        <f t="shared" si="540"/>
        <v>0.16</v>
      </c>
      <c r="U961" s="111">
        <f t="shared" si="547"/>
        <v>7</v>
      </c>
      <c r="V961" s="111">
        <v>252</v>
      </c>
      <c r="W961" s="110">
        <f t="shared" si="532"/>
        <v>1.004131288</v>
      </c>
      <c r="X961" s="103">
        <f t="shared" si="533"/>
        <v>1.8318298200000001</v>
      </c>
      <c r="Y961" s="103">
        <f t="shared" si="534"/>
        <v>0</v>
      </c>
      <c r="Z961" s="114" t="str">
        <f t="shared" si="542"/>
        <v>A+J=</v>
      </c>
      <c r="AA961" s="108">
        <f t="shared" si="543"/>
        <v>45159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35"/>
        <v>45137</v>
      </c>
      <c r="B962" s="103">
        <f t="shared" si="527"/>
        <v>445.23587848</v>
      </c>
      <c r="C962" s="192">
        <f t="shared" si="545"/>
        <v>338.31799888014007</v>
      </c>
      <c r="D962" s="104">
        <f t="shared" si="536"/>
        <v>1131.058</v>
      </c>
      <c r="E962" s="105">
        <f t="shared" si="548"/>
        <v>1109.23</v>
      </c>
      <c r="F962" s="106">
        <f t="shared" si="549"/>
        <v>45097</v>
      </c>
      <c r="G962" s="107">
        <f t="shared" si="528"/>
        <v>-1.9298745068776268E-2</v>
      </c>
      <c r="H962" s="108">
        <f t="shared" si="541"/>
        <v>45159</v>
      </c>
      <c r="I962" s="108">
        <f t="shared" si="529"/>
        <v>45159</v>
      </c>
      <c r="J962" s="109">
        <f t="shared" si="537"/>
        <v>22</v>
      </c>
      <c r="K962" s="109">
        <f t="shared" si="552"/>
        <v>7</v>
      </c>
      <c r="L962" s="8">
        <f t="shared" si="538"/>
        <v>1</v>
      </c>
      <c r="M962" s="110">
        <f t="shared" si="551"/>
        <v>1</v>
      </c>
      <c r="N962" s="110">
        <f t="shared" si="546"/>
        <v>1.3106132464250755</v>
      </c>
      <c r="O962" s="103">
        <f t="shared" si="550"/>
        <v>1.3106132399999999</v>
      </c>
      <c r="P962" s="103">
        <f t="shared" si="530"/>
        <v>443.40404866</v>
      </c>
      <c r="Q962" s="11">
        <f t="shared" si="544"/>
        <v>0</v>
      </c>
      <c r="R962" s="30">
        <f t="shared" si="539"/>
        <v>0</v>
      </c>
      <c r="S962" s="8">
        <f t="shared" si="531"/>
        <v>0</v>
      </c>
      <c r="T962" s="113">
        <f t="shared" si="540"/>
        <v>0.16</v>
      </c>
      <c r="U962" s="111">
        <f t="shared" si="547"/>
        <v>7</v>
      </c>
      <c r="V962" s="111">
        <v>252</v>
      </c>
      <c r="W962" s="110">
        <f t="shared" si="532"/>
        <v>1.004131288</v>
      </c>
      <c r="X962" s="103">
        <f t="shared" si="533"/>
        <v>1.8318298200000001</v>
      </c>
      <c r="Y962" s="103">
        <f t="shared" si="534"/>
        <v>0</v>
      </c>
      <c r="Z962" s="114" t="str">
        <f t="shared" si="542"/>
        <v>A+J=</v>
      </c>
      <c r="AA962" s="108">
        <f t="shared" si="543"/>
        <v>45159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35"/>
        <v>45138</v>
      </c>
      <c r="B963" s="103">
        <f t="shared" si="527"/>
        <v>445.23587848</v>
      </c>
      <c r="C963" s="192">
        <f t="shared" si="545"/>
        <v>338.31799888014007</v>
      </c>
      <c r="D963" s="104">
        <f t="shared" si="536"/>
        <v>1131.058</v>
      </c>
      <c r="E963" s="105">
        <f t="shared" si="548"/>
        <v>1109.23</v>
      </c>
      <c r="F963" s="106">
        <f t="shared" si="549"/>
        <v>45097</v>
      </c>
      <c r="G963" s="107">
        <f t="shared" si="528"/>
        <v>-1.9298745068776268E-2</v>
      </c>
      <c r="H963" s="108">
        <f t="shared" si="541"/>
        <v>45159</v>
      </c>
      <c r="I963" s="108">
        <f t="shared" si="529"/>
        <v>45159</v>
      </c>
      <c r="J963" s="109">
        <f t="shared" si="537"/>
        <v>22</v>
      </c>
      <c r="K963" s="109">
        <f t="shared" si="552"/>
        <v>7</v>
      </c>
      <c r="L963" s="8">
        <f t="shared" si="538"/>
        <v>1</v>
      </c>
      <c r="M963" s="110">
        <f t="shared" si="551"/>
        <v>1</v>
      </c>
      <c r="N963" s="110">
        <f t="shared" si="546"/>
        <v>1.3106132464250755</v>
      </c>
      <c r="O963" s="103">
        <f t="shared" si="550"/>
        <v>1.3106132399999999</v>
      </c>
      <c r="P963" s="103">
        <f t="shared" si="530"/>
        <v>443.40404866</v>
      </c>
      <c r="Q963" s="11">
        <f t="shared" si="544"/>
        <v>0</v>
      </c>
      <c r="R963" s="30">
        <f t="shared" si="539"/>
        <v>0</v>
      </c>
      <c r="S963" s="8">
        <f t="shared" si="531"/>
        <v>0</v>
      </c>
      <c r="T963" s="113">
        <f t="shared" si="540"/>
        <v>0.16</v>
      </c>
      <c r="U963" s="111">
        <f t="shared" si="547"/>
        <v>7</v>
      </c>
      <c r="V963" s="111">
        <v>252</v>
      </c>
      <c r="W963" s="110">
        <f t="shared" si="532"/>
        <v>1.004131288</v>
      </c>
      <c r="X963" s="103">
        <f t="shared" si="533"/>
        <v>1.8318298200000001</v>
      </c>
      <c r="Y963" s="103">
        <f t="shared" si="534"/>
        <v>0</v>
      </c>
      <c r="Z963" s="114" t="str">
        <f t="shared" si="542"/>
        <v>A+J=</v>
      </c>
      <c r="AA963" s="108">
        <f t="shared" si="543"/>
        <v>45159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35"/>
        <v>45139</v>
      </c>
      <c r="B964" s="103">
        <f t="shared" si="527"/>
        <v>445.49818567</v>
      </c>
      <c r="C964" s="192">
        <f t="shared" si="545"/>
        <v>338.31799888014007</v>
      </c>
      <c r="D964" s="104">
        <f t="shared" si="536"/>
        <v>1131.058</v>
      </c>
      <c r="E964" s="105">
        <f t="shared" si="548"/>
        <v>1109.23</v>
      </c>
      <c r="F964" s="106">
        <f t="shared" si="549"/>
        <v>45097</v>
      </c>
      <c r="G964" s="107">
        <f t="shared" si="528"/>
        <v>-1.9298745068776268E-2</v>
      </c>
      <c r="H964" s="108">
        <f t="shared" si="541"/>
        <v>45159</v>
      </c>
      <c r="I964" s="108">
        <f t="shared" si="529"/>
        <v>45159</v>
      </c>
      <c r="J964" s="109">
        <f t="shared" si="537"/>
        <v>22</v>
      </c>
      <c r="K964" s="109">
        <f t="shared" si="552"/>
        <v>8</v>
      </c>
      <c r="L964" s="8">
        <f t="shared" si="538"/>
        <v>1</v>
      </c>
      <c r="M964" s="110">
        <f t="shared" si="551"/>
        <v>1</v>
      </c>
      <c r="N964" s="110">
        <f t="shared" si="546"/>
        <v>1.3106132464250755</v>
      </c>
      <c r="O964" s="103">
        <f t="shared" si="550"/>
        <v>1.3106132399999999</v>
      </c>
      <c r="P964" s="103">
        <f t="shared" si="530"/>
        <v>443.40404866</v>
      </c>
      <c r="Q964" s="11">
        <f t="shared" si="544"/>
        <v>0</v>
      </c>
      <c r="R964" s="30">
        <f t="shared" si="539"/>
        <v>0</v>
      </c>
      <c r="S964" s="8">
        <f t="shared" si="531"/>
        <v>0</v>
      </c>
      <c r="T964" s="113">
        <f t="shared" si="540"/>
        <v>0.16</v>
      </c>
      <c r="U964" s="111">
        <f t="shared" si="547"/>
        <v>8</v>
      </c>
      <c r="V964" s="111">
        <v>252</v>
      </c>
      <c r="W964" s="110">
        <f t="shared" si="532"/>
        <v>1.0047228640000001</v>
      </c>
      <c r="X964" s="103">
        <f t="shared" si="533"/>
        <v>2.0941370099999999</v>
      </c>
      <c r="Y964" s="103">
        <f t="shared" si="534"/>
        <v>0</v>
      </c>
      <c r="Z964" s="114" t="str">
        <f t="shared" si="542"/>
        <v>A+J=</v>
      </c>
      <c r="AA964" s="108">
        <f t="shared" si="543"/>
        <v>45159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35"/>
        <v>45140</v>
      </c>
      <c r="B965" s="103">
        <f t="shared" si="527"/>
        <v>445.76064717000003</v>
      </c>
      <c r="C965" s="192">
        <f t="shared" si="545"/>
        <v>338.31799888014007</v>
      </c>
      <c r="D965" s="104">
        <f t="shared" si="536"/>
        <v>1131.058</v>
      </c>
      <c r="E965" s="105">
        <f t="shared" si="548"/>
        <v>1109.23</v>
      </c>
      <c r="F965" s="106">
        <f t="shared" si="549"/>
        <v>45097</v>
      </c>
      <c r="G965" s="107">
        <f t="shared" si="528"/>
        <v>-1.9298745068776268E-2</v>
      </c>
      <c r="H965" s="108">
        <f t="shared" si="541"/>
        <v>45159</v>
      </c>
      <c r="I965" s="108">
        <f t="shared" si="529"/>
        <v>45159</v>
      </c>
      <c r="J965" s="109">
        <f t="shared" si="537"/>
        <v>22</v>
      </c>
      <c r="K965" s="109">
        <f t="shared" si="552"/>
        <v>9</v>
      </c>
      <c r="L965" s="8">
        <f t="shared" si="538"/>
        <v>1</v>
      </c>
      <c r="M965" s="110">
        <f t="shared" si="551"/>
        <v>1</v>
      </c>
      <c r="N965" s="110">
        <f t="shared" si="546"/>
        <v>1.3106132464250755</v>
      </c>
      <c r="O965" s="103">
        <f t="shared" si="550"/>
        <v>1.3106132399999999</v>
      </c>
      <c r="P965" s="103">
        <f t="shared" si="530"/>
        <v>443.40404866</v>
      </c>
      <c r="Q965" s="11">
        <f t="shared" si="544"/>
        <v>0</v>
      </c>
      <c r="R965" s="30">
        <f t="shared" si="539"/>
        <v>0</v>
      </c>
      <c r="S965" s="8">
        <f t="shared" si="531"/>
        <v>0</v>
      </c>
      <c r="T965" s="113">
        <f t="shared" si="540"/>
        <v>0.16</v>
      </c>
      <c r="U965" s="111">
        <f t="shared" si="547"/>
        <v>9</v>
      </c>
      <c r="V965" s="111">
        <v>252</v>
      </c>
      <c r="W965" s="110">
        <f t="shared" si="532"/>
        <v>1.005314788</v>
      </c>
      <c r="X965" s="103">
        <f t="shared" si="533"/>
        <v>2.35659851</v>
      </c>
      <c r="Y965" s="103">
        <f t="shared" si="534"/>
        <v>0</v>
      </c>
      <c r="Z965" s="114" t="str">
        <f t="shared" si="542"/>
        <v>A+J=</v>
      </c>
      <c r="AA965" s="108">
        <f t="shared" si="543"/>
        <v>45159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35"/>
        <v>45141</v>
      </c>
      <c r="B966" s="103">
        <f t="shared" si="527"/>
        <v>446.02326341999998</v>
      </c>
      <c r="C966" s="192">
        <f t="shared" si="545"/>
        <v>338.31799888014007</v>
      </c>
      <c r="D966" s="104">
        <f t="shared" si="536"/>
        <v>1131.058</v>
      </c>
      <c r="E966" s="105">
        <f t="shared" si="548"/>
        <v>1109.23</v>
      </c>
      <c r="F966" s="106">
        <f t="shared" si="549"/>
        <v>45097</v>
      </c>
      <c r="G966" s="107">
        <f t="shared" si="528"/>
        <v>-1.9298745068776268E-2</v>
      </c>
      <c r="H966" s="108">
        <f t="shared" si="541"/>
        <v>45159</v>
      </c>
      <c r="I966" s="108">
        <f t="shared" si="529"/>
        <v>45159</v>
      </c>
      <c r="J966" s="109">
        <f t="shared" si="537"/>
        <v>22</v>
      </c>
      <c r="K966" s="109">
        <f t="shared" si="552"/>
        <v>10</v>
      </c>
      <c r="L966" s="8">
        <f t="shared" si="538"/>
        <v>1</v>
      </c>
      <c r="M966" s="110">
        <f t="shared" si="551"/>
        <v>1</v>
      </c>
      <c r="N966" s="110">
        <f t="shared" si="546"/>
        <v>1.3106132464250755</v>
      </c>
      <c r="O966" s="103">
        <f t="shared" si="550"/>
        <v>1.3106132399999999</v>
      </c>
      <c r="P966" s="103">
        <f t="shared" si="530"/>
        <v>443.40404866</v>
      </c>
      <c r="Q966" s="11">
        <f t="shared" si="544"/>
        <v>0</v>
      </c>
      <c r="R966" s="30">
        <f t="shared" si="539"/>
        <v>0</v>
      </c>
      <c r="S966" s="8">
        <f t="shared" si="531"/>
        <v>0</v>
      </c>
      <c r="T966" s="113">
        <f t="shared" si="540"/>
        <v>0.16</v>
      </c>
      <c r="U966" s="111">
        <f t="shared" si="547"/>
        <v>10</v>
      </c>
      <c r="V966" s="111">
        <v>252</v>
      </c>
      <c r="W966" s="110">
        <f t="shared" si="532"/>
        <v>1.005907061</v>
      </c>
      <c r="X966" s="103">
        <f t="shared" si="533"/>
        <v>2.6192147600000002</v>
      </c>
      <c r="Y966" s="103">
        <f t="shared" si="534"/>
        <v>0</v>
      </c>
      <c r="Z966" s="114" t="str">
        <f t="shared" si="542"/>
        <v>A+J=</v>
      </c>
      <c r="AA966" s="108">
        <f t="shared" si="543"/>
        <v>45159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35"/>
        <v>45142</v>
      </c>
      <c r="B967" s="103">
        <f t="shared" si="527"/>
        <v>446.28603441000001</v>
      </c>
      <c r="C967" s="192">
        <f t="shared" si="545"/>
        <v>338.31799888014007</v>
      </c>
      <c r="D967" s="104">
        <f t="shared" si="536"/>
        <v>1131.058</v>
      </c>
      <c r="E967" s="105">
        <f t="shared" si="548"/>
        <v>1109.23</v>
      </c>
      <c r="F967" s="106">
        <f t="shared" si="549"/>
        <v>45097</v>
      </c>
      <c r="G967" s="107">
        <f t="shared" si="528"/>
        <v>-1.9298745068776268E-2</v>
      </c>
      <c r="H967" s="108">
        <f t="shared" si="541"/>
        <v>45159</v>
      </c>
      <c r="I967" s="108">
        <f t="shared" si="529"/>
        <v>45159</v>
      </c>
      <c r="J967" s="109">
        <f t="shared" si="537"/>
        <v>22</v>
      </c>
      <c r="K967" s="109">
        <f t="shared" si="552"/>
        <v>11</v>
      </c>
      <c r="L967" s="8">
        <f t="shared" si="538"/>
        <v>1</v>
      </c>
      <c r="M967" s="110">
        <f t="shared" si="551"/>
        <v>1</v>
      </c>
      <c r="N967" s="110">
        <f t="shared" si="546"/>
        <v>1.3106132464250755</v>
      </c>
      <c r="O967" s="103">
        <f t="shared" si="550"/>
        <v>1.3106132399999999</v>
      </c>
      <c r="P967" s="103">
        <f t="shared" si="530"/>
        <v>443.40404866</v>
      </c>
      <c r="Q967" s="11">
        <f t="shared" si="544"/>
        <v>0</v>
      </c>
      <c r="R967" s="30">
        <f t="shared" si="539"/>
        <v>0</v>
      </c>
      <c r="S967" s="8">
        <f t="shared" si="531"/>
        <v>0</v>
      </c>
      <c r="T967" s="113">
        <f t="shared" si="540"/>
        <v>0.16</v>
      </c>
      <c r="U967" s="111">
        <f t="shared" si="547"/>
        <v>11</v>
      </c>
      <c r="V967" s="111">
        <v>252</v>
      </c>
      <c r="W967" s="110">
        <f t="shared" si="532"/>
        <v>1.0064996829999999</v>
      </c>
      <c r="X967" s="103">
        <f t="shared" si="533"/>
        <v>2.8819857500000001</v>
      </c>
      <c r="Y967" s="103">
        <f t="shared" si="534"/>
        <v>0</v>
      </c>
      <c r="Z967" s="114" t="str">
        <f t="shared" si="542"/>
        <v>A+J=</v>
      </c>
      <c r="AA967" s="108">
        <f t="shared" si="543"/>
        <v>45159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35"/>
        <v>45143</v>
      </c>
      <c r="B968" s="103">
        <f t="shared" si="527"/>
        <v>446.54896015000003</v>
      </c>
      <c r="C968" s="192">
        <f t="shared" si="545"/>
        <v>338.31799888014007</v>
      </c>
      <c r="D968" s="104">
        <f t="shared" si="536"/>
        <v>1131.058</v>
      </c>
      <c r="E968" s="105">
        <f t="shared" si="548"/>
        <v>1109.23</v>
      </c>
      <c r="F968" s="106">
        <f t="shared" si="549"/>
        <v>45097</v>
      </c>
      <c r="G968" s="107">
        <f t="shared" si="528"/>
        <v>-1.9298745068776268E-2</v>
      </c>
      <c r="H968" s="108">
        <f t="shared" si="541"/>
        <v>45159</v>
      </c>
      <c r="I968" s="108">
        <f t="shared" si="529"/>
        <v>45159</v>
      </c>
      <c r="J968" s="109">
        <f t="shared" si="537"/>
        <v>22</v>
      </c>
      <c r="K968" s="109">
        <f t="shared" si="552"/>
        <v>12</v>
      </c>
      <c r="L968" s="8">
        <f t="shared" si="538"/>
        <v>1</v>
      </c>
      <c r="M968" s="110">
        <f t="shared" si="551"/>
        <v>1</v>
      </c>
      <c r="N968" s="110">
        <f t="shared" si="546"/>
        <v>1.3106132464250755</v>
      </c>
      <c r="O968" s="103">
        <f t="shared" si="550"/>
        <v>1.3106132399999999</v>
      </c>
      <c r="P968" s="103">
        <f t="shared" si="530"/>
        <v>443.40404866</v>
      </c>
      <c r="Q968" s="11">
        <f t="shared" si="544"/>
        <v>0</v>
      </c>
      <c r="R968" s="30">
        <f t="shared" si="539"/>
        <v>0</v>
      </c>
      <c r="S968" s="8">
        <f t="shared" si="531"/>
        <v>0</v>
      </c>
      <c r="T968" s="113">
        <f t="shared" si="540"/>
        <v>0.16</v>
      </c>
      <c r="U968" s="111">
        <f t="shared" si="547"/>
        <v>12</v>
      </c>
      <c r="V968" s="111">
        <v>252</v>
      </c>
      <c r="W968" s="110">
        <f t="shared" si="532"/>
        <v>1.007092654</v>
      </c>
      <c r="X968" s="103">
        <f t="shared" si="533"/>
        <v>3.1449114900000001</v>
      </c>
      <c r="Y968" s="103">
        <f t="shared" si="534"/>
        <v>0</v>
      </c>
      <c r="Z968" s="114" t="str">
        <f t="shared" si="542"/>
        <v>A+J=</v>
      </c>
      <c r="AA968" s="108">
        <f t="shared" si="543"/>
        <v>45159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35"/>
        <v>45144</v>
      </c>
      <c r="B969" s="103">
        <f t="shared" si="527"/>
        <v>446.54896015000003</v>
      </c>
      <c r="C969" s="192">
        <f t="shared" si="545"/>
        <v>338.31799888014007</v>
      </c>
      <c r="D969" s="104">
        <f t="shared" si="536"/>
        <v>1131.058</v>
      </c>
      <c r="E969" s="105">
        <f t="shared" si="548"/>
        <v>1109.23</v>
      </c>
      <c r="F969" s="106">
        <f t="shared" si="549"/>
        <v>45097</v>
      </c>
      <c r="G969" s="107">
        <f t="shared" si="528"/>
        <v>-1.9298745068776268E-2</v>
      </c>
      <c r="H969" s="108">
        <f t="shared" si="541"/>
        <v>45159</v>
      </c>
      <c r="I969" s="108">
        <f t="shared" si="529"/>
        <v>45159</v>
      </c>
      <c r="J969" s="109">
        <f t="shared" si="537"/>
        <v>22</v>
      </c>
      <c r="K969" s="109">
        <f t="shared" si="552"/>
        <v>12</v>
      </c>
      <c r="L969" s="8">
        <f t="shared" si="538"/>
        <v>1</v>
      </c>
      <c r="M969" s="110">
        <f t="shared" si="551"/>
        <v>1</v>
      </c>
      <c r="N969" s="110">
        <f t="shared" si="546"/>
        <v>1.3106132464250755</v>
      </c>
      <c r="O969" s="103">
        <f t="shared" si="550"/>
        <v>1.3106132399999999</v>
      </c>
      <c r="P969" s="103">
        <f t="shared" si="530"/>
        <v>443.40404866</v>
      </c>
      <c r="Q969" s="11">
        <f t="shared" si="544"/>
        <v>0</v>
      </c>
      <c r="R969" s="30">
        <f t="shared" si="539"/>
        <v>0</v>
      </c>
      <c r="S969" s="8">
        <f t="shared" si="531"/>
        <v>0</v>
      </c>
      <c r="T969" s="113">
        <f t="shared" si="540"/>
        <v>0.16</v>
      </c>
      <c r="U969" s="111">
        <f t="shared" si="547"/>
        <v>12</v>
      </c>
      <c r="V969" s="111">
        <v>252</v>
      </c>
      <c r="W969" s="110">
        <f t="shared" si="532"/>
        <v>1.007092654</v>
      </c>
      <c r="X969" s="103">
        <f t="shared" si="533"/>
        <v>3.1449114900000001</v>
      </c>
      <c r="Y969" s="103">
        <f t="shared" si="534"/>
        <v>0</v>
      </c>
      <c r="Z969" s="114" t="str">
        <f t="shared" si="542"/>
        <v>A+J=</v>
      </c>
      <c r="AA969" s="108">
        <f t="shared" si="543"/>
        <v>45159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35"/>
        <v>45145</v>
      </c>
      <c r="B970" s="103">
        <f t="shared" ref="B970:B1033" si="553">(P970+X970)</f>
        <v>446.54896015000003</v>
      </c>
      <c r="C970" s="192">
        <f t="shared" si="545"/>
        <v>338.31799888014007</v>
      </c>
      <c r="D970" s="104">
        <f t="shared" si="536"/>
        <v>1131.058</v>
      </c>
      <c r="E970" s="105">
        <f t="shared" si="548"/>
        <v>1109.23</v>
      </c>
      <c r="F970" s="106">
        <f t="shared" si="549"/>
        <v>45097</v>
      </c>
      <c r="G970" s="107">
        <f t="shared" ref="G970:G1033" si="554">(E970/D970)-1</f>
        <v>-1.9298745068776268E-2</v>
      </c>
      <c r="H970" s="108">
        <f t="shared" si="541"/>
        <v>45159</v>
      </c>
      <c r="I970" s="108">
        <f t="shared" ref="I970:I1033" si="555">IF(A970&gt;I969,H970,I969)</f>
        <v>45159</v>
      </c>
      <c r="J970" s="109">
        <f t="shared" si="537"/>
        <v>22</v>
      </c>
      <c r="K970" s="109">
        <f t="shared" si="552"/>
        <v>12</v>
      </c>
      <c r="L970" s="8">
        <f t="shared" si="538"/>
        <v>1</v>
      </c>
      <c r="M970" s="110">
        <f t="shared" si="551"/>
        <v>1</v>
      </c>
      <c r="N970" s="110">
        <f t="shared" si="546"/>
        <v>1.3106132464250755</v>
      </c>
      <c r="O970" s="103">
        <f t="shared" si="550"/>
        <v>1.3106132399999999</v>
      </c>
      <c r="P970" s="103">
        <f t="shared" ref="P970:P1033" si="556">TRUNC(C970*O970,8)</f>
        <v>443.40404866</v>
      </c>
      <c r="Q970" s="11">
        <f t="shared" si="544"/>
        <v>0</v>
      </c>
      <c r="R970" s="30">
        <f t="shared" si="539"/>
        <v>0</v>
      </c>
      <c r="S970" s="8">
        <f t="shared" ref="S970:S1033" si="557">IF(R970&gt;0,TRUNC(R970*P970,8),0)</f>
        <v>0</v>
      </c>
      <c r="T970" s="113">
        <f t="shared" si="540"/>
        <v>0.16</v>
      </c>
      <c r="U970" s="111">
        <f t="shared" si="547"/>
        <v>12</v>
      </c>
      <c r="V970" s="111">
        <v>252</v>
      </c>
      <c r="W970" s="110">
        <f t="shared" ref="W970:W1033" si="558">ROUND((1+T970)^TRUNC((U970/V970),9),9)</f>
        <v>1.007092654</v>
      </c>
      <c r="X970" s="103">
        <f t="shared" ref="X970:X1033" si="559">TRUNC((P970*(W970-1)),8)</f>
        <v>3.1449114900000001</v>
      </c>
      <c r="Y970" s="103">
        <f t="shared" ref="Y970:Y1033" si="560">IF(Q970&gt;0,S970+X970,0)</f>
        <v>0</v>
      </c>
      <c r="Z970" s="114" t="str">
        <f t="shared" si="542"/>
        <v>A+J=</v>
      </c>
      <c r="AA970" s="108">
        <f t="shared" si="543"/>
        <v>45159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61">(A970+1)</f>
        <v>45146</v>
      </c>
      <c r="B971" s="103">
        <f t="shared" si="553"/>
        <v>446.81204064000002</v>
      </c>
      <c r="C971" s="192">
        <f t="shared" si="545"/>
        <v>338.31799888014007</v>
      </c>
      <c r="D971" s="104">
        <f t="shared" ref="D971:D1034" si="562">IF(E971=E970,D970,E970)</f>
        <v>1131.058</v>
      </c>
      <c r="E971" s="105">
        <f t="shared" si="548"/>
        <v>1109.23</v>
      </c>
      <c r="F971" s="106">
        <f t="shared" si="549"/>
        <v>45097</v>
      </c>
      <c r="G971" s="107">
        <f t="shared" si="554"/>
        <v>-1.9298745068776268E-2</v>
      </c>
      <c r="H971" s="108">
        <f t="shared" si="541"/>
        <v>45159</v>
      </c>
      <c r="I971" s="108">
        <f t="shared" si="555"/>
        <v>45159</v>
      </c>
      <c r="J971" s="109">
        <f t="shared" ref="J971:J1034" si="563">IF(I971=I970,J970,NETWORKDAYS(I970,I971,$AD$171:$AD$502)-1)</f>
        <v>22</v>
      </c>
      <c r="K971" s="109">
        <f t="shared" si="552"/>
        <v>13</v>
      </c>
      <c r="L971" s="8">
        <f t="shared" ref="L971:L1034" si="564">IF(E971&lt;D971,1,TRUNC((E971/D971)^TRUNC((K971/J971),9),8))</f>
        <v>1</v>
      </c>
      <c r="M971" s="110">
        <f t="shared" si="551"/>
        <v>1</v>
      </c>
      <c r="N971" s="110">
        <f t="shared" si="546"/>
        <v>1.3106132464250755</v>
      </c>
      <c r="O971" s="103">
        <f t="shared" si="550"/>
        <v>1.3106132399999999</v>
      </c>
      <c r="P971" s="103">
        <f t="shared" si="556"/>
        <v>443.40404866</v>
      </c>
      <c r="Q971" s="11">
        <f t="shared" si="544"/>
        <v>0</v>
      </c>
      <c r="R971" s="30">
        <f t="shared" ref="R971:R1034" si="565">IF(Q971&gt;0,VLOOKUP($A971,$AD$10:$AI$165,6),0)</f>
        <v>0</v>
      </c>
      <c r="S971" s="8">
        <f t="shared" si="557"/>
        <v>0</v>
      </c>
      <c r="T971" s="113">
        <f t="shared" ref="T971:T1034" si="566">(T970)</f>
        <v>0.16</v>
      </c>
      <c r="U971" s="111">
        <f t="shared" si="547"/>
        <v>13</v>
      </c>
      <c r="V971" s="111">
        <v>252</v>
      </c>
      <c r="W971" s="110">
        <f t="shared" si="558"/>
        <v>1.0076859739999999</v>
      </c>
      <c r="X971" s="103">
        <f t="shared" si="559"/>
        <v>3.4079919799999998</v>
      </c>
      <c r="Y971" s="103">
        <f t="shared" si="560"/>
        <v>0</v>
      </c>
      <c r="Z971" s="114" t="str">
        <f t="shared" si="542"/>
        <v>A+J=</v>
      </c>
      <c r="AA971" s="108">
        <f t="shared" si="543"/>
        <v>45159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61"/>
        <v>45147</v>
      </c>
      <c r="B972" s="103">
        <f t="shared" si="553"/>
        <v>447.07527633000001</v>
      </c>
      <c r="C972" s="192">
        <f t="shared" si="545"/>
        <v>338.31799888014007</v>
      </c>
      <c r="D972" s="104">
        <f t="shared" si="562"/>
        <v>1131.058</v>
      </c>
      <c r="E972" s="105">
        <f t="shared" si="548"/>
        <v>1109.23</v>
      </c>
      <c r="F972" s="106">
        <f t="shared" si="549"/>
        <v>45097</v>
      </c>
      <c r="G972" s="107">
        <f t="shared" si="554"/>
        <v>-1.9298745068776268E-2</v>
      </c>
      <c r="H972" s="108">
        <f t="shared" ref="H972:H1035" si="567">IF(DAY(A972)=H$9,VLOOKUP(A972,AH$118:AN$450,4),H971)</f>
        <v>45159</v>
      </c>
      <c r="I972" s="108">
        <f t="shared" si="555"/>
        <v>45159</v>
      </c>
      <c r="J972" s="109">
        <f t="shared" si="563"/>
        <v>22</v>
      </c>
      <c r="K972" s="109">
        <f t="shared" si="552"/>
        <v>14</v>
      </c>
      <c r="L972" s="8">
        <f t="shared" si="564"/>
        <v>1</v>
      </c>
      <c r="M972" s="110">
        <f t="shared" si="551"/>
        <v>1</v>
      </c>
      <c r="N972" s="110">
        <f t="shared" si="546"/>
        <v>1.3106132464250755</v>
      </c>
      <c r="O972" s="103">
        <f t="shared" si="550"/>
        <v>1.3106132399999999</v>
      </c>
      <c r="P972" s="103">
        <f t="shared" si="556"/>
        <v>443.40404866</v>
      </c>
      <c r="Q972" s="11">
        <f t="shared" si="544"/>
        <v>0</v>
      </c>
      <c r="R972" s="30">
        <f t="shared" si="565"/>
        <v>0</v>
      </c>
      <c r="S972" s="8">
        <f t="shared" si="557"/>
        <v>0</v>
      </c>
      <c r="T972" s="113">
        <f t="shared" si="566"/>
        <v>0.16</v>
      </c>
      <c r="U972" s="111">
        <f t="shared" si="547"/>
        <v>14</v>
      </c>
      <c r="V972" s="111">
        <v>252</v>
      </c>
      <c r="W972" s="110">
        <f t="shared" si="558"/>
        <v>1.0082796439999999</v>
      </c>
      <c r="X972" s="103">
        <f t="shared" si="559"/>
        <v>3.6712276699999999</v>
      </c>
      <c r="Y972" s="103">
        <f t="shared" si="560"/>
        <v>0</v>
      </c>
      <c r="Z972" s="114" t="str">
        <f t="shared" ref="Z972:Z1035" si="568">IF($Q971&gt;0,VLOOKUP($A971,$AD$10:$AM$165,9),Z971)</f>
        <v>A+J=</v>
      </c>
      <c r="AA972" s="108">
        <f t="shared" ref="AA972:AA1035" si="569">IF($Q971&gt;0,VLOOKUP($A971,$AD$10:$AM$165,10),AA971)</f>
        <v>45159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61"/>
        <v>45148</v>
      </c>
      <c r="B973" s="103">
        <f t="shared" si="553"/>
        <v>447.33866719999997</v>
      </c>
      <c r="C973" s="192">
        <f t="shared" si="545"/>
        <v>338.31799888014007</v>
      </c>
      <c r="D973" s="104">
        <f t="shared" si="562"/>
        <v>1131.058</v>
      </c>
      <c r="E973" s="105">
        <f t="shared" si="548"/>
        <v>1109.23</v>
      </c>
      <c r="F973" s="106">
        <f t="shared" si="549"/>
        <v>45097</v>
      </c>
      <c r="G973" s="107">
        <f t="shared" si="554"/>
        <v>-1.9298745068776268E-2</v>
      </c>
      <c r="H973" s="108">
        <f t="shared" si="567"/>
        <v>45159</v>
      </c>
      <c r="I973" s="108">
        <f t="shared" si="555"/>
        <v>45159</v>
      </c>
      <c r="J973" s="109">
        <f t="shared" si="563"/>
        <v>22</v>
      </c>
      <c r="K973" s="109">
        <f t="shared" si="552"/>
        <v>15</v>
      </c>
      <c r="L973" s="8">
        <f t="shared" si="564"/>
        <v>1</v>
      </c>
      <c r="M973" s="110">
        <f t="shared" si="551"/>
        <v>1</v>
      </c>
      <c r="N973" s="110">
        <f t="shared" si="546"/>
        <v>1.3106132464250755</v>
      </c>
      <c r="O973" s="103">
        <f t="shared" si="550"/>
        <v>1.3106132399999999</v>
      </c>
      <c r="P973" s="103">
        <f t="shared" si="556"/>
        <v>443.40404866</v>
      </c>
      <c r="Q973" s="11">
        <f t="shared" ref="Q973:Q1036" si="570">IF(VLOOKUP(A973,AD$10:AK$165,8)=VLOOKUP(A972,AD$10:AK$165,8),0,VLOOKUP(A973,AD$10:AK$165,8))</f>
        <v>0</v>
      </c>
      <c r="R973" s="30">
        <f t="shared" si="565"/>
        <v>0</v>
      </c>
      <c r="S973" s="8">
        <f t="shared" si="557"/>
        <v>0</v>
      </c>
      <c r="T973" s="113">
        <f t="shared" si="566"/>
        <v>0.16</v>
      </c>
      <c r="U973" s="111">
        <f t="shared" si="547"/>
        <v>15</v>
      </c>
      <c r="V973" s="111">
        <v>252</v>
      </c>
      <c r="W973" s="110">
        <f t="shared" si="558"/>
        <v>1.008873664</v>
      </c>
      <c r="X973" s="103">
        <f t="shared" si="559"/>
        <v>3.9346185400000002</v>
      </c>
      <c r="Y973" s="103">
        <f t="shared" si="560"/>
        <v>0</v>
      </c>
      <c r="Z973" s="114" t="str">
        <f t="shared" si="568"/>
        <v>A+J=</v>
      </c>
      <c r="AA973" s="108">
        <f t="shared" si="569"/>
        <v>45159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61"/>
        <v>45149</v>
      </c>
      <c r="B974" s="103">
        <f t="shared" si="553"/>
        <v>447.60221281999998</v>
      </c>
      <c r="C974" s="192">
        <f t="shared" ref="C974:C1037" si="571">C973-(S973/O973)</f>
        <v>338.31799888014007</v>
      </c>
      <c r="D974" s="104">
        <f t="shared" si="562"/>
        <v>1131.058</v>
      </c>
      <c r="E974" s="105">
        <f t="shared" si="548"/>
        <v>1109.23</v>
      </c>
      <c r="F974" s="106">
        <f t="shared" si="549"/>
        <v>45097</v>
      </c>
      <c r="G974" s="107">
        <f t="shared" si="554"/>
        <v>-1.9298745068776268E-2</v>
      </c>
      <c r="H974" s="108">
        <f t="shared" si="567"/>
        <v>45159</v>
      </c>
      <c r="I974" s="108">
        <f t="shared" si="555"/>
        <v>45159</v>
      </c>
      <c r="J974" s="109">
        <f t="shared" si="563"/>
        <v>22</v>
      </c>
      <c r="K974" s="109">
        <f t="shared" si="552"/>
        <v>16</v>
      </c>
      <c r="L974" s="8">
        <f t="shared" si="564"/>
        <v>1</v>
      </c>
      <c r="M974" s="110">
        <f t="shared" si="551"/>
        <v>1</v>
      </c>
      <c r="N974" s="110">
        <f t="shared" si="546"/>
        <v>1.3106132464250755</v>
      </c>
      <c r="O974" s="103">
        <f t="shared" si="550"/>
        <v>1.3106132399999999</v>
      </c>
      <c r="P974" s="103">
        <f t="shared" si="556"/>
        <v>443.40404866</v>
      </c>
      <c r="Q974" s="11">
        <f t="shared" si="570"/>
        <v>0</v>
      </c>
      <c r="R974" s="30">
        <f t="shared" si="565"/>
        <v>0</v>
      </c>
      <c r="S974" s="8">
        <f t="shared" si="557"/>
        <v>0</v>
      </c>
      <c r="T974" s="113">
        <f t="shared" si="566"/>
        <v>0.16</v>
      </c>
      <c r="U974" s="111">
        <f t="shared" si="547"/>
        <v>16</v>
      </c>
      <c r="V974" s="111">
        <v>252</v>
      </c>
      <c r="W974" s="110">
        <f t="shared" si="558"/>
        <v>1.0094680330000001</v>
      </c>
      <c r="X974" s="103">
        <f t="shared" si="559"/>
        <v>4.1981641600000001</v>
      </c>
      <c r="Y974" s="103">
        <f t="shared" si="560"/>
        <v>0</v>
      </c>
      <c r="Z974" s="114" t="str">
        <f t="shared" si="568"/>
        <v>A+J=</v>
      </c>
      <c r="AA974" s="108">
        <f t="shared" si="569"/>
        <v>45159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61"/>
        <v>45150</v>
      </c>
      <c r="B975" s="103">
        <f t="shared" si="553"/>
        <v>447.86591407999998</v>
      </c>
      <c r="C975" s="192">
        <f t="shared" si="571"/>
        <v>338.31799888014007</v>
      </c>
      <c r="D975" s="104">
        <f t="shared" si="562"/>
        <v>1131.058</v>
      </c>
      <c r="E975" s="105">
        <f t="shared" si="548"/>
        <v>1109.23</v>
      </c>
      <c r="F975" s="106">
        <f t="shared" si="549"/>
        <v>45097</v>
      </c>
      <c r="G975" s="107">
        <f t="shared" si="554"/>
        <v>-1.9298745068776268E-2</v>
      </c>
      <c r="H975" s="108">
        <f t="shared" si="567"/>
        <v>45159</v>
      </c>
      <c r="I975" s="108">
        <f t="shared" si="555"/>
        <v>45159</v>
      </c>
      <c r="J975" s="109">
        <f t="shared" si="563"/>
        <v>22</v>
      </c>
      <c r="K975" s="109">
        <f t="shared" si="552"/>
        <v>17</v>
      </c>
      <c r="L975" s="8">
        <f t="shared" si="564"/>
        <v>1</v>
      </c>
      <c r="M975" s="110">
        <f t="shared" si="551"/>
        <v>1</v>
      </c>
      <c r="N975" s="110">
        <f t="shared" si="546"/>
        <v>1.3106132464250755</v>
      </c>
      <c r="O975" s="103">
        <f t="shared" si="550"/>
        <v>1.3106132399999999</v>
      </c>
      <c r="P975" s="103">
        <f t="shared" si="556"/>
        <v>443.40404866</v>
      </c>
      <c r="Q975" s="11">
        <f t="shared" si="570"/>
        <v>0</v>
      </c>
      <c r="R975" s="30">
        <f t="shared" si="565"/>
        <v>0</v>
      </c>
      <c r="S975" s="8">
        <f t="shared" si="557"/>
        <v>0</v>
      </c>
      <c r="T975" s="113">
        <f t="shared" si="566"/>
        <v>0.16</v>
      </c>
      <c r="U975" s="111">
        <f t="shared" si="547"/>
        <v>17</v>
      </c>
      <c r="V975" s="111">
        <v>252</v>
      </c>
      <c r="W975" s="110">
        <f t="shared" si="558"/>
        <v>1.0100627529999999</v>
      </c>
      <c r="X975" s="103">
        <f t="shared" si="559"/>
        <v>4.4618654199999996</v>
      </c>
      <c r="Y975" s="103">
        <f t="shared" si="560"/>
        <v>0</v>
      </c>
      <c r="Z975" s="114" t="str">
        <f t="shared" si="568"/>
        <v>A+J=</v>
      </c>
      <c r="AA975" s="108">
        <f t="shared" si="569"/>
        <v>45159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61"/>
        <v>45151</v>
      </c>
      <c r="B976" s="103">
        <f t="shared" si="553"/>
        <v>447.86591407999998</v>
      </c>
      <c r="C976" s="192">
        <f t="shared" si="571"/>
        <v>338.31799888014007</v>
      </c>
      <c r="D976" s="104">
        <f t="shared" si="562"/>
        <v>1131.058</v>
      </c>
      <c r="E976" s="105">
        <f t="shared" si="548"/>
        <v>1109.23</v>
      </c>
      <c r="F976" s="106">
        <f t="shared" si="549"/>
        <v>45097</v>
      </c>
      <c r="G976" s="107">
        <f t="shared" si="554"/>
        <v>-1.9298745068776268E-2</v>
      </c>
      <c r="H976" s="108">
        <f t="shared" si="567"/>
        <v>45159</v>
      </c>
      <c r="I976" s="108">
        <f t="shared" si="555"/>
        <v>45159</v>
      </c>
      <c r="J976" s="109">
        <f t="shared" si="563"/>
        <v>22</v>
      </c>
      <c r="K976" s="109">
        <f t="shared" si="552"/>
        <v>17</v>
      </c>
      <c r="L976" s="8">
        <f t="shared" si="564"/>
        <v>1</v>
      </c>
      <c r="M976" s="110">
        <f t="shared" si="551"/>
        <v>1</v>
      </c>
      <c r="N976" s="110">
        <f t="shared" si="546"/>
        <v>1.3106132464250755</v>
      </c>
      <c r="O976" s="103">
        <f t="shared" si="550"/>
        <v>1.3106132399999999</v>
      </c>
      <c r="P976" s="103">
        <f t="shared" si="556"/>
        <v>443.40404866</v>
      </c>
      <c r="Q976" s="11">
        <f t="shared" si="570"/>
        <v>0</v>
      </c>
      <c r="R976" s="30">
        <f t="shared" si="565"/>
        <v>0</v>
      </c>
      <c r="S976" s="8">
        <f t="shared" si="557"/>
        <v>0</v>
      </c>
      <c r="T976" s="113">
        <f t="shared" si="566"/>
        <v>0.16</v>
      </c>
      <c r="U976" s="111">
        <f t="shared" si="547"/>
        <v>17</v>
      </c>
      <c r="V976" s="111">
        <v>252</v>
      </c>
      <c r="W976" s="110">
        <f t="shared" si="558"/>
        <v>1.0100627529999999</v>
      </c>
      <c r="X976" s="103">
        <f t="shared" si="559"/>
        <v>4.4618654199999996</v>
      </c>
      <c r="Y976" s="103">
        <f t="shared" si="560"/>
        <v>0</v>
      </c>
      <c r="Z976" s="114" t="str">
        <f t="shared" si="568"/>
        <v>A+J=</v>
      </c>
      <c r="AA976" s="108">
        <f t="shared" si="569"/>
        <v>45159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61"/>
        <v>45152</v>
      </c>
      <c r="B977" s="103">
        <f t="shared" si="553"/>
        <v>447.86591407999998</v>
      </c>
      <c r="C977" s="192">
        <f t="shared" si="571"/>
        <v>338.31799888014007</v>
      </c>
      <c r="D977" s="104">
        <f t="shared" si="562"/>
        <v>1131.058</v>
      </c>
      <c r="E977" s="105">
        <f t="shared" si="548"/>
        <v>1109.23</v>
      </c>
      <c r="F977" s="106">
        <f t="shared" si="549"/>
        <v>45097</v>
      </c>
      <c r="G977" s="107">
        <f t="shared" si="554"/>
        <v>-1.9298745068776268E-2</v>
      </c>
      <c r="H977" s="108">
        <f t="shared" si="567"/>
        <v>45159</v>
      </c>
      <c r="I977" s="108">
        <f t="shared" si="555"/>
        <v>45159</v>
      </c>
      <c r="J977" s="109">
        <f t="shared" si="563"/>
        <v>22</v>
      </c>
      <c r="K977" s="109">
        <f t="shared" si="552"/>
        <v>17</v>
      </c>
      <c r="L977" s="8">
        <f t="shared" si="564"/>
        <v>1</v>
      </c>
      <c r="M977" s="110">
        <f t="shared" si="551"/>
        <v>1</v>
      </c>
      <c r="N977" s="110">
        <f t="shared" si="546"/>
        <v>1.3106132464250755</v>
      </c>
      <c r="O977" s="103">
        <f t="shared" si="550"/>
        <v>1.3106132399999999</v>
      </c>
      <c r="P977" s="103">
        <f t="shared" si="556"/>
        <v>443.40404866</v>
      </c>
      <c r="Q977" s="11">
        <f t="shared" si="570"/>
        <v>0</v>
      </c>
      <c r="R977" s="30">
        <f t="shared" si="565"/>
        <v>0</v>
      </c>
      <c r="S977" s="8">
        <f t="shared" si="557"/>
        <v>0</v>
      </c>
      <c r="T977" s="113">
        <f t="shared" si="566"/>
        <v>0.16</v>
      </c>
      <c r="U977" s="111">
        <f t="shared" si="547"/>
        <v>17</v>
      </c>
      <c r="V977" s="111">
        <v>252</v>
      </c>
      <c r="W977" s="110">
        <f t="shared" si="558"/>
        <v>1.0100627529999999</v>
      </c>
      <c r="X977" s="103">
        <f t="shared" si="559"/>
        <v>4.4618654199999996</v>
      </c>
      <c r="Y977" s="103">
        <f t="shared" si="560"/>
        <v>0</v>
      </c>
      <c r="Z977" s="114" t="str">
        <f t="shared" si="568"/>
        <v>A+J=</v>
      </c>
      <c r="AA977" s="108">
        <f t="shared" si="569"/>
        <v>45159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61"/>
        <v>45153</v>
      </c>
      <c r="B978" s="103">
        <f t="shared" si="553"/>
        <v>448.12977052000002</v>
      </c>
      <c r="C978" s="192">
        <f t="shared" si="571"/>
        <v>338.31799888014007</v>
      </c>
      <c r="D978" s="104">
        <f t="shared" si="562"/>
        <v>1131.058</v>
      </c>
      <c r="E978" s="105">
        <f t="shared" si="548"/>
        <v>1109.23</v>
      </c>
      <c r="F978" s="106">
        <f t="shared" si="549"/>
        <v>45097</v>
      </c>
      <c r="G978" s="107">
        <f t="shared" si="554"/>
        <v>-1.9298745068776268E-2</v>
      </c>
      <c r="H978" s="108">
        <f t="shared" si="567"/>
        <v>45159</v>
      </c>
      <c r="I978" s="108">
        <f t="shared" si="555"/>
        <v>45159</v>
      </c>
      <c r="J978" s="109">
        <f t="shared" si="563"/>
        <v>22</v>
      </c>
      <c r="K978" s="109">
        <f t="shared" si="552"/>
        <v>18</v>
      </c>
      <c r="L978" s="8">
        <f t="shared" si="564"/>
        <v>1</v>
      </c>
      <c r="M978" s="110">
        <f t="shared" si="551"/>
        <v>1</v>
      </c>
      <c r="N978" s="110">
        <f t="shared" si="546"/>
        <v>1.3106132464250755</v>
      </c>
      <c r="O978" s="103">
        <f t="shared" si="550"/>
        <v>1.3106132399999999</v>
      </c>
      <c r="P978" s="103">
        <f t="shared" si="556"/>
        <v>443.40404866</v>
      </c>
      <c r="Q978" s="11">
        <f t="shared" si="570"/>
        <v>0</v>
      </c>
      <c r="R978" s="30">
        <f t="shared" si="565"/>
        <v>0</v>
      </c>
      <c r="S978" s="8">
        <f t="shared" si="557"/>
        <v>0</v>
      </c>
      <c r="T978" s="113">
        <f t="shared" si="566"/>
        <v>0.16</v>
      </c>
      <c r="U978" s="111">
        <f t="shared" si="547"/>
        <v>18</v>
      </c>
      <c r="V978" s="111">
        <v>252</v>
      </c>
      <c r="W978" s="110">
        <f t="shared" si="558"/>
        <v>1.0106578230000001</v>
      </c>
      <c r="X978" s="103">
        <f t="shared" si="559"/>
        <v>4.7257218600000002</v>
      </c>
      <c r="Y978" s="103">
        <f t="shared" si="560"/>
        <v>0</v>
      </c>
      <c r="Z978" s="114" t="str">
        <f t="shared" si="568"/>
        <v>A+J=</v>
      </c>
      <c r="AA978" s="108">
        <f t="shared" si="569"/>
        <v>45159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61"/>
        <v>45154</v>
      </c>
      <c r="B979" s="103">
        <f t="shared" si="553"/>
        <v>448.39378261000002</v>
      </c>
      <c r="C979" s="192">
        <f t="shared" si="571"/>
        <v>338.31799888014007</v>
      </c>
      <c r="D979" s="104">
        <f t="shared" si="562"/>
        <v>1131.058</v>
      </c>
      <c r="E979" s="105">
        <f t="shared" si="548"/>
        <v>1109.23</v>
      </c>
      <c r="F979" s="106">
        <f t="shared" si="549"/>
        <v>45097</v>
      </c>
      <c r="G979" s="107">
        <f t="shared" si="554"/>
        <v>-1.9298745068776268E-2</v>
      </c>
      <c r="H979" s="108">
        <f t="shared" si="567"/>
        <v>45159</v>
      </c>
      <c r="I979" s="108">
        <f t="shared" si="555"/>
        <v>45159</v>
      </c>
      <c r="J979" s="109">
        <f t="shared" si="563"/>
        <v>22</v>
      </c>
      <c r="K979" s="109">
        <f t="shared" si="552"/>
        <v>19</v>
      </c>
      <c r="L979" s="8">
        <f t="shared" si="564"/>
        <v>1</v>
      </c>
      <c r="M979" s="110">
        <f t="shared" si="551"/>
        <v>1</v>
      </c>
      <c r="N979" s="110">
        <f t="shared" si="546"/>
        <v>1.3106132464250755</v>
      </c>
      <c r="O979" s="103">
        <f t="shared" si="550"/>
        <v>1.3106132399999999</v>
      </c>
      <c r="P979" s="103">
        <f t="shared" si="556"/>
        <v>443.40404866</v>
      </c>
      <c r="Q979" s="11">
        <f t="shared" si="570"/>
        <v>0</v>
      </c>
      <c r="R979" s="30">
        <f t="shared" si="565"/>
        <v>0</v>
      </c>
      <c r="S979" s="8">
        <f t="shared" si="557"/>
        <v>0</v>
      </c>
      <c r="T979" s="113">
        <f t="shared" si="566"/>
        <v>0.16</v>
      </c>
      <c r="U979" s="111">
        <f t="shared" si="547"/>
        <v>19</v>
      </c>
      <c r="V979" s="111">
        <v>252</v>
      </c>
      <c r="W979" s="110">
        <f t="shared" si="558"/>
        <v>1.0112532439999999</v>
      </c>
      <c r="X979" s="103">
        <f t="shared" si="559"/>
        <v>4.9897339499999998</v>
      </c>
      <c r="Y979" s="103">
        <f t="shared" si="560"/>
        <v>0</v>
      </c>
      <c r="Z979" s="114" t="str">
        <f t="shared" si="568"/>
        <v>A+J=</v>
      </c>
      <c r="AA979" s="108">
        <f t="shared" si="569"/>
        <v>45159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61"/>
        <v>45155</v>
      </c>
      <c r="B980" s="103">
        <f t="shared" si="553"/>
        <v>448.65794987999999</v>
      </c>
      <c r="C980" s="192">
        <f t="shared" si="571"/>
        <v>338.31799888014007</v>
      </c>
      <c r="D980" s="104">
        <f t="shared" si="562"/>
        <v>1131.058</v>
      </c>
      <c r="E980" s="105">
        <f t="shared" si="548"/>
        <v>1109.23</v>
      </c>
      <c r="F980" s="106">
        <f t="shared" si="549"/>
        <v>45097</v>
      </c>
      <c r="G980" s="107">
        <f t="shared" si="554"/>
        <v>-1.9298745068776268E-2</v>
      </c>
      <c r="H980" s="108">
        <f t="shared" si="567"/>
        <v>45159</v>
      </c>
      <c r="I980" s="108">
        <f t="shared" si="555"/>
        <v>45159</v>
      </c>
      <c r="J980" s="109">
        <f t="shared" si="563"/>
        <v>22</v>
      </c>
      <c r="K980" s="109">
        <f t="shared" si="552"/>
        <v>20</v>
      </c>
      <c r="L980" s="8">
        <f t="shared" si="564"/>
        <v>1</v>
      </c>
      <c r="M980" s="110">
        <f t="shared" si="551"/>
        <v>1</v>
      </c>
      <c r="N980" s="110">
        <f t="shared" si="546"/>
        <v>1.3106132464250755</v>
      </c>
      <c r="O980" s="103">
        <f t="shared" si="550"/>
        <v>1.3106132399999999</v>
      </c>
      <c r="P980" s="103">
        <f t="shared" si="556"/>
        <v>443.40404866</v>
      </c>
      <c r="Q980" s="11">
        <f t="shared" si="570"/>
        <v>0</v>
      </c>
      <c r="R980" s="30">
        <f t="shared" si="565"/>
        <v>0</v>
      </c>
      <c r="S980" s="8">
        <f t="shared" si="557"/>
        <v>0</v>
      </c>
      <c r="T980" s="113">
        <f t="shared" si="566"/>
        <v>0.16</v>
      </c>
      <c r="U980" s="111">
        <f t="shared" si="547"/>
        <v>20</v>
      </c>
      <c r="V980" s="111">
        <v>252</v>
      </c>
      <c r="W980" s="110">
        <f t="shared" si="558"/>
        <v>1.0118490149999999</v>
      </c>
      <c r="X980" s="103">
        <f t="shared" si="559"/>
        <v>5.2539012200000004</v>
      </c>
      <c r="Y980" s="103">
        <f t="shared" si="560"/>
        <v>0</v>
      </c>
      <c r="Z980" s="114" t="str">
        <f t="shared" si="568"/>
        <v>A+J=</v>
      </c>
      <c r="AA980" s="108">
        <f t="shared" si="569"/>
        <v>45159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61"/>
        <v>45156</v>
      </c>
      <c r="B981" s="103">
        <f t="shared" si="553"/>
        <v>448.92227322999997</v>
      </c>
      <c r="C981" s="192">
        <f t="shared" si="571"/>
        <v>338.31799888014007</v>
      </c>
      <c r="D981" s="104">
        <f t="shared" si="562"/>
        <v>1131.058</v>
      </c>
      <c r="E981" s="105">
        <f t="shared" si="548"/>
        <v>1109.23</v>
      </c>
      <c r="F981" s="106">
        <f t="shared" si="549"/>
        <v>45097</v>
      </c>
      <c r="G981" s="107">
        <f t="shared" si="554"/>
        <v>-1.9298745068776268E-2</v>
      </c>
      <c r="H981" s="108">
        <f t="shared" si="567"/>
        <v>45159</v>
      </c>
      <c r="I981" s="108">
        <f t="shared" si="555"/>
        <v>45159</v>
      </c>
      <c r="J981" s="109">
        <f t="shared" si="563"/>
        <v>22</v>
      </c>
      <c r="K981" s="109">
        <f t="shared" si="552"/>
        <v>21</v>
      </c>
      <c r="L981" s="8">
        <f t="shared" si="564"/>
        <v>1</v>
      </c>
      <c r="M981" s="110">
        <f t="shared" si="551"/>
        <v>1</v>
      </c>
      <c r="N981" s="110">
        <f t="shared" si="546"/>
        <v>1.3106132464250755</v>
      </c>
      <c r="O981" s="103">
        <f t="shared" si="550"/>
        <v>1.3106132399999999</v>
      </c>
      <c r="P981" s="103">
        <f t="shared" si="556"/>
        <v>443.40404866</v>
      </c>
      <c r="Q981" s="11">
        <f t="shared" si="570"/>
        <v>0</v>
      </c>
      <c r="R981" s="30">
        <f t="shared" si="565"/>
        <v>0</v>
      </c>
      <c r="S981" s="8">
        <f t="shared" si="557"/>
        <v>0</v>
      </c>
      <c r="T981" s="113">
        <f t="shared" si="566"/>
        <v>0.16</v>
      </c>
      <c r="U981" s="111">
        <f t="shared" si="547"/>
        <v>21</v>
      </c>
      <c r="V981" s="111">
        <v>252</v>
      </c>
      <c r="W981" s="110">
        <f t="shared" si="558"/>
        <v>1.0124451379999999</v>
      </c>
      <c r="X981" s="103">
        <f t="shared" si="559"/>
        <v>5.5182245700000001</v>
      </c>
      <c r="Y981" s="103">
        <f t="shared" si="560"/>
        <v>0</v>
      </c>
      <c r="Z981" s="114" t="str">
        <f t="shared" si="568"/>
        <v>A+J=</v>
      </c>
      <c r="AA981" s="108">
        <f t="shared" si="569"/>
        <v>45159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61"/>
        <v>45157</v>
      </c>
      <c r="B982" s="103">
        <f t="shared" si="553"/>
        <v>449.18675222000002</v>
      </c>
      <c r="C982" s="192">
        <f t="shared" si="571"/>
        <v>338.31799888014007</v>
      </c>
      <c r="D982" s="104">
        <f t="shared" si="562"/>
        <v>1131.058</v>
      </c>
      <c r="E982" s="105">
        <f t="shared" si="548"/>
        <v>1109.23</v>
      </c>
      <c r="F982" s="106">
        <f t="shared" si="549"/>
        <v>45097</v>
      </c>
      <c r="G982" s="107">
        <f t="shared" si="554"/>
        <v>-1.9298745068776268E-2</v>
      </c>
      <c r="H982" s="108">
        <f t="shared" si="567"/>
        <v>45159</v>
      </c>
      <c r="I982" s="108">
        <f t="shared" si="555"/>
        <v>45159</v>
      </c>
      <c r="J982" s="109">
        <f t="shared" si="563"/>
        <v>22</v>
      </c>
      <c r="K982" s="109">
        <f t="shared" si="552"/>
        <v>22</v>
      </c>
      <c r="L982" s="8">
        <f t="shared" si="564"/>
        <v>1</v>
      </c>
      <c r="M982" s="110">
        <f t="shared" si="551"/>
        <v>1</v>
      </c>
      <c r="N982" s="110">
        <f t="shared" si="546"/>
        <v>1.3106132464250755</v>
      </c>
      <c r="O982" s="103">
        <f t="shared" si="550"/>
        <v>1.3106132399999999</v>
      </c>
      <c r="P982" s="103">
        <f t="shared" si="556"/>
        <v>443.40404866</v>
      </c>
      <c r="Q982" s="11">
        <f t="shared" si="570"/>
        <v>0</v>
      </c>
      <c r="R982" s="30">
        <f t="shared" si="565"/>
        <v>0</v>
      </c>
      <c r="S982" s="8">
        <f t="shared" si="557"/>
        <v>0</v>
      </c>
      <c r="T982" s="113">
        <f t="shared" si="566"/>
        <v>0.16</v>
      </c>
      <c r="U982" s="111">
        <f t="shared" si="547"/>
        <v>22</v>
      </c>
      <c r="V982" s="111">
        <v>252</v>
      </c>
      <c r="W982" s="110">
        <f t="shared" si="558"/>
        <v>1.0130416120000001</v>
      </c>
      <c r="X982" s="103">
        <f t="shared" si="559"/>
        <v>5.7827035599999999</v>
      </c>
      <c r="Y982" s="103">
        <f t="shared" si="560"/>
        <v>0</v>
      </c>
      <c r="Z982" s="114" t="str">
        <f t="shared" si="568"/>
        <v>A+J=</v>
      </c>
      <c r="AA982" s="108">
        <f t="shared" si="569"/>
        <v>45159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61"/>
        <v>45158</v>
      </c>
      <c r="B983" s="103">
        <f t="shared" si="553"/>
        <v>449.18675222000002</v>
      </c>
      <c r="C983" s="192">
        <f t="shared" si="571"/>
        <v>338.31799888014007</v>
      </c>
      <c r="D983" s="104">
        <f t="shared" si="562"/>
        <v>1131.058</v>
      </c>
      <c r="E983" s="105">
        <f t="shared" si="548"/>
        <v>1109.23</v>
      </c>
      <c r="F983" s="106">
        <f t="shared" si="549"/>
        <v>45097</v>
      </c>
      <c r="G983" s="107">
        <f t="shared" si="554"/>
        <v>-1.9298745068776268E-2</v>
      </c>
      <c r="H983" s="108">
        <f t="shared" si="567"/>
        <v>45189</v>
      </c>
      <c r="I983" s="108">
        <f t="shared" si="555"/>
        <v>45159</v>
      </c>
      <c r="J983" s="109">
        <f t="shared" si="563"/>
        <v>22</v>
      </c>
      <c r="K983" s="109">
        <f t="shared" si="552"/>
        <v>22</v>
      </c>
      <c r="L983" s="8">
        <f t="shared" si="564"/>
        <v>1</v>
      </c>
      <c r="M983" s="110">
        <f t="shared" si="551"/>
        <v>1</v>
      </c>
      <c r="N983" s="110">
        <f t="shared" si="546"/>
        <v>1.3106132464250755</v>
      </c>
      <c r="O983" s="103">
        <f t="shared" si="550"/>
        <v>1.3106132399999999</v>
      </c>
      <c r="P983" s="103">
        <f t="shared" si="556"/>
        <v>443.40404866</v>
      </c>
      <c r="Q983" s="11">
        <f t="shared" si="570"/>
        <v>0</v>
      </c>
      <c r="R983" s="30">
        <f t="shared" si="565"/>
        <v>0</v>
      </c>
      <c r="S983" s="8">
        <f t="shared" si="557"/>
        <v>0</v>
      </c>
      <c r="T983" s="113">
        <f t="shared" si="566"/>
        <v>0.16</v>
      </c>
      <c r="U983" s="111">
        <f t="shared" si="547"/>
        <v>22</v>
      </c>
      <c r="V983" s="111">
        <v>252</v>
      </c>
      <c r="W983" s="110">
        <f t="shared" si="558"/>
        <v>1.0130416120000001</v>
      </c>
      <c r="X983" s="103">
        <f t="shared" si="559"/>
        <v>5.7827035599999999</v>
      </c>
      <c r="Y983" s="103">
        <f t="shared" si="560"/>
        <v>0</v>
      </c>
      <c r="Z983" s="114" t="str">
        <f t="shared" si="568"/>
        <v>A+J=</v>
      </c>
      <c r="AA983" s="108">
        <f t="shared" si="569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61"/>
        <v>45159</v>
      </c>
      <c r="B984" s="103">
        <f t="shared" si="553"/>
        <v>449.18675222000002</v>
      </c>
      <c r="C984" s="192">
        <f t="shared" si="571"/>
        <v>338.31799888014007</v>
      </c>
      <c r="D984" s="104">
        <f t="shared" si="562"/>
        <v>1131.058</v>
      </c>
      <c r="E984" s="105">
        <f t="shared" si="548"/>
        <v>1109.23</v>
      </c>
      <c r="F984" s="106">
        <f t="shared" si="549"/>
        <v>45097</v>
      </c>
      <c r="G984" s="107">
        <f t="shared" si="554"/>
        <v>-1.9298745068776268E-2</v>
      </c>
      <c r="H984" s="108">
        <f t="shared" si="567"/>
        <v>45189</v>
      </c>
      <c r="I984" s="108">
        <f t="shared" si="555"/>
        <v>45159</v>
      </c>
      <c r="J984" s="109">
        <f t="shared" si="563"/>
        <v>22</v>
      </c>
      <c r="K984" s="109">
        <f t="shared" si="552"/>
        <v>22</v>
      </c>
      <c r="L984" s="8">
        <f t="shared" si="564"/>
        <v>1</v>
      </c>
      <c r="M984" s="110">
        <f t="shared" si="551"/>
        <v>1</v>
      </c>
      <c r="N984" s="110">
        <f t="shared" si="546"/>
        <v>1.3106132464250755</v>
      </c>
      <c r="O984" s="103">
        <f t="shared" si="550"/>
        <v>1.3106132399999999</v>
      </c>
      <c r="P984" s="103">
        <f t="shared" si="556"/>
        <v>443.40404866</v>
      </c>
      <c r="Q984" s="11">
        <f t="shared" si="570"/>
        <v>32</v>
      </c>
      <c r="R984" s="30">
        <f t="shared" si="565"/>
        <v>7.3500035754048815E-2</v>
      </c>
      <c r="S984" s="8">
        <f t="shared" si="557"/>
        <v>32.590213429999999</v>
      </c>
      <c r="T984" s="113">
        <f t="shared" si="566"/>
        <v>0.16</v>
      </c>
      <c r="U984" s="111">
        <f t="shared" si="547"/>
        <v>22</v>
      </c>
      <c r="V984" s="111">
        <v>252</v>
      </c>
      <c r="W984" s="110">
        <f t="shared" si="558"/>
        <v>1.0130416120000001</v>
      </c>
      <c r="X984" s="103">
        <f t="shared" si="559"/>
        <v>5.7827035599999999</v>
      </c>
      <c r="Y984" s="103">
        <f t="shared" si="560"/>
        <v>38.37291699</v>
      </c>
      <c r="Z984" s="114" t="str">
        <f t="shared" si="568"/>
        <v>A+J=</v>
      </c>
      <c r="AA984" s="108">
        <f t="shared" si="569"/>
        <v>45159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61"/>
        <v>45160</v>
      </c>
      <c r="B985" s="103">
        <f t="shared" si="553"/>
        <v>411.05586290999997</v>
      </c>
      <c r="C985" s="192">
        <f t="shared" si="571"/>
        <v>313.45161386635829</v>
      </c>
      <c r="D985" s="104">
        <f t="shared" si="562"/>
        <v>1109.23</v>
      </c>
      <c r="E985" s="105">
        <f t="shared" si="548"/>
        <v>1101.204</v>
      </c>
      <c r="F985" s="106">
        <f t="shared" si="549"/>
        <v>45128</v>
      </c>
      <c r="G985" s="107">
        <f t="shared" si="554"/>
        <v>-7.2356499553745124E-3</v>
      </c>
      <c r="H985" s="108">
        <f t="shared" si="567"/>
        <v>45189</v>
      </c>
      <c r="I985" s="108">
        <f t="shared" si="555"/>
        <v>45189</v>
      </c>
      <c r="J985" s="109">
        <f t="shared" si="563"/>
        <v>21</v>
      </c>
      <c r="K985" s="109">
        <f t="shared" si="552"/>
        <v>1</v>
      </c>
      <c r="L985" s="8">
        <f t="shared" si="564"/>
        <v>1</v>
      </c>
      <c r="M985" s="110">
        <f t="shared" si="551"/>
        <v>1</v>
      </c>
      <c r="N985" s="110">
        <f t="shared" si="546"/>
        <v>1.3106132464250755</v>
      </c>
      <c r="O985" s="103">
        <f t="shared" si="550"/>
        <v>1.3106132399999999</v>
      </c>
      <c r="P985" s="103">
        <f t="shared" si="556"/>
        <v>410.81383523</v>
      </c>
      <c r="Q985" s="11">
        <f t="shared" si="570"/>
        <v>0</v>
      </c>
      <c r="R985" s="30">
        <f t="shared" si="565"/>
        <v>0</v>
      </c>
      <c r="S985" s="8">
        <f t="shared" si="557"/>
        <v>0</v>
      </c>
      <c r="T985" s="113">
        <f t="shared" si="566"/>
        <v>0.16</v>
      </c>
      <c r="U985" s="111">
        <f t="shared" si="547"/>
        <v>1</v>
      </c>
      <c r="V985" s="111">
        <v>252</v>
      </c>
      <c r="W985" s="110">
        <f t="shared" si="558"/>
        <v>1.0005891419999999</v>
      </c>
      <c r="X985" s="103">
        <f t="shared" si="559"/>
        <v>0.24202768</v>
      </c>
      <c r="Y985" s="103">
        <f t="shared" si="560"/>
        <v>0</v>
      </c>
      <c r="Z985" s="114" t="str">
        <f t="shared" si="568"/>
        <v>A+J=</v>
      </c>
      <c r="AA985" s="108">
        <f t="shared" si="569"/>
        <v>45189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61"/>
        <v>45161</v>
      </c>
      <c r="B986" s="103">
        <f t="shared" si="553"/>
        <v>411.29803274</v>
      </c>
      <c r="C986" s="192">
        <f t="shared" si="571"/>
        <v>313.45161386635829</v>
      </c>
      <c r="D986" s="104">
        <f t="shared" si="562"/>
        <v>1109.23</v>
      </c>
      <c r="E986" s="105">
        <f t="shared" si="548"/>
        <v>1101.204</v>
      </c>
      <c r="F986" s="106">
        <f t="shared" si="549"/>
        <v>45128</v>
      </c>
      <c r="G986" s="107">
        <f t="shared" si="554"/>
        <v>-7.2356499553745124E-3</v>
      </c>
      <c r="H986" s="108">
        <f t="shared" si="567"/>
        <v>45189</v>
      </c>
      <c r="I986" s="108">
        <f t="shared" si="555"/>
        <v>45189</v>
      </c>
      <c r="J986" s="109">
        <f t="shared" si="563"/>
        <v>21</v>
      </c>
      <c r="K986" s="109">
        <f t="shared" si="552"/>
        <v>2</v>
      </c>
      <c r="L986" s="8">
        <f t="shared" si="564"/>
        <v>1</v>
      </c>
      <c r="M986" s="110">
        <f t="shared" si="551"/>
        <v>1</v>
      </c>
      <c r="N986" s="110">
        <f t="shared" si="546"/>
        <v>1.3106132464250755</v>
      </c>
      <c r="O986" s="103">
        <f t="shared" si="550"/>
        <v>1.3106132399999999</v>
      </c>
      <c r="P986" s="103">
        <f t="shared" si="556"/>
        <v>410.81383523</v>
      </c>
      <c r="Q986" s="11">
        <f t="shared" si="570"/>
        <v>0</v>
      </c>
      <c r="R986" s="30">
        <f t="shared" si="565"/>
        <v>0</v>
      </c>
      <c r="S986" s="8">
        <f t="shared" si="557"/>
        <v>0</v>
      </c>
      <c r="T986" s="113">
        <f t="shared" si="566"/>
        <v>0.16</v>
      </c>
      <c r="U986" s="111">
        <f t="shared" si="547"/>
        <v>2</v>
      </c>
      <c r="V986" s="111">
        <v>252</v>
      </c>
      <c r="W986" s="110">
        <f t="shared" si="558"/>
        <v>1.0011786300000001</v>
      </c>
      <c r="X986" s="103">
        <f t="shared" si="559"/>
        <v>0.48419751</v>
      </c>
      <c r="Y986" s="103">
        <f t="shared" si="560"/>
        <v>0</v>
      </c>
      <c r="Z986" s="114" t="str">
        <f t="shared" si="568"/>
        <v>A+J=</v>
      </c>
      <c r="AA986" s="108">
        <f t="shared" si="569"/>
        <v>45189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61"/>
        <v>45162</v>
      </c>
      <c r="B987" s="103">
        <f t="shared" si="553"/>
        <v>411.54034594000001</v>
      </c>
      <c r="C987" s="192">
        <f t="shared" si="571"/>
        <v>313.45161386635829</v>
      </c>
      <c r="D987" s="104">
        <f t="shared" si="562"/>
        <v>1109.23</v>
      </c>
      <c r="E987" s="105">
        <f t="shared" si="548"/>
        <v>1101.204</v>
      </c>
      <c r="F987" s="106">
        <f t="shared" si="549"/>
        <v>45128</v>
      </c>
      <c r="G987" s="107">
        <f t="shared" si="554"/>
        <v>-7.2356499553745124E-3</v>
      </c>
      <c r="H987" s="108">
        <f t="shared" si="567"/>
        <v>45189</v>
      </c>
      <c r="I987" s="108">
        <f t="shared" si="555"/>
        <v>45189</v>
      </c>
      <c r="J987" s="109">
        <f t="shared" si="563"/>
        <v>21</v>
      </c>
      <c r="K987" s="109">
        <f t="shared" si="552"/>
        <v>3</v>
      </c>
      <c r="L987" s="8">
        <f t="shared" si="564"/>
        <v>1</v>
      </c>
      <c r="M987" s="110">
        <f t="shared" si="551"/>
        <v>1</v>
      </c>
      <c r="N987" s="110">
        <f t="shared" si="546"/>
        <v>1.3106132464250755</v>
      </c>
      <c r="O987" s="103">
        <f t="shared" si="550"/>
        <v>1.3106132399999999</v>
      </c>
      <c r="P987" s="103">
        <f t="shared" si="556"/>
        <v>410.81383523</v>
      </c>
      <c r="Q987" s="11">
        <f t="shared" si="570"/>
        <v>0</v>
      </c>
      <c r="R987" s="30">
        <f t="shared" si="565"/>
        <v>0</v>
      </c>
      <c r="S987" s="8">
        <f t="shared" si="557"/>
        <v>0</v>
      </c>
      <c r="T987" s="113">
        <f t="shared" si="566"/>
        <v>0.16</v>
      </c>
      <c r="U987" s="111">
        <f t="shared" si="547"/>
        <v>3</v>
      </c>
      <c r="V987" s="111">
        <v>252</v>
      </c>
      <c r="W987" s="110">
        <f t="shared" si="558"/>
        <v>1.001768467</v>
      </c>
      <c r="X987" s="103">
        <f t="shared" si="559"/>
        <v>0.72651071</v>
      </c>
      <c r="Y987" s="103">
        <f t="shared" si="560"/>
        <v>0</v>
      </c>
      <c r="Z987" s="114" t="str">
        <f t="shared" si="568"/>
        <v>A+J=</v>
      </c>
      <c r="AA987" s="108">
        <f t="shared" si="569"/>
        <v>45189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61"/>
        <v>45163</v>
      </c>
      <c r="B988" s="103">
        <f t="shared" si="553"/>
        <v>411.78280128</v>
      </c>
      <c r="C988" s="192">
        <f t="shared" si="571"/>
        <v>313.45161386635829</v>
      </c>
      <c r="D988" s="104">
        <f t="shared" si="562"/>
        <v>1109.23</v>
      </c>
      <c r="E988" s="105">
        <f t="shared" si="548"/>
        <v>1101.204</v>
      </c>
      <c r="F988" s="106">
        <f t="shared" si="549"/>
        <v>45128</v>
      </c>
      <c r="G988" s="107">
        <f t="shared" si="554"/>
        <v>-7.2356499553745124E-3</v>
      </c>
      <c r="H988" s="108">
        <f t="shared" si="567"/>
        <v>45189</v>
      </c>
      <c r="I988" s="108">
        <f t="shared" si="555"/>
        <v>45189</v>
      </c>
      <c r="J988" s="109">
        <f t="shared" si="563"/>
        <v>21</v>
      </c>
      <c r="K988" s="109">
        <f t="shared" si="552"/>
        <v>4</v>
      </c>
      <c r="L988" s="8">
        <f t="shared" si="564"/>
        <v>1</v>
      </c>
      <c r="M988" s="110">
        <f t="shared" si="551"/>
        <v>1</v>
      </c>
      <c r="N988" s="110">
        <f t="shared" si="546"/>
        <v>1.3106132464250755</v>
      </c>
      <c r="O988" s="103">
        <f t="shared" si="550"/>
        <v>1.3106132399999999</v>
      </c>
      <c r="P988" s="103">
        <f t="shared" si="556"/>
        <v>410.81383523</v>
      </c>
      <c r="Q988" s="11">
        <f t="shared" si="570"/>
        <v>0</v>
      </c>
      <c r="R988" s="30">
        <f t="shared" si="565"/>
        <v>0</v>
      </c>
      <c r="S988" s="8">
        <f t="shared" si="557"/>
        <v>0</v>
      </c>
      <c r="T988" s="113">
        <f t="shared" si="566"/>
        <v>0.16</v>
      </c>
      <c r="U988" s="111">
        <f t="shared" si="547"/>
        <v>4</v>
      </c>
      <c r="V988" s="111">
        <v>252</v>
      </c>
      <c r="W988" s="110">
        <f t="shared" si="558"/>
        <v>1.0023586499999999</v>
      </c>
      <c r="X988" s="103">
        <f t="shared" si="559"/>
        <v>0.96896605000000002</v>
      </c>
      <c r="Y988" s="103">
        <f t="shared" si="560"/>
        <v>0</v>
      </c>
      <c r="Z988" s="114" t="str">
        <f t="shared" si="568"/>
        <v>A+J=</v>
      </c>
      <c r="AA988" s="108">
        <f t="shared" si="569"/>
        <v>45189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61"/>
        <v>45164</v>
      </c>
      <c r="B989" s="103">
        <f t="shared" si="553"/>
        <v>412.02539998999998</v>
      </c>
      <c r="C989" s="192">
        <f t="shared" si="571"/>
        <v>313.45161386635829</v>
      </c>
      <c r="D989" s="104">
        <f t="shared" si="562"/>
        <v>1109.23</v>
      </c>
      <c r="E989" s="105">
        <f t="shared" si="548"/>
        <v>1101.204</v>
      </c>
      <c r="F989" s="106">
        <f t="shared" si="549"/>
        <v>45128</v>
      </c>
      <c r="G989" s="107">
        <f t="shared" si="554"/>
        <v>-7.2356499553745124E-3</v>
      </c>
      <c r="H989" s="108">
        <f t="shared" si="567"/>
        <v>45189</v>
      </c>
      <c r="I989" s="108">
        <f t="shared" si="555"/>
        <v>45189</v>
      </c>
      <c r="J989" s="109">
        <f t="shared" si="563"/>
        <v>21</v>
      </c>
      <c r="K989" s="109">
        <f t="shared" si="552"/>
        <v>5</v>
      </c>
      <c r="L989" s="8">
        <f t="shared" si="564"/>
        <v>1</v>
      </c>
      <c r="M989" s="110">
        <f t="shared" si="551"/>
        <v>1</v>
      </c>
      <c r="N989" s="110">
        <f t="shared" si="546"/>
        <v>1.3106132464250755</v>
      </c>
      <c r="O989" s="103">
        <f t="shared" si="550"/>
        <v>1.3106132399999999</v>
      </c>
      <c r="P989" s="103">
        <f t="shared" si="556"/>
        <v>410.81383523</v>
      </c>
      <c r="Q989" s="11">
        <f t="shared" si="570"/>
        <v>0</v>
      </c>
      <c r="R989" s="30">
        <f t="shared" si="565"/>
        <v>0</v>
      </c>
      <c r="S989" s="8">
        <f t="shared" si="557"/>
        <v>0</v>
      </c>
      <c r="T989" s="113">
        <f t="shared" si="566"/>
        <v>0.16</v>
      </c>
      <c r="U989" s="111">
        <f t="shared" si="547"/>
        <v>5</v>
      </c>
      <c r="V989" s="111">
        <v>252</v>
      </c>
      <c r="W989" s="110">
        <f t="shared" si="558"/>
        <v>1.0029491820000001</v>
      </c>
      <c r="X989" s="103">
        <f t="shared" si="559"/>
        <v>1.2115647599999999</v>
      </c>
      <c r="Y989" s="103">
        <f t="shared" si="560"/>
        <v>0</v>
      </c>
      <c r="Z989" s="114" t="str">
        <f t="shared" si="568"/>
        <v>A+J=</v>
      </c>
      <c r="AA989" s="108">
        <f t="shared" si="569"/>
        <v>45189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61"/>
        <v>45165</v>
      </c>
      <c r="B990" s="103">
        <f t="shared" si="553"/>
        <v>412.02539998999998</v>
      </c>
      <c r="C990" s="192">
        <f t="shared" si="571"/>
        <v>313.45161386635829</v>
      </c>
      <c r="D990" s="104">
        <f t="shared" si="562"/>
        <v>1109.23</v>
      </c>
      <c r="E990" s="105">
        <f t="shared" si="548"/>
        <v>1101.204</v>
      </c>
      <c r="F990" s="106">
        <f t="shared" si="549"/>
        <v>45128</v>
      </c>
      <c r="G990" s="107">
        <f t="shared" si="554"/>
        <v>-7.2356499553745124E-3</v>
      </c>
      <c r="H990" s="108">
        <f t="shared" si="567"/>
        <v>45189</v>
      </c>
      <c r="I990" s="108">
        <f t="shared" si="555"/>
        <v>45189</v>
      </c>
      <c r="J990" s="109">
        <f t="shared" si="563"/>
        <v>21</v>
      </c>
      <c r="K990" s="109">
        <f t="shared" si="552"/>
        <v>5</v>
      </c>
      <c r="L990" s="8">
        <f t="shared" si="564"/>
        <v>1</v>
      </c>
      <c r="M990" s="110">
        <f t="shared" si="551"/>
        <v>1</v>
      </c>
      <c r="N990" s="110">
        <f t="shared" si="546"/>
        <v>1.3106132464250755</v>
      </c>
      <c r="O990" s="103">
        <f t="shared" si="550"/>
        <v>1.3106132399999999</v>
      </c>
      <c r="P990" s="103">
        <f t="shared" si="556"/>
        <v>410.81383523</v>
      </c>
      <c r="Q990" s="11">
        <f t="shared" si="570"/>
        <v>0</v>
      </c>
      <c r="R990" s="30">
        <f t="shared" si="565"/>
        <v>0</v>
      </c>
      <c r="S990" s="8">
        <f t="shared" si="557"/>
        <v>0</v>
      </c>
      <c r="T990" s="113">
        <f t="shared" si="566"/>
        <v>0.16</v>
      </c>
      <c r="U990" s="111">
        <f t="shared" si="547"/>
        <v>5</v>
      </c>
      <c r="V990" s="111">
        <v>252</v>
      </c>
      <c r="W990" s="110">
        <f t="shared" si="558"/>
        <v>1.0029491820000001</v>
      </c>
      <c r="X990" s="103">
        <f t="shared" si="559"/>
        <v>1.2115647599999999</v>
      </c>
      <c r="Y990" s="103">
        <f t="shared" si="560"/>
        <v>0</v>
      </c>
      <c r="Z990" s="114" t="str">
        <f t="shared" si="568"/>
        <v>A+J=</v>
      </c>
      <c r="AA990" s="108">
        <f t="shared" si="569"/>
        <v>45189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61"/>
        <v>45166</v>
      </c>
      <c r="B991" s="103">
        <f t="shared" si="553"/>
        <v>412.02539998999998</v>
      </c>
      <c r="C991" s="192">
        <f t="shared" si="571"/>
        <v>313.45161386635829</v>
      </c>
      <c r="D991" s="104">
        <f t="shared" si="562"/>
        <v>1109.23</v>
      </c>
      <c r="E991" s="105">
        <f t="shared" si="548"/>
        <v>1101.204</v>
      </c>
      <c r="F991" s="106">
        <f t="shared" si="549"/>
        <v>45128</v>
      </c>
      <c r="G991" s="107">
        <f t="shared" si="554"/>
        <v>-7.2356499553745124E-3</v>
      </c>
      <c r="H991" s="108">
        <f t="shared" si="567"/>
        <v>45189</v>
      </c>
      <c r="I991" s="108">
        <f t="shared" si="555"/>
        <v>45189</v>
      </c>
      <c r="J991" s="109">
        <f t="shared" si="563"/>
        <v>21</v>
      </c>
      <c r="K991" s="109">
        <f t="shared" si="552"/>
        <v>5</v>
      </c>
      <c r="L991" s="8">
        <f t="shared" si="564"/>
        <v>1</v>
      </c>
      <c r="M991" s="110">
        <f t="shared" si="551"/>
        <v>1</v>
      </c>
      <c r="N991" s="110">
        <f t="shared" ref="N991:N1054" si="572">IF(I991&gt;I990,N990*M991,N990)</f>
        <v>1.3106132464250755</v>
      </c>
      <c r="O991" s="103">
        <f t="shared" si="550"/>
        <v>1.3106132399999999</v>
      </c>
      <c r="P991" s="103">
        <f t="shared" si="556"/>
        <v>410.81383523</v>
      </c>
      <c r="Q991" s="11">
        <f t="shared" si="570"/>
        <v>0</v>
      </c>
      <c r="R991" s="30">
        <f t="shared" si="565"/>
        <v>0</v>
      </c>
      <c r="S991" s="8">
        <f t="shared" si="557"/>
        <v>0</v>
      </c>
      <c r="T991" s="113">
        <f t="shared" si="566"/>
        <v>0.16</v>
      </c>
      <c r="U991" s="111">
        <f t="shared" si="547"/>
        <v>5</v>
      </c>
      <c r="V991" s="111">
        <v>252</v>
      </c>
      <c r="W991" s="110">
        <f t="shared" si="558"/>
        <v>1.0029491820000001</v>
      </c>
      <c r="X991" s="103">
        <f t="shared" si="559"/>
        <v>1.2115647599999999</v>
      </c>
      <c r="Y991" s="103">
        <f t="shared" si="560"/>
        <v>0</v>
      </c>
      <c r="Z991" s="114" t="str">
        <f t="shared" si="568"/>
        <v>A+J=</v>
      </c>
      <c r="AA991" s="108">
        <f t="shared" si="569"/>
        <v>45189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61"/>
        <v>45167</v>
      </c>
      <c r="B992" s="103">
        <f t="shared" si="553"/>
        <v>412.26814125999999</v>
      </c>
      <c r="C992" s="192">
        <f t="shared" si="571"/>
        <v>313.45161386635829</v>
      </c>
      <c r="D992" s="104">
        <f t="shared" si="562"/>
        <v>1109.23</v>
      </c>
      <c r="E992" s="105">
        <f t="shared" si="548"/>
        <v>1101.204</v>
      </c>
      <c r="F992" s="106">
        <f t="shared" si="549"/>
        <v>45128</v>
      </c>
      <c r="G992" s="107">
        <f t="shared" si="554"/>
        <v>-7.2356499553745124E-3</v>
      </c>
      <c r="H992" s="108">
        <f t="shared" si="567"/>
        <v>45189</v>
      </c>
      <c r="I992" s="108">
        <f t="shared" si="555"/>
        <v>45189</v>
      </c>
      <c r="J992" s="109">
        <f t="shared" si="563"/>
        <v>21</v>
      </c>
      <c r="K992" s="109">
        <f t="shared" si="552"/>
        <v>6</v>
      </c>
      <c r="L992" s="8">
        <f t="shared" si="564"/>
        <v>1</v>
      </c>
      <c r="M992" s="110">
        <f t="shared" si="551"/>
        <v>1</v>
      </c>
      <c r="N992" s="110">
        <f t="shared" si="572"/>
        <v>1.3106132464250755</v>
      </c>
      <c r="O992" s="103">
        <f t="shared" si="550"/>
        <v>1.3106132399999999</v>
      </c>
      <c r="P992" s="103">
        <f t="shared" si="556"/>
        <v>410.81383523</v>
      </c>
      <c r="Q992" s="11">
        <f t="shared" si="570"/>
        <v>0</v>
      </c>
      <c r="R992" s="30">
        <f t="shared" si="565"/>
        <v>0</v>
      </c>
      <c r="S992" s="8">
        <f t="shared" si="557"/>
        <v>0</v>
      </c>
      <c r="T992" s="113">
        <f t="shared" si="566"/>
        <v>0.16</v>
      </c>
      <c r="U992" s="111">
        <f t="shared" si="547"/>
        <v>6</v>
      </c>
      <c r="V992" s="111">
        <v>252</v>
      </c>
      <c r="W992" s="110">
        <f t="shared" si="558"/>
        <v>1.003540061</v>
      </c>
      <c r="X992" s="103">
        <f t="shared" si="559"/>
        <v>1.4543060299999999</v>
      </c>
      <c r="Y992" s="103">
        <f t="shared" si="560"/>
        <v>0</v>
      </c>
      <c r="Z992" s="114" t="str">
        <f t="shared" si="568"/>
        <v>A+J=</v>
      </c>
      <c r="AA992" s="108">
        <f t="shared" si="569"/>
        <v>45189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61"/>
        <v>45168</v>
      </c>
      <c r="B993" s="103">
        <f t="shared" si="553"/>
        <v>412.51102549000001</v>
      </c>
      <c r="C993" s="192">
        <f t="shared" si="571"/>
        <v>313.45161386635829</v>
      </c>
      <c r="D993" s="104">
        <f t="shared" si="562"/>
        <v>1109.23</v>
      </c>
      <c r="E993" s="105">
        <f t="shared" si="548"/>
        <v>1101.204</v>
      </c>
      <c r="F993" s="106">
        <f t="shared" si="549"/>
        <v>45128</v>
      </c>
      <c r="G993" s="107">
        <f t="shared" si="554"/>
        <v>-7.2356499553745124E-3</v>
      </c>
      <c r="H993" s="108">
        <f t="shared" si="567"/>
        <v>45189</v>
      </c>
      <c r="I993" s="108">
        <f t="shared" si="555"/>
        <v>45189</v>
      </c>
      <c r="J993" s="109">
        <f t="shared" si="563"/>
        <v>21</v>
      </c>
      <c r="K993" s="109">
        <f t="shared" si="552"/>
        <v>7</v>
      </c>
      <c r="L993" s="8">
        <f t="shared" si="564"/>
        <v>1</v>
      </c>
      <c r="M993" s="110">
        <f t="shared" si="551"/>
        <v>1</v>
      </c>
      <c r="N993" s="110">
        <f t="shared" si="572"/>
        <v>1.3106132464250755</v>
      </c>
      <c r="O993" s="103">
        <f t="shared" si="550"/>
        <v>1.3106132399999999</v>
      </c>
      <c r="P993" s="103">
        <f t="shared" si="556"/>
        <v>410.81383523</v>
      </c>
      <c r="Q993" s="11">
        <f t="shared" si="570"/>
        <v>0</v>
      </c>
      <c r="R993" s="30">
        <f t="shared" si="565"/>
        <v>0</v>
      </c>
      <c r="S993" s="8">
        <f t="shared" si="557"/>
        <v>0</v>
      </c>
      <c r="T993" s="113">
        <f t="shared" si="566"/>
        <v>0.16</v>
      </c>
      <c r="U993" s="111">
        <f t="shared" si="547"/>
        <v>7</v>
      </c>
      <c r="V993" s="111">
        <v>252</v>
      </c>
      <c r="W993" s="110">
        <f t="shared" si="558"/>
        <v>1.004131288</v>
      </c>
      <c r="X993" s="103">
        <f t="shared" si="559"/>
        <v>1.69719026</v>
      </c>
      <c r="Y993" s="103">
        <f t="shared" si="560"/>
        <v>0</v>
      </c>
      <c r="Z993" s="114" t="str">
        <f t="shared" si="568"/>
        <v>A+J=</v>
      </c>
      <c r="AA993" s="108">
        <f t="shared" si="569"/>
        <v>45189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61"/>
        <v>45169</v>
      </c>
      <c r="B994" s="103">
        <f t="shared" si="553"/>
        <v>412.75405310000002</v>
      </c>
      <c r="C994" s="192">
        <f t="shared" si="571"/>
        <v>313.45161386635829</v>
      </c>
      <c r="D994" s="104">
        <f t="shared" si="562"/>
        <v>1109.23</v>
      </c>
      <c r="E994" s="105">
        <f t="shared" si="548"/>
        <v>1101.204</v>
      </c>
      <c r="F994" s="106">
        <f t="shared" si="549"/>
        <v>45128</v>
      </c>
      <c r="G994" s="107">
        <f t="shared" si="554"/>
        <v>-7.2356499553745124E-3</v>
      </c>
      <c r="H994" s="108">
        <f t="shared" si="567"/>
        <v>45189</v>
      </c>
      <c r="I994" s="108">
        <f t="shared" si="555"/>
        <v>45189</v>
      </c>
      <c r="J994" s="109">
        <f t="shared" si="563"/>
        <v>21</v>
      </c>
      <c r="K994" s="109">
        <f t="shared" si="552"/>
        <v>8</v>
      </c>
      <c r="L994" s="8">
        <f t="shared" si="564"/>
        <v>1</v>
      </c>
      <c r="M994" s="110">
        <f t="shared" si="551"/>
        <v>1</v>
      </c>
      <c r="N994" s="110">
        <f t="shared" si="572"/>
        <v>1.3106132464250755</v>
      </c>
      <c r="O994" s="103">
        <f t="shared" si="550"/>
        <v>1.3106132399999999</v>
      </c>
      <c r="P994" s="103">
        <f t="shared" si="556"/>
        <v>410.81383523</v>
      </c>
      <c r="Q994" s="11">
        <f t="shared" si="570"/>
        <v>0</v>
      </c>
      <c r="R994" s="30">
        <f t="shared" si="565"/>
        <v>0</v>
      </c>
      <c r="S994" s="8">
        <f t="shared" si="557"/>
        <v>0</v>
      </c>
      <c r="T994" s="113">
        <f t="shared" si="566"/>
        <v>0.16</v>
      </c>
      <c r="U994" s="111">
        <f t="shared" si="547"/>
        <v>8</v>
      </c>
      <c r="V994" s="111">
        <v>252</v>
      </c>
      <c r="W994" s="110">
        <f t="shared" si="558"/>
        <v>1.0047228640000001</v>
      </c>
      <c r="X994" s="103">
        <f t="shared" si="559"/>
        <v>1.9402178699999999</v>
      </c>
      <c r="Y994" s="103">
        <f t="shared" si="560"/>
        <v>0</v>
      </c>
      <c r="Z994" s="114" t="str">
        <f t="shared" si="568"/>
        <v>A+J=</v>
      </c>
      <c r="AA994" s="108">
        <f t="shared" si="569"/>
        <v>45189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61"/>
        <v>45170</v>
      </c>
      <c r="B995" s="103">
        <f t="shared" si="553"/>
        <v>412.99722366999998</v>
      </c>
      <c r="C995" s="192">
        <f t="shared" si="571"/>
        <v>313.45161386635829</v>
      </c>
      <c r="D995" s="104">
        <f t="shared" si="562"/>
        <v>1109.23</v>
      </c>
      <c r="E995" s="105">
        <f t="shared" si="548"/>
        <v>1101.204</v>
      </c>
      <c r="F995" s="106">
        <f t="shared" si="549"/>
        <v>45128</v>
      </c>
      <c r="G995" s="107">
        <f t="shared" si="554"/>
        <v>-7.2356499553745124E-3</v>
      </c>
      <c r="H995" s="108">
        <f t="shared" si="567"/>
        <v>45189</v>
      </c>
      <c r="I995" s="108">
        <f t="shared" si="555"/>
        <v>45189</v>
      </c>
      <c r="J995" s="109">
        <f t="shared" si="563"/>
        <v>21</v>
      </c>
      <c r="K995" s="109">
        <f t="shared" si="552"/>
        <v>9</v>
      </c>
      <c r="L995" s="8">
        <f t="shared" si="564"/>
        <v>1</v>
      </c>
      <c r="M995" s="110">
        <f t="shared" si="551"/>
        <v>1</v>
      </c>
      <c r="N995" s="110">
        <f t="shared" si="572"/>
        <v>1.3106132464250755</v>
      </c>
      <c r="O995" s="103">
        <f t="shared" si="550"/>
        <v>1.3106132399999999</v>
      </c>
      <c r="P995" s="103">
        <f t="shared" si="556"/>
        <v>410.81383523</v>
      </c>
      <c r="Q995" s="11">
        <f t="shared" si="570"/>
        <v>0</v>
      </c>
      <c r="R995" s="30">
        <f t="shared" si="565"/>
        <v>0</v>
      </c>
      <c r="S995" s="8">
        <f t="shared" si="557"/>
        <v>0</v>
      </c>
      <c r="T995" s="113">
        <f t="shared" si="566"/>
        <v>0.16</v>
      </c>
      <c r="U995" s="111">
        <f t="shared" si="547"/>
        <v>9</v>
      </c>
      <c r="V995" s="111">
        <v>252</v>
      </c>
      <c r="W995" s="110">
        <f t="shared" si="558"/>
        <v>1.005314788</v>
      </c>
      <c r="X995" s="103">
        <f t="shared" si="559"/>
        <v>2.1833884399999999</v>
      </c>
      <c r="Y995" s="103">
        <f t="shared" si="560"/>
        <v>0</v>
      </c>
      <c r="Z995" s="114" t="str">
        <f t="shared" si="568"/>
        <v>A+J=</v>
      </c>
      <c r="AA995" s="108">
        <f t="shared" si="569"/>
        <v>45189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61"/>
        <v>45171</v>
      </c>
      <c r="B996" s="103">
        <f t="shared" si="553"/>
        <v>413.24053760999999</v>
      </c>
      <c r="C996" s="192">
        <f t="shared" si="571"/>
        <v>313.45161386635829</v>
      </c>
      <c r="D996" s="104">
        <f t="shared" si="562"/>
        <v>1109.23</v>
      </c>
      <c r="E996" s="105">
        <f t="shared" si="548"/>
        <v>1101.204</v>
      </c>
      <c r="F996" s="106">
        <f t="shared" si="549"/>
        <v>45128</v>
      </c>
      <c r="G996" s="107">
        <f t="shared" si="554"/>
        <v>-7.2356499553745124E-3</v>
      </c>
      <c r="H996" s="108">
        <f t="shared" si="567"/>
        <v>45189</v>
      </c>
      <c r="I996" s="108">
        <f t="shared" si="555"/>
        <v>45189</v>
      </c>
      <c r="J996" s="109">
        <f t="shared" si="563"/>
        <v>21</v>
      </c>
      <c r="K996" s="109">
        <f t="shared" si="552"/>
        <v>10</v>
      </c>
      <c r="L996" s="8">
        <f t="shared" si="564"/>
        <v>1</v>
      </c>
      <c r="M996" s="110">
        <f t="shared" si="551"/>
        <v>1</v>
      </c>
      <c r="N996" s="110">
        <f t="shared" si="572"/>
        <v>1.3106132464250755</v>
      </c>
      <c r="O996" s="103">
        <f t="shared" si="550"/>
        <v>1.3106132399999999</v>
      </c>
      <c r="P996" s="103">
        <f t="shared" si="556"/>
        <v>410.81383523</v>
      </c>
      <c r="Q996" s="11">
        <f t="shared" si="570"/>
        <v>0</v>
      </c>
      <c r="R996" s="30">
        <f t="shared" si="565"/>
        <v>0</v>
      </c>
      <c r="S996" s="8">
        <f t="shared" si="557"/>
        <v>0</v>
      </c>
      <c r="T996" s="113">
        <f t="shared" si="566"/>
        <v>0.16</v>
      </c>
      <c r="U996" s="111">
        <f t="shared" si="547"/>
        <v>10</v>
      </c>
      <c r="V996" s="111">
        <v>252</v>
      </c>
      <c r="W996" s="110">
        <f t="shared" si="558"/>
        <v>1.005907061</v>
      </c>
      <c r="X996" s="103">
        <f t="shared" si="559"/>
        <v>2.42670238</v>
      </c>
      <c r="Y996" s="103">
        <f t="shared" si="560"/>
        <v>0</v>
      </c>
      <c r="Z996" s="114" t="str">
        <f t="shared" si="568"/>
        <v>A+J=</v>
      </c>
      <c r="AA996" s="108">
        <f t="shared" si="569"/>
        <v>45189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61"/>
        <v>45172</v>
      </c>
      <c r="B997" s="103">
        <f t="shared" si="553"/>
        <v>413.24053760999999</v>
      </c>
      <c r="C997" s="192">
        <f t="shared" si="571"/>
        <v>313.45161386635829</v>
      </c>
      <c r="D997" s="104">
        <f t="shared" si="562"/>
        <v>1109.23</v>
      </c>
      <c r="E997" s="105">
        <f t="shared" si="548"/>
        <v>1101.204</v>
      </c>
      <c r="F997" s="106">
        <f t="shared" si="549"/>
        <v>45128</v>
      </c>
      <c r="G997" s="107">
        <f t="shared" si="554"/>
        <v>-7.2356499553745124E-3</v>
      </c>
      <c r="H997" s="108">
        <f t="shared" si="567"/>
        <v>45189</v>
      </c>
      <c r="I997" s="108">
        <f t="shared" si="555"/>
        <v>45189</v>
      </c>
      <c r="J997" s="109">
        <f t="shared" si="563"/>
        <v>21</v>
      </c>
      <c r="K997" s="109">
        <f t="shared" si="552"/>
        <v>10</v>
      </c>
      <c r="L997" s="8">
        <f t="shared" si="564"/>
        <v>1</v>
      </c>
      <c r="M997" s="110">
        <f t="shared" si="551"/>
        <v>1</v>
      </c>
      <c r="N997" s="110">
        <f t="shared" si="572"/>
        <v>1.3106132464250755</v>
      </c>
      <c r="O997" s="103">
        <f t="shared" si="550"/>
        <v>1.3106132399999999</v>
      </c>
      <c r="P997" s="103">
        <f t="shared" si="556"/>
        <v>410.81383523</v>
      </c>
      <c r="Q997" s="11">
        <f t="shared" si="570"/>
        <v>0</v>
      </c>
      <c r="R997" s="30">
        <f t="shared" si="565"/>
        <v>0</v>
      </c>
      <c r="S997" s="8">
        <f t="shared" si="557"/>
        <v>0</v>
      </c>
      <c r="T997" s="113">
        <f t="shared" si="566"/>
        <v>0.16</v>
      </c>
      <c r="U997" s="111">
        <f t="shared" ref="U997:U1060" si="573">IF(Q996&gt;0,1,IF(K997=K996,U996,U996+1))</f>
        <v>10</v>
      </c>
      <c r="V997" s="111">
        <v>252</v>
      </c>
      <c r="W997" s="110">
        <f t="shared" si="558"/>
        <v>1.005907061</v>
      </c>
      <c r="X997" s="103">
        <f t="shared" si="559"/>
        <v>2.42670238</v>
      </c>
      <c r="Y997" s="103">
        <f t="shared" si="560"/>
        <v>0</v>
      </c>
      <c r="Z997" s="114" t="str">
        <f t="shared" si="568"/>
        <v>A+J=</v>
      </c>
      <c r="AA997" s="108">
        <f t="shared" si="569"/>
        <v>45189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61"/>
        <v>45173</v>
      </c>
      <c r="B998" s="103">
        <f t="shared" si="553"/>
        <v>413.24053760999999</v>
      </c>
      <c r="C998" s="192">
        <f t="shared" si="571"/>
        <v>313.45161386635829</v>
      </c>
      <c r="D998" s="104">
        <f t="shared" si="562"/>
        <v>1109.23</v>
      </c>
      <c r="E998" s="105">
        <f t="shared" si="548"/>
        <v>1101.204</v>
      </c>
      <c r="F998" s="106">
        <f t="shared" si="549"/>
        <v>45128</v>
      </c>
      <c r="G998" s="107">
        <f t="shared" si="554"/>
        <v>-7.2356499553745124E-3</v>
      </c>
      <c r="H998" s="108">
        <f t="shared" si="567"/>
        <v>45189</v>
      </c>
      <c r="I998" s="108">
        <f t="shared" si="555"/>
        <v>45189</v>
      </c>
      <c r="J998" s="109">
        <f t="shared" si="563"/>
        <v>21</v>
      </c>
      <c r="K998" s="109">
        <f t="shared" si="552"/>
        <v>10</v>
      </c>
      <c r="L998" s="8">
        <f t="shared" si="564"/>
        <v>1</v>
      </c>
      <c r="M998" s="110">
        <f t="shared" si="551"/>
        <v>1</v>
      </c>
      <c r="N998" s="110">
        <f t="shared" si="572"/>
        <v>1.3106132464250755</v>
      </c>
      <c r="O998" s="103">
        <f t="shared" si="550"/>
        <v>1.3106132399999999</v>
      </c>
      <c r="P998" s="103">
        <f t="shared" si="556"/>
        <v>410.81383523</v>
      </c>
      <c r="Q998" s="11">
        <f t="shared" si="570"/>
        <v>0</v>
      </c>
      <c r="R998" s="30">
        <f t="shared" si="565"/>
        <v>0</v>
      </c>
      <c r="S998" s="8">
        <f t="shared" si="557"/>
        <v>0</v>
      </c>
      <c r="T998" s="113">
        <f t="shared" si="566"/>
        <v>0.16</v>
      </c>
      <c r="U998" s="111">
        <f t="shared" si="573"/>
        <v>10</v>
      </c>
      <c r="V998" s="111">
        <v>252</v>
      </c>
      <c r="W998" s="110">
        <f t="shared" si="558"/>
        <v>1.005907061</v>
      </c>
      <c r="X998" s="103">
        <f t="shared" si="559"/>
        <v>2.42670238</v>
      </c>
      <c r="Y998" s="103">
        <f t="shared" si="560"/>
        <v>0</v>
      </c>
      <c r="Z998" s="114" t="str">
        <f t="shared" si="568"/>
        <v>A+J=</v>
      </c>
      <c r="AA998" s="108">
        <f t="shared" si="569"/>
        <v>45189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61"/>
        <v>45174</v>
      </c>
      <c r="B999" s="103">
        <f t="shared" si="553"/>
        <v>413.48399492999999</v>
      </c>
      <c r="C999" s="192">
        <f t="shared" si="571"/>
        <v>313.45161386635829</v>
      </c>
      <c r="D999" s="104">
        <f t="shared" si="562"/>
        <v>1109.23</v>
      </c>
      <c r="E999" s="105">
        <f t="shared" si="548"/>
        <v>1101.204</v>
      </c>
      <c r="F999" s="106">
        <f t="shared" si="549"/>
        <v>45128</v>
      </c>
      <c r="G999" s="107">
        <f t="shared" si="554"/>
        <v>-7.2356499553745124E-3</v>
      </c>
      <c r="H999" s="108">
        <f t="shared" si="567"/>
        <v>45189</v>
      </c>
      <c r="I999" s="108">
        <f t="shared" si="555"/>
        <v>45189</v>
      </c>
      <c r="J999" s="109">
        <f t="shared" si="563"/>
        <v>21</v>
      </c>
      <c r="K999" s="109">
        <f t="shared" si="552"/>
        <v>11</v>
      </c>
      <c r="L999" s="8">
        <f t="shared" si="564"/>
        <v>1</v>
      </c>
      <c r="M999" s="110">
        <f t="shared" si="551"/>
        <v>1</v>
      </c>
      <c r="N999" s="110">
        <f t="shared" si="572"/>
        <v>1.3106132464250755</v>
      </c>
      <c r="O999" s="103">
        <f t="shared" si="550"/>
        <v>1.3106132399999999</v>
      </c>
      <c r="P999" s="103">
        <f t="shared" si="556"/>
        <v>410.81383523</v>
      </c>
      <c r="Q999" s="11">
        <f t="shared" si="570"/>
        <v>0</v>
      </c>
      <c r="R999" s="30">
        <f t="shared" si="565"/>
        <v>0</v>
      </c>
      <c r="S999" s="8">
        <f t="shared" si="557"/>
        <v>0</v>
      </c>
      <c r="T999" s="113">
        <f t="shared" si="566"/>
        <v>0.16</v>
      </c>
      <c r="U999" s="111">
        <f t="shared" si="573"/>
        <v>11</v>
      </c>
      <c r="V999" s="111">
        <v>252</v>
      </c>
      <c r="W999" s="110">
        <f t="shared" si="558"/>
        <v>1.0064996829999999</v>
      </c>
      <c r="X999" s="103">
        <f t="shared" si="559"/>
        <v>2.6701597000000001</v>
      </c>
      <c r="Y999" s="103">
        <f t="shared" si="560"/>
        <v>0</v>
      </c>
      <c r="Z999" s="114" t="str">
        <f t="shared" si="568"/>
        <v>A+J=</v>
      </c>
      <c r="AA999" s="108">
        <f t="shared" si="569"/>
        <v>45189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61"/>
        <v>45175</v>
      </c>
      <c r="B1000" s="103">
        <f t="shared" si="553"/>
        <v>413.72759561999999</v>
      </c>
      <c r="C1000" s="192">
        <f t="shared" si="571"/>
        <v>313.45161386635829</v>
      </c>
      <c r="D1000" s="104">
        <f t="shared" si="562"/>
        <v>1109.23</v>
      </c>
      <c r="E1000" s="105">
        <f t="shared" ref="E1000:E1063" si="574">IF($K1000=1,VLOOKUP($A999,$AO$10:$AS$165,4),E999)</f>
        <v>1101.204</v>
      </c>
      <c r="F1000" s="106">
        <f t="shared" ref="F1000:F1063" si="575">IF($K1000=1,VLOOKUP($A999,$AO$10:$AS$165,5),F999)</f>
        <v>45128</v>
      </c>
      <c r="G1000" s="107">
        <f t="shared" si="554"/>
        <v>-7.2356499553745124E-3</v>
      </c>
      <c r="H1000" s="108">
        <f t="shared" si="567"/>
        <v>45189</v>
      </c>
      <c r="I1000" s="108">
        <f t="shared" si="555"/>
        <v>45189</v>
      </c>
      <c r="J1000" s="109">
        <f t="shared" si="563"/>
        <v>21</v>
      </c>
      <c r="K1000" s="109">
        <f t="shared" si="552"/>
        <v>12</v>
      </c>
      <c r="L1000" s="8">
        <f t="shared" si="564"/>
        <v>1</v>
      </c>
      <c r="M1000" s="110">
        <f t="shared" si="551"/>
        <v>1</v>
      </c>
      <c r="N1000" s="110">
        <f t="shared" si="572"/>
        <v>1.3106132464250755</v>
      </c>
      <c r="O1000" s="103">
        <f t="shared" si="550"/>
        <v>1.3106132399999999</v>
      </c>
      <c r="P1000" s="103">
        <f t="shared" si="556"/>
        <v>410.81383523</v>
      </c>
      <c r="Q1000" s="11">
        <f t="shared" si="570"/>
        <v>0</v>
      </c>
      <c r="R1000" s="30">
        <f t="shared" si="565"/>
        <v>0</v>
      </c>
      <c r="S1000" s="8">
        <f t="shared" si="557"/>
        <v>0</v>
      </c>
      <c r="T1000" s="113">
        <f t="shared" si="566"/>
        <v>0.16</v>
      </c>
      <c r="U1000" s="111">
        <f t="shared" si="573"/>
        <v>12</v>
      </c>
      <c r="V1000" s="111">
        <v>252</v>
      </c>
      <c r="W1000" s="110">
        <f t="shared" si="558"/>
        <v>1.007092654</v>
      </c>
      <c r="X1000" s="103">
        <f t="shared" si="559"/>
        <v>2.9137603900000002</v>
      </c>
      <c r="Y1000" s="103">
        <f t="shared" si="560"/>
        <v>0</v>
      </c>
      <c r="Z1000" s="114" t="str">
        <f t="shared" si="568"/>
        <v>A+J=</v>
      </c>
      <c r="AA1000" s="108">
        <f t="shared" si="569"/>
        <v>45189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61"/>
        <v>45176</v>
      </c>
      <c r="B1001" s="103">
        <f t="shared" si="553"/>
        <v>413.97133967999997</v>
      </c>
      <c r="C1001" s="192">
        <f t="shared" si="571"/>
        <v>313.45161386635829</v>
      </c>
      <c r="D1001" s="104">
        <f t="shared" si="562"/>
        <v>1109.23</v>
      </c>
      <c r="E1001" s="105">
        <f t="shared" si="574"/>
        <v>1101.204</v>
      </c>
      <c r="F1001" s="106">
        <f t="shared" si="575"/>
        <v>45128</v>
      </c>
      <c r="G1001" s="107">
        <f t="shared" si="554"/>
        <v>-7.2356499553745124E-3</v>
      </c>
      <c r="H1001" s="108">
        <f t="shared" si="567"/>
        <v>45189</v>
      </c>
      <c r="I1001" s="108">
        <f t="shared" si="555"/>
        <v>45189</v>
      </c>
      <c r="J1001" s="109">
        <f t="shared" si="563"/>
        <v>21</v>
      </c>
      <c r="K1001" s="109">
        <f t="shared" si="552"/>
        <v>13</v>
      </c>
      <c r="L1001" s="8">
        <f t="shared" si="564"/>
        <v>1</v>
      </c>
      <c r="M1001" s="110">
        <f t="shared" si="551"/>
        <v>1</v>
      </c>
      <c r="N1001" s="110">
        <f t="shared" si="572"/>
        <v>1.3106132464250755</v>
      </c>
      <c r="O1001" s="103">
        <f t="shared" ref="O1001:O1064" si="576">TRUNC(TRUNC((L1001*N1001),15),8)</f>
        <v>1.3106132399999999</v>
      </c>
      <c r="P1001" s="103">
        <f t="shared" si="556"/>
        <v>410.81383523</v>
      </c>
      <c r="Q1001" s="11">
        <f t="shared" si="570"/>
        <v>0</v>
      </c>
      <c r="R1001" s="30">
        <f t="shared" si="565"/>
        <v>0</v>
      </c>
      <c r="S1001" s="8">
        <f t="shared" si="557"/>
        <v>0</v>
      </c>
      <c r="T1001" s="113">
        <f t="shared" si="566"/>
        <v>0.16</v>
      </c>
      <c r="U1001" s="111">
        <f t="shared" si="573"/>
        <v>13</v>
      </c>
      <c r="V1001" s="111">
        <v>252</v>
      </c>
      <c r="W1001" s="110">
        <f t="shared" si="558"/>
        <v>1.0076859739999999</v>
      </c>
      <c r="X1001" s="103">
        <f t="shared" si="559"/>
        <v>3.1575044499999998</v>
      </c>
      <c r="Y1001" s="103">
        <f t="shared" si="560"/>
        <v>0</v>
      </c>
      <c r="Z1001" s="114" t="str">
        <f t="shared" si="568"/>
        <v>A+J=</v>
      </c>
      <c r="AA1001" s="108">
        <f t="shared" si="569"/>
        <v>45189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61"/>
        <v>45177</v>
      </c>
      <c r="B1002" s="103">
        <f t="shared" si="553"/>
        <v>413.97133967999997</v>
      </c>
      <c r="C1002" s="192">
        <f t="shared" si="571"/>
        <v>313.45161386635829</v>
      </c>
      <c r="D1002" s="104">
        <f t="shared" si="562"/>
        <v>1109.23</v>
      </c>
      <c r="E1002" s="105">
        <f t="shared" si="574"/>
        <v>1101.204</v>
      </c>
      <c r="F1002" s="106">
        <f t="shared" si="575"/>
        <v>45128</v>
      </c>
      <c r="G1002" s="107">
        <f t="shared" si="554"/>
        <v>-7.2356499553745124E-3</v>
      </c>
      <c r="H1002" s="108">
        <f t="shared" si="567"/>
        <v>45189</v>
      </c>
      <c r="I1002" s="108">
        <f t="shared" si="555"/>
        <v>45189</v>
      </c>
      <c r="J1002" s="109">
        <f t="shared" si="563"/>
        <v>21</v>
      </c>
      <c r="K1002" s="109">
        <f t="shared" si="552"/>
        <v>13</v>
      </c>
      <c r="L1002" s="8">
        <f t="shared" si="564"/>
        <v>1</v>
      </c>
      <c r="M1002" s="110">
        <f t="shared" ref="M1002:M1065" si="577">IF(I1002&gt;I1001,L1001,M1001)</f>
        <v>1</v>
      </c>
      <c r="N1002" s="110">
        <f t="shared" si="572"/>
        <v>1.3106132464250755</v>
      </c>
      <c r="O1002" s="103">
        <f t="shared" si="576"/>
        <v>1.3106132399999999</v>
      </c>
      <c r="P1002" s="103">
        <f t="shared" si="556"/>
        <v>410.81383523</v>
      </c>
      <c r="Q1002" s="11">
        <f t="shared" si="570"/>
        <v>0</v>
      </c>
      <c r="R1002" s="30">
        <f t="shared" si="565"/>
        <v>0</v>
      </c>
      <c r="S1002" s="8">
        <f t="shared" si="557"/>
        <v>0</v>
      </c>
      <c r="T1002" s="113">
        <f t="shared" si="566"/>
        <v>0.16</v>
      </c>
      <c r="U1002" s="111">
        <f t="shared" si="573"/>
        <v>13</v>
      </c>
      <c r="V1002" s="111">
        <v>252</v>
      </c>
      <c r="W1002" s="110">
        <f t="shared" si="558"/>
        <v>1.0076859739999999</v>
      </c>
      <c r="X1002" s="103">
        <f t="shared" si="559"/>
        <v>3.1575044499999998</v>
      </c>
      <c r="Y1002" s="103">
        <f t="shared" si="560"/>
        <v>0</v>
      </c>
      <c r="Z1002" s="114" t="str">
        <f t="shared" si="568"/>
        <v>A+J=</v>
      </c>
      <c r="AA1002" s="108">
        <f t="shared" si="569"/>
        <v>45189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61"/>
        <v>45178</v>
      </c>
      <c r="B1003" s="103">
        <f t="shared" si="553"/>
        <v>414.21522752999999</v>
      </c>
      <c r="C1003" s="192">
        <f t="shared" si="571"/>
        <v>313.45161386635829</v>
      </c>
      <c r="D1003" s="104">
        <f t="shared" si="562"/>
        <v>1109.23</v>
      </c>
      <c r="E1003" s="105">
        <f t="shared" si="574"/>
        <v>1101.204</v>
      </c>
      <c r="F1003" s="106">
        <f t="shared" si="575"/>
        <v>45128</v>
      </c>
      <c r="G1003" s="107">
        <f t="shared" si="554"/>
        <v>-7.2356499553745124E-3</v>
      </c>
      <c r="H1003" s="108">
        <f t="shared" si="567"/>
        <v>45189</v>
      </c>
      <c r="I1003" s="108">
        <f t="shared" si="555"/>
        <v>45189</v>
      </c>
      <c r="J1003" s="109">
        <f t="shared" si="563"/>
        <v>21</v>
      </c>
      <c r="K1003" s="109">
        <f t="shared" si="552"/>
        <v>14</v>
      </c>
      <c r="L1003" s="8">
        <f t="shared" si="564"/>
        <v>1</v>
      </c>
      <c r="M1003" s="110">
        <f t="shared" si="577"/>
        <v>1</v>
      </c>
      <c r="N1003" s="110">
        <f t="shared" si="572"/>
        <v>1.3106132464250755</v>
      </c>
      <c r="O1003" s="103">
        <f t="shared" si="576"/>
        <v>1.3106132399999999</v>
      </c>
      <c r="P1003" s="103">
        <f t="shared" si="556"/>
        <v>410.81383523</v>
      </c>
      <c r="Q1003" s="11">
        <f t="shared" si="570"/>
        <v>0</v>
      </c>
      <c r="R1003" s="30">
        <f t="shared" si="565"/>
        <v>0</v>
      </c>
      <c r="S1003" s="8">
        <f t="shared" si="557"/>
        <v>0</v>
      </c>
      <c r="T1003" s="113">
        <f t="shared" si="566"/>
        <v>0.16</v>
      </c>
      <c r="U1003" s="111">
        <f t="shared" si="573"/>
        <v>14</v>
      </c>
      <c r="V1003" s="111">
        <v>252</v>
      </c>
      <c r="W1003" s="110">
        <f t="shared" si="558"/>
        <v>1.0082796439999999</v>
      </c>
      <c r="X1003" s="103">
        <f t="shared" si="559"/>
        <v>3.4013922999999999</v>
      </c>
      <c r="Y1003" s="103">
        <f t="shared" si="560"/>
        <v>0</v>
      </c>
      <c r="Z1003" s="114" t="str">
        <f t="shared" si="568"/>
        <v>A+J=</v>
      </c>
      <c r="AA1003" s="108">
        <f t="shared" si="569"/>
        <v>45189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61"/>
        <v>45179</v>
      </c>
      <c r="B1004" s="103">
        <f t="shared" si="553"/>
        <v>414.21522752999999</v>
      </c>
      <c r="C1004" s="192">
        <f t="shared" si="571"/>
        <v>313.45161386635829</v>
      </c>
      <c r="D1004" s="104">
        <f t="shared" si="562"/>
        <v>1109.23</v>
      </c>
      <c r="E1004" s="105">
        <f t="shared" si="574"/>
        <v>1101.204</v>
      </c>
      <c r="F1004" s="106">
        <f t="shared" si="575"/>
        <v>45128</v>
      </c>
      <c r="G1004" s="107">
        <f t="shared" si="554"/>
        <v>-7.2356499553745124E-3</v>
      </c>
      <c r="H1004" s="108">
        <f t="shared" si="567"/>
        <v>45189</v>
      </c>
      <c r="I1004" s="108">
        <f t="shared" si="555"/>
        <v>45189</v>
      </c>
      <c r="J1004" s="109">
        <f t="shared" si="563"/>
        <v>21</v>
      </c>
      <c r="K1004" s="109">
        <f t="shared" ref="K1004:K1067" si="578">(J1004-(NETWORKDAYS(A1004,I1004,AD$171:AD$502)-1))</f>
        <v>14</v>
      </c>
      <c r="L1004" s="8">
        <f t="shared" si="564"/>
        <v>1</v>
      </c>
      <c r="M1004" s="110">
        <f t="shared" si="577"/>
        <v>1</v>
      </c>
      <c r="N1004" s="110">
        <f t="shared" si="572"/>
        <v>1.3106132464250755</v>
      </c>
      <c r="O1004" s="103">
        <f t="shared" si="576"/>
        <v>1.3106132399999999</v>
      </c>
      <c r="P1004" s="103">
        <f t="shared" si="556"/>
        <v>410.81383523</v>
      </c>
      <c r="Q1004" s="11">
        <f t="shared" si="570"/>
        <v>0</v>
      </c>
      <c r="R1004" s="30">
        <f t="shared" si="565"/>
        <v>0</v>
      </c>
      <c r="S1004" s="8">
        <f t="shared" si="557"/>
        <v>0</v>
      </c>
      <c r="T1004" s="113">
        <f t="shared" si="566"/>
        <v>0.16</v>
      </c>
      <c r="U1004" s="111">
        <f t="shared" si="573"/>
        <v>14</v>
      </c>
      <c r="V1004" s="111">
        <v>252</v>
      </c>
      <c r="W1004" s="110">
        <f t="shared" si="558"/>
        <v>1.0082796439999999</v>
      </c>
      <c r="X1004" s="103">
        <f t="shared" si="559"/>
        <v>3.4013922999999999</v>
      </c>
      <c r="Y1004" s="103">
        <f t="shared" si="560"/>
        <v>0</v>
      </c>
      <c r="Z1004" s="114" t="str">
        <f t="shared" si="568"/>
        <v>A+J=</v>
      </c>
      <c r="AA1004" s="108">
        <f t="shared" si="569"/>
        <v>45189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61"/>
        <v>45180</v>
      </c>
      <c r="B1005" s="103">
        <f t="shared" si="553"/>
        <v>414.21522752999999</v>
      </c>
      <c r="C1005" s="192">
        <f t="shared" si="571"/>
        <v>313.45161386635829</v>
      </c>
      <c r="D1005" s="104">
        <f t="shared" si="562"/>
        <v>1109.23</v>
      </c>
      <c r="E1005" s="105">
        <f t="shared" si="574"/>
        <v>1101.204</v>
      </c>
      <c r="F1005" s="106">
        <f t="shared" si="575"/>
        <v>45128</v>
      </c>
      <c r="G1005" s="107">
        <f t="shared" si="554"/>
        <v>-7.2356499553745124E-3</v>
      </c>
      <c r="H1005" s="108">
        <f t="shared" si="567"/>
        <v>45189</v>
      </c>
      <c r="I1005" s="108">
        <f t="shared" si="555"/>
        <v>45189</v>
      </c>
      <c r="J1005" s="109">
        <f t="shared" si="563"/>
        <v>21</v>
      </c>
      <c r="K1005" s="109">
        <f t="shared" si="578"/>
        <v>14</v>
      </c>
      <c r="L1005" s="8">
        <f t="shared" si="564"/>
        <v>1</v>
      </c>
      <c r="M1005" s="110">
        <f t="shared" si="577"/>
        <v>1</v>
      </c>
      <c r="N1005" s="110">
        <f t="shared" si="572"/>
        <v>1.3106132464250755</v>
      </c>
      <c r="O1005" s="103">
        <f t="shared" si="576"/>
        <v>1.3106132399999999</v>
      </c>
      <c r="P1005" s="103">
        <f t="shared" si="556"/>
        <v>410.81383523</v>
      </c>
      <c r="Q1005" s="11">
        <f t="shared" si="570"/>
        <v>0</v>
      </c>
      <c r="R1005" s="30">
        <f t="shared" si="565"/>
        <v>0</v>
      </c>
      <c r="S1005" s="8">
        <f t="shared" si="557"/>
        <v>0</v>
      </c>
      <c r="T1005" s="113">
        <f t="shared" si="566"/>
        <v>0.16</v>
      </c>
      <c r="U1005" s="111">
        <f t="shared" si="573"/>
        <v>14</v>
      </c>
      <c r="V1005" s="111">
        <v>252</v>
      </c>
      <c r="W1005" s="110">
        <f t="shared" si="558"/>
        <v>1.0082796439999999</v>
      </c>
      <c r="X1005" s="103">
        <f t="shared" si="559"/>
        <v>3.4013922999999999</v>
      </c>
      <c r="Y1005" s="103">
        <f t="shared" si="560"/>
        <v>0</v>
      </c>
      <c r="Z1005" s="114" t="str">
        <f t="shared" si="568"/>
        <v>A+J=</v>
      </c>
      <c r="AA1005" s="108">
        <f t="shared" si="569"/>
        <v>45189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61"/>
        <v>45181</v>
      </c>
      <c r="B1006" s="103">
        <f t="shared" si="553"/>
        <v>414.45925917</v>
      </c>
      <c r="C1006" s="192">
        <f t="shared" si="571"/>
        <v>313.45161386635829</v>
      </c>
      <c r="D1006" s="104">
        <f t="shared" si="562"/>
        <v>1109.23</v>
      </c>
      <c r="E1006" s="105">
        <f t="shared" si="574"/>
        <v>1101.204</v>
      </c>
      <c r="F1006" s="106">
        <f t="shared" si="575"/>
        <v>45128</v>
      </c>
      <c r="G1006" s="107">
        <f t="shared" si="554"/>
        <v>-7.2356499553745124E-3</v>
      </c>
      <c r="H1006" s="108">
        <f t="shared" si="567"/>
        <v>45189</v>
      </c>
      <c r="I1006" s="108">
        <f t="shared" si="555"/>
        <v>45189</v>
      </c>
      <c r="J1006" s="109">
        <f t="shared" si="563"/>
        <v>21</v>
      </c>
      <c r="K1006" s="109">
        <f t="shared" si="578"/>
        <v>15</v>
      </c>
      <c r="L1006" s="8">
        <f t="shared" si="564"/>
        <v>1</v>
      </c>
      <c r="M1006" s="110">
        <f t="shared" si="577"/>
        <v>1</v>
      </c>
      <c r="N1006" s="110">
        <f t="shared" si="572"/>
        <v>1.3106132464250755</v>
      </c>
      <c r="O1006" s="103">
        <f t="shared" si="576"/>
        <v>1.3106132399999999</v>
      </c>
      <c r="P1006" s="103">
        <f t="shared" si="556"/>
        <v>410.81383523</v>
      </c>
      <c r="Q1006" s="11">
        <f t="shared" si="570"/>
        <v>0</v>
      </c>
      <c r="R1006" s="30">
        <f t="shared" si="565"/>
        <v>0</v>
      </c>
      <c r="S1006" s="8">
        <f t="shared" si="557"/>
        <v>0</v>
      </c>
      <c r="T1006" s="113">
        <f t="shared" si="566"/>
        <v>0.16</v>
      </c>
      <c r="U1006" s="111">
        <f t="shared" si="573"/>
        <v>15</v>
      </c>
      <c r="V1006" s="111">
        <v>252</v>
      </c>
      <c r="W1006" s="110">
        <f t="shared" si="558"/>
        <v>1.008873664</v>
      </c>
      <c r="X1006" s="103">
        <f t="shared" si="559"/>
        <v>3.6454239400000001</v>
      </c>
      <c r="Y1006" s="103">
        <f t="shared" si="560"/>
        <v>0</v>
      </c>
      <c r="Z1006" s="114" t="str">
        <f t="shared" si="568"/>
        <v>A+J=</v>
      </c>
      <c r="AA1006" s="108">
        <f t="shared" si="569"/>
        <v>45189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61"/>
        <v>45182</v>
      </c>
      <c r="B1007" s="103">
        <f t="shared" si="553"/>
        <v>414.70343416999998</v>
      </c>
      <c r="C1007" s="192">
        <f t="shared" si="571"/>
        <v>313.45161386635829</v>
      </c>
      <c r="D1007" s="104">
        <f t="shared" si="562"/>
        <v>1109.23</v>
      </c>
      <c r="E1007" s="105">
        <f t="shared" si="574"/>
        <v>1101.204</v>
      </c>
      <c r="F1007" s="106">
        <f t="shared" si="575"/>
        <v>45128</v>
      </c>
      <c r="G1007" s="107">
        <f t="shared" si="554"/>
        <v>-7.2356499553745124E-3</v>
      </c>
      <c r="H1007" s="108">
        <f t="shared" si="567"/>
        <v>45189</v>
      </c>
      <c r="I1007" s="108">
        <f t="shared" si="555"/>
        <v>45189</v>
      </c>
      <c r="J1007" s="109">
        <f t="shared" si="563"/>
        <v>21</v>
      </c>
      <c r="K1007" s="109">
        <f t="shared" si="578"/>
        <v>16</v>
      </c>
      <c r="L1007" s="8">
        <f t="shared" si="564"/>
        <v>1</v>
      </c>
      <c r="M1007" s="110">
        <f t="shared" si="577"/>
        <v>1</v>
      </c>
      <c r="N1007" s="110">
        <f t="shared" si="572"/>
        <v>1.3106132464250755</v>
      </c>
      <c r="O1007" s="103">
        <f t="shared" si="576"/>
        <v>1.3106132399999999</v>
      </c>
      <c r="P1007" s="103">
        <f t="shared" si="556"/>
        <v>410.81383523</v>
      </c>
      <c r="Q1007" s="11">
        <f t="shared" si="570"/>
        <v>0</v>
      </c>
      <c r="R1007" s="30">
        <f t="shared" si="565"/>
        <v>0</v>
      </c>
      <c r="S1007" s="8">
        <f t="shared" si="557"/>
        <v>0</v>
      </c>
      <c r="T1007" s="113">
        <f t="shared" si="566"/>
        <v>0.16</v>
      </c>
      <c r="U1007" s="111">
        <f t="shared" si="573"/>
        <v>16</v>
      </c>
      <c r="V1007" s="111">
        <v>252</v>
      </c>
      <c r="W1007" s="110">
        <f t="shared" si="558"/>
        <v>1.0094680330000001</v>
      </c>
      <c r="X1007" s="103">
        <f t="shared" si="559"/>
        <v>3.8895989399999999</v>
      </c>
      <c r="Y1007" s="103">
        <f t="shared" si="560"/>
        <v>0</v>
      </c>
      <c r="Z1007" s="114" t="str">
        <f t="shared" si="568"/>
        <v>A+J=</v>
      </c>
      <c r="AA1007" s="108">
        <f t="shared" si="569"/>
        <v>45189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61"/>
        <v>45183</v>
      </c>
      <c r="B1008" s="103">
        <f t="shared" si="553"/>
        <v>414.94775337999999</v>
      </c>
      <c r="C1008" s="192">
        <f t="shared" si="571"/>
        <v>313.45161386635829</v>
      </c>
      <c r="D1008" s="104">
        <f t="shared" si="562"/>
        <v>1109.23</v>
      </c>
      <c r="E1008" s="105">
        <f t="shared" si="574"/>
        <v>1101.204</v>
      </c>
      <c r="F1008" s="106">
        <f t="shared" si="575"/>
        <v>45128</v>
      </c>
      <c r="G1008" s="107">
        <f t="shared" si="554"/>
        <v>-7.2356499553745124E-3</v>
      </c>
      <c r="H1008" s="108">
        <f t="shared" si="567"/>
        <v>45189</v>
      </c>
      <c r="I1008" s="108">
        <f t="shared" si="555"/>
        <v>45189</v>
      </c>
      <c r="J1008" s="109">
        <f t="shared" si="563"/>
        <v>21</v>
      </c>
      <c r="K1008" s="109">
        <f t="shared" si="578"/>
        <v>17</v>
      </c>
      <c r="L1008" s="8">
        <f t="shared" si="564"/>
        <v>1</v>
      </c>
      <c r="M1008" s="110">
        <f t="shared" si="577"/>
        <v>1</v>
      </c>
      <c r="N1008" s="110">
        <f t="shared" si="572"/>
        <v>1.3106132464250755</v>
      </c>
      <c r="O1008" s="103">
        <f t="shared" si="576"/>
        <v>1.3106132399999999</v>
      </c>
      <c r="P1008" s="103">
        <f t="shared" si="556"/>
        <v>410.81383523</v>
      </c>
      <c r="Q1008" s="11">
        <f t="shared" si="570"/>
        <v>0</v>
      </c>
      <c r="R1008" s="30">
        <f t="shared" si="565"/>
        <v>0</v>
      </c>
      <c r="S1008" s="8">
        <f t="shared" si="557"/>
        <v>0</v>
      </c>
      <c r="T1008" s="113">
        <f t="shared" si="566"/>
        <v>0.16</v>
      </c>
      <c r="U1008" s="111">
        <f t="shared" si="573"/>
        <v>17</v>
      </c>
      <c r="V1008" s="111">
        <v>252</v>
      </c>
      <c r="W1008" s="110">
        <f t="shared" si="558"/>
        <v>1.0100627529999999</v>
      </c>
      <c r="X1008" s="103">
        <f t="shared" si="559"/>
        <v>4.1339181500000004</v>
      </c>
      <c r="Y1008" s="103">
        <f t="shared" si="560"/>
        <v>0</v>
      </c>
      <c r="Z1008" s="114" t="str">
        <f t="shared" si="568"/>
        <v>A+J=</v>
      </c>
      <c r="AA1008" s="108">
        <f t="shared" si="569"/>
        <v>45189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61"/>
        <v>45184</v>
      </c>
      <c r="B1009" s="103">
        <f t="shared" si="553"/>
        <v>415.19221636999998</v>
      </c>
      <c r="C1009" s="192">
        <f t="shared" si="571"/>
        <v>313.45161386635829</v>
      </c>
      <c r="D1009" s="104">
        <f t="shared" si="562"/>
        <v>1109.23</v>
      </c>
      <c r="E1009" s="105">
        <f t="shared" si="574"/>
        <v>1101.204</v>
      </c>
      <c r="F1009" s="106">
        <f t="shared" si="575"/>
        <v>45128</v>
      </c>
      <c r="G1009" s="107">
        <f t="shared" si="554"/>
        <v>-7.2356499553745124E-3</v>
      </c>
      <c r="H1009" s="108">
        <f t="shared" si="567"/>
        <v>45189</v>
      </c>
      <c r="I1009" s="108">
        <f t="shared" si="555"/>
        <v>45189</v>
      </c>
      <c r="J1009" s="109">
        <f t="shared" si="563"/>
        <v>21</v>
      </c>
      <c r="K1009" s="109">
        <f t="shared" si="578"/>
        <v>18</v>
      </c>
      <c r="L1009" s="8">
        <f t="shared" si="564"/>
        <v>1</v>
      </c>
      <c r="M1009" s="110">
        <f t="shared" si="577"/>
        <v>1</v>
      </c>
      <c r="N1009" s="110">
        <f t="shared" si="572"/>
        <v>1.3106132464250755</v>
      </c>
      <c r="O1009" s="103">
        <f t="shared" si="576"/>
        <v>1.3106132399999999</v>
      </c>
      <c r="P1009" s="103">
        <f t="shared" si="556"/>
        <v>410.81383523</v>
      </c>
      <c r="Q1009" s="11">
        <f t="shared" si="570"/>
        <v>0</v>
      </c>
      <c r="R1009" s="30">
        <f t="shared" si="565"/>
        <v>0</v>
      </c>
      <c r="S1009" s="8">
        <f t="shared" si="557"/>
        <v>0</v>
      </c>
      <c r="T1009" s="113">
        <f t="shared" si="566"/>
        <v>0.16</v>
      </c>
      <c r="U1009" s="111">
        <f t="shared" si="573"/>
        <v>18</v>
      </c>
      <c r="V1009" s="111">
        <v>252</v>
      </c>
      <c r="W1009" s="110">
        <f t="shared" si="558"/>
        <v>1.0106578230000001</v>
      </c>
      <c r="X1009" s="103">
        <f t="shared" si="559"/>
        <v>4.3783811400000001</v>
      </c>
      <c r="Y1009" s="103">
        <f t="shared" si="560"/>
        <v>0</v>
      </c>
      <c r="Z1009" s="114" t="str">
        <f t="shared" si="568"/>
        <v>A+J=</v>
      </c>
      <c r="AA1009" s="108">
        <f t="shared" si="569"/>
        <v>45189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61"/>
        <v>45185</v>
      </c>
      <c r="B1010" s="103">
        <f t="shared" si="553"/>
        <v>415.43682354999999</v>
      </c>
      <c r="C1010" s="192">
        <f t="shared" si="571"/>
        <v>313.45161386635829</v>
      </c>
      <c r="D1010" s="104">
        <f t="shared" si="562"/>
        <v>1109.23</v>
      </c>
      <c r="E1010" s="105">
        <f t="shared" si="574"/>
        <v>1101.204</v>
      </c>
      <c r="F1010" s="106">
        <f t="shared" si="575"/>
        <v>45128</v>
      </c>
      <c r="G1010" s="107">
        <f t="shared" si="554"/>
        <v>-7.2356499553745124E-3</v>
      </c>
      <c r="H1010" s="108">
        <f t="shared" si="567"/>
        <v>45189</v>
      </c>
      <c r="I1010" s="108">
        <f t="shared" si="555"/>
        <v>45189</v>
      </c>
      <c r="J1010" s="109">
        <f t="shared" si="563"/>
        <v>21</v>
      </c>
      <c r="K1010" s="109">
        <f t="shared" si="578"/>
        <v>19</v>
      </c>
      <c r="L1010" s="8">
        <f t="shared" si="564"/>
        <v>1</v>
      </c>
      <c r="M1010" s="110">
        <f t="shared" si="577"/>
        <v>1</v>
      </c>
      <c r="N1010" s="110">
        <f t="shared" si="572"/>
        <v>1.3106132464250755</v>
      </c>
      <c r="O1010" s="103">
        <f t="shared" si="576"/>
        <v>1.3106132399999999</v>
      </c>
      <c r="P1010" s="103">
        <f t="shared" si="556"/>
        <v>410.81383523</v>
      </c>
      <c r="Q1010" s="11">
        <f t="shared" si="570"/>
        <v>0</v>
      </c>
      <c r="R1010" s="30">
        <f t="shared" si="565"/>
        <v>0</v>
      </c>
      <c r="S1010" s="8">
        <f t="shared" si="557"/>
        <v>0</v>
      </c>
      <c r="T1010" s="113">
        <f t="shared" si="566"/>
        <v>0.16</v>
      </c>
      <c r="U1010" s="111">
        <f t="shared" si="573"/>
        <v>19</v>
      </c>
      <c r="V1010" s="111">
        <v>252</v>
      </c>
      <c r="W1010" s="110">
        <f t="shared" si="558"/>
        <v>1.0112532439999999</v>
      </c>
      <c r="X1010" s="103">
        <f t="shared" si="559"/>
        <v>4.6229883200000002</v>
      </c>
      <c r="Y1010" s="103">
        <f t="shared" si="560"/>
        <v>0</v>
      </c>
      <c r="Z1010" s="114" t="str">
        <f t="shared" si="568"/>
        <v>A+J=</v>
      </c>
      <c r="AA1010" s="108">
        <f t="shared" si="569"/>
        <v>45189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61"/>
        <v>45186</v>
      </c>
      <c r="B1011" s="103">
        <f t="shared" si="553"/>
        <v>415.43682354999999</v>
      </c>
      <c r="C1011" s="192">
        <f t="shared" si="571"/>
        <v>313.45161386635829</v>
      </c>
      <c r="D1011" s="104">
        <f t="shared" si="562"/>
        <v>1109.23</v>
      </c>
      <c r="E1011" s="105">
        <f t="shared" si="574"/>
        <v>1101.204</v>
      </c>
      <c r="F1011" s="106">
        <f t="shared" si="575"/>
        <v>45128</v>
      </c>
      <c r="G1011" s="107">
        <f t="shared" si="554"/>
        <v>-7.2356499553745124E-3</v>
      </c>
      <c r="H1011" s="108">
        <f t="shared" si="567"/>
        <v>45189</v>
      </c>
      <c r="I1011" s="108">
        <f t="shared" si="555"/>
        <v>45189</v>
      </c>
      <c r="J1011" s="109">
        <f t="shared" si="563"/>
        <v>21</v>
      </c>
      <c r="K1011" s="109">
        <f t="shared" si="578"/>
        <v>19</v>
      </c>
      <c r="L1011" s="8">
        <f t="shared" si="564"/>
        <v>1</v>
      </c>
      <c r="M1011" s="110">
        <f t="shared" si="577"/>
        <v>1</v>
      </c>
      <c r="N1011" s="110">
        <f t="shared" si="572"/>
        <v>1.3106132464250755</v>
      </c>
      <c r="O1011" s="103">
        <f t="shared" si="576"/>
        <v>1.3106132399999999</v>
      </c>
      <c r="P1011" s="103">
        <f t="shared" si="556"/>
        <v>410.81383523</v>
      </c>
      <c r="Q1011" s="11">
        <f t="shared" si="570"/>
        <v>0</v>
      </c>
      <c r="R1011" s="30">
        <f t="shared" si="565"/>
        <v>0</v>
      </c>
      <c r="S1011" s="8">
        <f t="shared" si="557"/>
        <v>0</v>
      </c>
      <c r="T1011" s="113">
        <f t="shared" si="566"/>
        <v>0.16</v>
      </c>
      <c r="U1011" s="111">
        <f t="shared" si="573"/>
        <v>19</v>
      </c>
      <c r="V1011" s="111">
        <v>252</v>
      </c>
      <c r="W1011" s="110">
        <f t="shared" si="558"/>
        <v>1.0112532439999999</v>
      </c>
      <c r="X1011" s="103">
        <f t="shared" si="559"/>
        <v>4.6229883200000002</v>
      </c>
      <c r="Y1011" s="103">
        <f t="shared" si="560"/>
        <v>0</v>
      </c>
      <c r="Z1011" s="114" t="str">
        <f t="shared" si="568"/>
        <v>A+J=</v>
      </c>
      <c r="AA1011" s="108">
        <f t="shared" si="569"/>
        <v>45189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61"/>
        <v>45187</v>
      </c>
      <c r="B1012" s="103">
        <f t="shared" si="553"/>
        <v>415.43682354999999</v>
      </c>
      <c r="C1012" s="192">
        <f t="shared" si="571"/>
        <v>313.45161386635829</v>
      </c>
      <c r="D1012" s="104">
        <f t="shared" si="562"/>
        <v>1109.23</v>
      </c>
      <c r="E1012" s="105">
        <f t="shared" si="574"/>
        <v>1101.204</v>
      </c>
      <c r="F1012" s="106">
        <f t="shared" si="575"/>
        <v>45128</v>
      </c>
      <c r="G1012" s="107">
        <f t="shared" si="554"/>
        <v>-7.2356499553745124E-3</v>
      </c>
      <c r="H1012" s="108">
        <f t="shared" si="567"/>
        <v>45189</v>
      </c>
      <c r="I1012" s="108">
        <f t="shared" si="555"/>
        <v>45189</v>
      </c>
      <c r="J1012" s="109">
        <f t="shared" si="563"/>
        <v>21</v>
      </c>
      <c r="K1012" s="109">
        <f t="shared" si="578"/>
        <v>19</v>
      </c>
      <c r="L1012" s="8">
        <f t="shared" si="564"/>
        <v>1</v>
      </c>
      <c r="M1012" s="110">
        <f t="shared" si="577"/>
        <v>1</v>
      </c>
      <c r="N1012" s="110">
        <f t="shared" si="572"/>
        <v>1.3106132464250755</v>
      </c>
      <c r="O1012" s="103">
        <f t="shared" si="576"/>
        <v>1.3106132399999999</v>
      </c>
      <c r="P1012" s="103">
        <f t="shared" si="556"/>
        <v>410.81383523</v>
      </c>
      <c r="Q1012" s="11">
        <f t="shared" si="570"/>
        <v>0</v>
      </c>
      <c r="R1012" s="30">
        <f t="shared" si="565"/>
        <v>0</v>
      </c>
      <c r="S1012" s="8">
        <f t="shared" si="557"/>
        <v>0</v>
      </c>
      <c r="T1012" s="113">
        <f t="shared" si="566"/>
        <v>0.16</v>
      </c>
      <c r="U1012" s="111">
        <f t="shared" si="573"/>
        <v>19</v>
      </c>
      <c r="V1012" s="111">
        <v>252</v>
      </c>
      <c r="W1012" s="110">
        <f t="shared" si="558"/>
        <v>1.0112532439999999</v>
      </c>
      <c r="X1012" s="103">
        <f t="shared" si="559"/>
        <v>4.6229883200000002</v>
      </c>
      <c r="Y1012" s="103">
        <f t="shared" si="560"/>
        <v>0</v>
      </c>
      <c r="Z1012" s="114" t="str">
        <f t="shared" si="568"/>
        <v>A+J=</v>
      </c>
      <c r="AA1012" s="108">
        <f t="shared" si="569"/>
        <v>45189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61"/>
        <v>45188</v>
      </c>
      <c r="B1013" s="103">
        <f t="shared" si="553"/>
        <v>415.68157451999997</v>
      </c>
      <c r="C1013" s="192">
        <f t="shared" si="571"/>
        <v>313.45161386635829</v>
      </c>
      <c r="D1013" s="104">
        <f t="shared" si="562"/>
        <v>1109.23</v>
      </c>
      <c r="E1013" s="105">
        <f t="shared" si="574"/>
        <v>1101.204</v>
      </c>
      <c r="F1013" s="106">
        <f t="shared" si="575"/>
        <v>45128</v>
      </c>
      <c r="G1013" s="107">
        <f t="shared" si="554"/>
        <v>-7.2356499553745124E-3</v>
      </c>
      <c r="H1013" s="108">
        <f t="shared" si="567"/>
        <v>45189</v>
      </c>
      <c r="I1013" s="108">
        <f t="shared" si="555"/>
        <v>45189</v>
      </c>
      <c r="J1013" s="109">
        <f t="shared" si="563"/>
        <v>21</v>
      </c>
      <c r="K1013" s="109">
        <f t="shared" si="578"/>
        <v>20</v>
      </c>
      <c r="L1013" s="8">
        <f t="shared" si="564"/>
        <v>1</v>
      </c>
      <c r="M1013" s="110">
        <f t="shared" si="577"/>
        <v>1</v>
      </c>
      <c r="N1013" s="110">
        <f t="shared" si="572"/>
        <v>1.3106132464250755</v>
      </c>
      <c r="O1013" s="103">
        <f t="shared" si="576"/>
        <v>1.3106132399999999</v>
      </c>
      <c r="P1013" s="103">
        <f t="shared" si="556"/>
        <v>410.81383523</v>
      </c>
      <c r="Q1013" s="11">
        <f t="shared" si="570"/>
        <v>0</v>
      </c>
      <c r="R1013" s="30">
        <f t="shared" si="565"/>
        <v>0</v>
      </c>
      <c r="S1013" s="8">
        <f t="shared" si="557"/>
        <v>0</v>
      </c>
      <c r="T1013" s="113">
        <f t="shared" si="566"/>
        <v>0.16</v>
      </c>
      <c r="U1013" s="111">
        <f t="shared" si="573"/>
        <v>20</v>
      </c>
      <c r="V1013" s="111">
        <v>252</v>
      </c>
      <c r="W1013" s="110">
        <f t="shared" si="558"/>
        <v>1.0118490149999999</v>
      </c>
      <c r="X1013" s="103">
        <f t="shared" si="559"/>
        <v>4.8677392900000003</v>
      </c>
      <c r="Y1013" s="103">
        <f t="shared" si="560"/>
        <v>0</v>
      </c>
      <c r="Z1013" s="114" t="str">
        <f t="shared" si="568"/>
        <v>A+J=</v>
      </c>
      <c r="AA1013" s="108">
        <f t="shared" si="569"/>
        <v>45189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61"/>
        <v>45189</v>
      </c>
      <c r="B1014" s="103">
        <f t="shared" si="553"/>
        <v>415.92647010000002</v>
      </c>
      <c r="C1014" s="192">
        <f t="shared" si="571"/>
        <v>313.45161386635829</v>
      </c>
      <c r="D1014" s="104">
        <f t="shared" si="562"/>
        <v>1109.23</v>
      </c>
      <c r="E1014" s="105">
        <f t="shared" si="574"/>
        <v>1101.204</v>
      </c>
      <c r="F1014" s="106">
        <f t="shared" si="575"/>
        <v>45128</v>
      </c>
      <c r="G1014" s="107">
        <f t="shared" si="554"/>
        <v>-7.2356499553745124E-3</v>
      </c>
      <c r="H1014" s="108">
        <f t="shared" si="567"/>
        <v>45219</v>
      </c>
      <c r="I1014" s="108">
        <f t="shared" si="555"/>
        <v>45189</v>
      </c>
      <c r="J1014" s="109">
        <f t="shared" si="563"/>
        <v>21</v>
      </c>
      <c r="K1014" s="109">
        <f t="shared" si="578"/>
        <v>21</v>
      </c>
      <c r="L1014" s="8">
        <f t="shared" si="564"/>
        <v>1</v>
      </c>
      <c r="M1014" s="110">
        <f t="shared" si="577"/>
        <v>1</v>
      </c>
      <c r="N1014" s="110">
        <f t="shared" si="572"/>
        <v>1.3106132464250755</v>
      </c>
      <c r="O1014" s="103">
        <f t="shared" si="576"/>
        <v>1.3106132399999999</v>
      </c>
      <c r="P1014" s="103">
        <f t="shared" si="556"/>
        <v>410.81383523</v>
      </c>
      <c r="Q1014" s="11">
        <f t="shared" si="570"/>
        <v>33</v>
      </c>
      <c r="R1014" s="30">
        <f t="shared" si="565"/>
        <v>7.3934569129092367E-2</v>
      </c>
      <c r="S1014" s="8">
        <f t="shared" si="557"/>
        <v>30.373343899999998</v>
      </c>
      <c r="T1014" s="113">
        <f t="shared" si="566"/>
        <v>0.16</v>
      </c>
      <c r="U1014" s="111">
        <f t="shared" si="573"/>
        <v>21</v>
      </c>
      <c r="V1014" s="111">
        <v>252</v>
      </c>
      <c r="W1014" s="110">
        <f t="shared" si="558"/>
        <v>1.0124451379999999</v>
      </c>
      <c r="X1014" s="103">
        <f t="shared" si="559"/>
        <v>5.1126348699999999</v>
      </c>
      <c r="Y1014" s="103">
        <f t="shared" si="560"/>
        <v>35.485978769999996</v>
      </c>
      <c r="Z1014" s="114" t="str">
        <f t="shared" si="568"/>
        <v>A+J=</v>
      </c>
      <c r="AA1014" s="108">
        <f t="shared" si="569"/>
        <v>45189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61"/>
        <v>45190</v>
      </c>
      <c r="B1015" s="103">
        <f t="shared" si="553"/>
        <v>380.66462480000001</v>
      </c>
      <c r="C1015" s="192">
        <f t="shared" si="571"/>
        <v>290.27670385247808</v>
      </c>
      <c r="D1015" s="104">
        <f t="shared" si="562"/>
        <v>1101.204</v>
      </c>
      <c r="E1015" s="105">
        <f t="shared" si="574"/>
        <v>1099.71</v>
      </c>
      <c r="F1015" s="106">
        <f t="shared" si="575"/>
        <v>45158</v>
      </c>
      <c r="G1015" s="107">
        <f t="shared" si="554"/>
        <v>-1.3566968518093914E-3</v>
      </c>
      <c r="H1015" s="108">
        <f t="shared" si="567"/>
        <v>45219</v>
      </c>
      <c r="I1015" s="108">
        <f t="shared" si="555"/>
        <v>45219</v>
      </c>
      <c r="J1015" s="109">
        <f t="shared" si="563"/>
        <v>21</v>
      </c>
      <c r="K1015" s="109">
        <f t="shared" si="578"/>
        <v>1</v>
      </c>
      <c r="L1015" s="8">
        <f t="shared" si="564"/>
        <v>1</v>
      </c>
      <c r="M1015" s="110">
        <f t="shared" si="577"/>
        <v>1</v>
      </c>
      <c r="N1015" s="110">
        <f t="shared" si="572"/>
        <v>1.3106132464250755</v>
      </c>
      <c r="O1015" s="103">
        <f t="shared" si="576"/>
        <v>1.3106132399999999</v>
      </c>
      <c r="P1015" s="103">
        <f t="shared" si="556"/>
        <v>380.44049132999999</v>
      </c>
      <c r="Q1015" s="11">
        <f t="shared" si="570"/>
        <v>0</v>
      </c>
      <c r="R1015" s="30">
        <f t="shared" si="565"/>
        <v>0</v>
      </c>
      <c r="S1015" s="8">
        <f t="shared" si="557"/>
        <v>0</v>
      </c>
      <c r="T1015" s="113">
        <f t="shared" si="566"/>
        <v>0.16</v>
      </c>
      <c r="U1015" s="111">
        <f t="shared" si="573"/>
        <v>1</v>
      </c>
      <c r="V1015" s="111">
        <v>252</v>
      </c>
      <c r="W1015" s="110">
        <f t="shared" si="558"/>
        <v>1.0005891419999999</v>
      </c>
      <c r="X1015" s="103">
        <f t="shared" si="559"/>
        <v>0.22413347</v>
      </c>
      <c r="Y1015" s="103">
        <f t="shared" si="560"/>
        <v>0</v>
      </c>
      <c r="Z1015" s="114" t="str">
        <f t="shared" si="568"/>
        <v>A+J=</v>
      </c>
      <c r="AA1015" s="108">
        <f t="shared" si="569"/>
        <v>45219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61"/>
        <v>45191</v>
      </c>
      <c r="B1016" s="103">
        <f t="shared" si="553"/>
        <v>380.88888989999998</v>
      </c>
      <c r="C1016" s="192">
        <f t="shared" si="571"/>
        <v>290.27670385247808</v>
      </c>
      <c r="D1016" s="104">
        <f t="shared" si="562"/>
        <v>1101.204</v>
      </c>
      <c r="E1016" s="105">
        <f t="shared" si="574"/>
        <v>1099.71</v>
      </c>
      <c r="F1016" s="106">
        <f t="shared" si="575"/>
        <v>45158</v>
      </c>
      <c r="G1016" s="107">
        <f t="shared" si="554"/>
        <v>-1.3566968518093914E-3</v>
      </c>
      <c r="H1016" s="108">
        <f t="shared" si="567"/>
        <v>45219</v>
      </c>
      <c r="I1016" s="108">
        <f t="shared" si="555"/>
        <v>45219</v>
      </c>
      <c r="J1016" s="109">
        <f t="shared" si="563"/>
        <v>21</v>
      </c>
      <c r="K1016" s="109">
        <f t="shared" si="578"/>
        <v>2</v>
      </c>
      <c r="L1016" s="8">
        <f t="shared" si="564"/>
        <v>1</v>
      </c>
      <c r="M1016" s="110">
        <f t="shared" si="577"/>
        <v>1</v>
      </c>
      <c r="N1016" s="110">
        <f t="shared" si="572"/>
        <v>1.3106132464250755</v>
      </c>
      <c r="O1016" s="103">
        <f t="shared" si="576"/>
        <v>1.3106132399999999</v>
      </c>
      <c r="P1016" s="103">
        <f t="shared" si="556"/>
        <v>380.44049132999999</v>
      </c>
      <c r="Q1016" s="11">
        <f t="shared" si="570"/>
        <v>0</v>
      </c>
      <c r="R1016" s="30">
        <f t="shared" si="565"/>
        <v>0</v>
      </c>
      <c r="S1016" s="8">
        <f t="shared" si="557"/>
        <v>0</v>
      </c>
      <c r="T1016" s="113">
        <f t="shared" si="566"/>
        <v>0.16</v>
      </c>
      <c r="U1016" s="111">
        <f t="shared" si="573"/>
        <v>2</v>
      </c>
      <c r="V1016" s="111">
        <v>252</v>
      </c>
      <c r="W1016" s="110">
        <f t="shared" si="558"/>
        <v>1.0011786300000001</v>
      </c>
      <c r="X1016" s="103">
        <f t="shared" si="559"/>
        <v>0.44839857</v>
      </c>
      <c r="Y1016" s="103">
        <f t="shared" si="560"/>
        <v>0</v>
      </c>
      <c r="Z1016" s="114" t="str">
        <f t="shared" si="568"/>
        <v>A+J=</v>
      </c>
      <c r="AA1016" s="108">
        <f t="shared" si="569"/>
        <v>45219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61"/>
        <v>45192</v>
      </c>
      <c r="B1017" s="103">
        <f t="shared" si="553"/>
        <v>381.11328778000001</v>
      </c>
      <c r="C1017" s="192">
        <f t="shared" si="571"/>
        <v>290.27670385247808</v>
      </c>
      <c r="D1017" s="104">
        <f t="shared" si="562"/>
        <v>1101.204</v>
      </c>
      <c r="E1017" s="105">
        <f t="shared" si="574"/>
        <v>1099.71</v>
      </c>
      <c r="F1017" s="106">
        <f t="shared" si="575"/>
        <v>45158</v>
      </c>
      <c r="G1017" s="107">
        <f t="shared" si="554"/>
        <v>-1.3566968518093914E-3</v>
      </c>
      <c r="H1017" s="108">
        <f t="shared" si="567"/>
        <v>45219</v>
      </c>
      <c r="I1017" s="108">
        <f t="shared" si="555"/>
        <v>45219</v>
      </c>
      <c r="J1017" s="109">
        <f t="shared" si="563"/>
        <v>21</v>
      </c>
      <c r="K1017" s="109">
        <f t="shared" si="578"/>
        <v>3</v>
      </c>
      <c r="L1017" s="8">
        <f t="shared" si="564"/>
        <v>1</v>
      </c>
      <c r="M1017" s="110">
        <f t="shared" si="577"/>
        <v>1</v>
      </c>
      <c r="N1017" s="110">
        <f t="shared" si="572"/>
        <v>1.3106132464250755</v>
      </c>
      <c r="O1017" s="103">
        <f t="shared" si="576"/>
        <v>1.3106132399999999</v>
      </c>
      <c r="P1017" s="103">
        <f t="shared" si="556"/>
        <v>380.44049132999999</v>
      </c>
      <c r="Q1017" s="11">
        <f t="shared" si="570"/>
        <v>0</v>
      </c>
      <c r="R1017" s="30">
        <f t="shared" si="565"/>
        <v>0</v>
      </c>
      <c r="S1017" s="8">
        <f t="shared" si="557"/>
        <v>0</v>
      </c>
      <c r="T1017" s="113">
        <f t="shared" si="566"/>
        <v>0.16</v>
      </c>
      <c r="U1017" s="111">
        <f t="shared" si="573"/>
        <v>3</v>
      </c>
      <c r="V1017" s="111">
        <v>252</v>
      </c>
      <c r="W1017" s="110">
        <f t="shared" si="558"/>
        <v>1.001768467</v>
      </c>
      <c r="X1017" s="103">
        <f t="shared" si="559"/>
        <v>0.67279644999999999</v>
      </c>
      <c r="Y1017" s="103">
        <f t="shared" si="560"/>
        <v>0</v>
      </c>
      <c r="Z1017" s="114" t="str">
        <f t="shared" si="568"/>
        <v>A+J=</v>
      </c>
      <c r="AA1017" s="108">
        <f t="shared" si="569"/>
        <v>45219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61"/>
        <v>45193</v>
      </c>
      <c r="B1018" s="103">
        <f t="shared" si="553"/>
        <v>381.11328778000001</v>
      </c>
      <c r="C1018" s="192">
        <f t="shared" si="571"/>
        <v>290.27670385247808</v>
      </c>
      <c r="D1018" s="104">
        <f t="shared" si="562"/>
        <v>1101.204</v>
      </c>
      <c r="E1018" s="105">
        <f t="shared" si="574"/>
        <v>1099.71</v>
      </c>
      <c r="F1018" s="106">
        <f t="shared" si="575"/>
        <v>45158</v>
      </c>
      <c r="G1018" s="107">
        <f t="shared" si="554"/>
        <v>-1.3566968518093914E-3</v>
      </c>
      <c r="H1018" s="108">
        <f t="shared" si="567"/>
        <v>45219</v>
      </c>
      <c r="I1018" s="108">
        <f t="shared" si="555"/>
        <v>45219</v>
      </c>
      <c r="J1018" s="109">
        <f t="shared" si="563"/>
        <v>21</v>
      </c>
      <c r="K1018" s="109">
        <f t="shared" si="578"/>
        <v>3</v>
      </c>
      <c r="L1018" s="8">
        <f t="shared" si="564"/>
        <v>1</v>
      </c>
      <c r="M1018" s="110">
        <f t="shared" si="577"/>
        <v>1</v>
      </c>
      <c r="N1018" s="110">
        <f t="shared" si="572"/>
        <v>1.3106132464250755</v>
      </c>
      <c r="O1018" s="103">
        <f t="shared" si="576"/>
        <v>1.3106132399999999</v>
      </c>
      <c r="P1018" s="103">
        <f t="shared" si="556"/>
        <v>380.44049132999999</v>
      </c>
      <c r="Q1018" s="11">
        <f t="shared" si="570"/>
        <v>0</v>
      </c>
      <c r="R1018" s="30">
        <f t="shared" si="565"/>
        <v>0</v>
      </c>
      <c r="S1018" s="8">
        <f t="shared" si="557"/>
        <v>0</v>
      </c>
      <c r="T1018" s="113">
        <f t="shared" si="566"/>
        <v>0.16</v>
      </c>
      <c r="U1018" s="111">
        <f t="shared" si="573"/>
        <v>3</v>
      </c>
      <c r="V1018" s="111">
        <v>252</v>
      </c>
      <c r="W1018" s="110">
        <f t="shared" si="558"/>
        <v>1.001768467</v>
      </c>
      <c r="X1018" s="103">
        <f t="shared" si="559"/>
        <v>0.67279644999999999</v>
      </c>
      <c r="Y1018" s="103">
        <f t="shared" si="560"/>
        <v>0</v>
      </c>
      <c r="Z1018" s="114" t="str">
        <f t="shared" si="568"/>
        <v>A+J=</v>
      </c>
      <c r="AA1018" s="108">
        <f t="shared" si="569"/>
        <v>45219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61"/>
        <v>45194</v>
      </c>
      <c r="B1019" s="103">
        <f t="shared" si="553"/>
        <v>381.11328778000001</v>
      </c>
      <c r="C1019" s="192">
        <f t="shared" si="571"/>
        <v>290.27670385247808</v>
      </c>
      <c r="D1019" s="104">
        <f t="shared" si="562"/>
        <v>1101.204</v>
      </c>
      <c r="E1019" s="105">
        <f t="shared" si="574"/>
        <v>1099.71</v>
      </c>
      <c r="F1019" s="106">
        <f t="shared" si="575"/>
        <v>45158</v>
      </c>
      <c r="G1019" s="107">
        <f t="shared" si="554"/>
        <v>-1.3566968518093914E-3</v>
      </c>
      <c r="H1019" s="108">
        <f t="shared" si="567"/>
        <v>45219</v>
      </c>
      <c r="I1019" s="108">
        <f t="shared" si="555"/>
        <v>45219</v>
      </c>
      <c r="J1019" s="109">
        <f t="shared" si="563"/>
        <v>21</v>
      </c>
      <c r="K1019" s="109">
        <f t="shared" si="578"/>
        <v>3</v>
      </c>
      <c r="L1019" s="8">
        <f t="shared" si="564"/>
        <v>1</v>
      </c>
      <c r="M1019" s="110">
        <f t="shared" si="577"/>
        <v>1</v>
      </c>
      <c r="N1019" s="110">
        <f t="shared" si="572"/>
        <v>1.3106132464250755</v>
      </c>
      <c r="O1019" s="103">
        <f t="shared" si="576"/>
        <v>1.3106132399999999</v>
      </c>
      <c r="P1019" s="103">
        <f t="shared" si="556"/>
        <v>380.44049132999999</v>
      </c>
      <c r="Q1019" s="11">
        <f t="shared" si="570"/>
        <v>0</v>
      </c>
      <c r="R1019" s="30">
        <f t="shared" si="565"/>
        <v>0</v>
      </c>
      <c r="S1019" s="8">
        <f t="shared" si="557"/>
        <v>0</v>
      </c>
      <c r="T1019" s="113">
        <f t="shared" si="566"/>
        <v>0.16</v>
      </c>
      <c r="U1019" s="111">
        <f t="shared" si="573"/>
        <v>3</v>
      </c>
      <c r="V1019" s="111">
        <v>252</v>
      </c>
      <c r="W1019" s="110">
        <f t="shared" si="558"/>
        <v>1.001768467</v>
      </c>
      <c r="X1019" s="103">
        <f t="shared" si="559"/>
        <v>0.67279644999999999</v>
      </c>
      <c r="Y1019" s="103">
        <f t="shared" si="560"/>
        <v>0</v>
      </c>
      <c r="Z1019" s="114" t="str">
        <f t="shared" si="568"/>
        <v>A+J=</v>
      </c>
      <c r="AA1019" s="108">
        <f t="shared" si="569"/>
        <v>45219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61"/>
        <v>45195</v>
      </c>
      <c r="B1020" s="103">
        <f t="shared" si="553"/>
        <v>381.33781728999998</v>
      </c>
      <c r="C1020" s="192">
        <f t="shared" si="571"/>
        <v>290.27670385247808</v>
      </c>
      <c r="D1020" s="104">
        <f t="shared" si="562"/>
        <v>1101.204</v>
      </c>
      <c r="E1020" s="105">
        <f t="shared" si="574"/>
        <v>1099.71</v>
      </c>
      <c r="F1020" s="106">
        <f t="shared" si="575"/>
        <v>45158</v>
      </c>
      <c r="G1020" s="107">
        <f t="shared" si="554"/>
        <v>-1.3566968518093914E-3</v>
      </c>
      <c r="H1020" s="108">
        <f t="shared" si="567"/>
        <v>45219</v>
      </c>
      <c r="I1020" s="108">
        <f t="shared" si="555"/>
        <v>45219</v>
      </c>
      <c r="J1020" s="109">
        <f t="shared" si="563"/>
        <v>21</v>
      </c>
      <c r="K1020" s="109">
        <f t="shared" si="578"/>
        <v>4</v>
      </c>
      <c r="L1020" s="8">
        <f t="shared" si="564"/>
        <v>1</v>
      </c>
      <c r="M1020" s="110">
        <f t="shared" si="577"/>
        <v>1</v>
      </c>
      <c r="N1020" s="110">
        <f t="shared" si="572"/>
        <v>1.3106132464250755</v>
      </c>
      <c r="O1020" s="103">
        <f t="shared" si="576"/>
        <v>1.3106132399999999</v>
      </c>
      <c r="P1020" s="103">
        <f t="shared" si="556"/>
        <v>380.44049132999999</v>
      </c>
      <c r="Q1020" s="11">
        <f t="shared" si="570"/>
        <v>0</v>
      </c>
      <c r="R1020" s="30">
        <f t="shared" si="565"/>
        <v>0</v>
      </c>
      <c r="S1020" s="8">
        <f t="shared" si="557"/>
        <v>0</v>
      </c>
      <c r="T1020" s="113">
        <f t="shared" si="566"/>
        <v>0.16</v>
      </c>
      <c r="U1020" s="111">
        <f t="shared" si="573"/>
        <v>4</v>
      </c>
      <c r="V1020" s="111">
        <v>252</v>
      </c>
      <c r="W1020" s="110">
        <f t="shared" si="558"/>
        <v>1.0023586499999999</v>
      </c>
      <c r="X1020" s="103">
        <f t="shared" si="559"/>
        <v>0.89732595999999998</v>
      </c>
      <c r="Y1020" s="103">
        <f t="shared" si="560"/>
        <v>0</v>
      </c>
      <c r="Z1020" s="114" t="str">
        <f t="shared" si="568"/>
        <v>A+J=</v>
      </c>
      <c r="AA1020" s="108">
        <f t="shared" si="569"/>
        <v>45219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5">
      <c r="A1021" s="191">
        <f t="shared" si="561"/>
        <v>45196</v>
      </c>
      <c r="B1021" s="192">
        <f t="shared" si="553"/>
        <v>381.56247956999999</v>
      </c>
      <c r="C1021" s="192">
        <f t="shared" si="571"/>
        <v>290.27670385247808</v>
      </c>
      <c r="D1021" s="193">
        <f t="shared" si="562"/>
        <v>1101.204</v>
      </c>
      <c r="E1021" s="194">
        <f t="shared" si="574"/>
        <v>1099.71</v>
      </c>
      <c r="F1021" s="195">
        <f t="shared" si="575"/>
        <v>45158</v>
      </c>
      <c r="G1021" s="196">
        <f t="shared" si="554"/>
        <v>-1.3566968518093914E-3</v>
      </c>
      <c r="H1021" s="191">
        <f t="shared" si="567"/>
        <v>45219</v>
      </c>
      <c r="I1021" s="191">
        <f t="shared" si="555"/>
        <v>45219</v>
      </c>
      <c r="J1021" s="197">
        <f t="shared" si="563"/>
        <v>21</v>
      </c>
      <c r="K1021" s="197">
        <f t="shared" si="578"/>
        <v>5</v>
      </c>
      <c r="L1021" s="192">
        <f t="shared" si="564"/>
        <v>1</v>
      </c>
      <c r="M1021" s="198">
        <f t="shared" si="577"/>
        <v>1</v>
      </c>
      <c r="N1021" s="198">
        <f t="shared" si="572"/>
        <v>1.3106132464250755</v>
      </c>
      <c r="O1021" s="192">
        <f t="shared" si="576"/>
        <v>1.3106132399999999</v>
      </c>
      <c r="P1021" s="192">
        <f t="shared" si="556"/>
        <v>380.44049132999999</v>
      </c>
      <c r="Q1021" s="199">
        <f t="shared" si="570"/>
        <v>0</v>
      </c>
      <c r="R1021" s="200">
        <f t="shared" si="565"/>
        <v>0</v>
      </c>
      <c r="S1021" s="192">
        <f t="shared" si="557"/>
        <v>0</v>
      </c>
      <c r="T1021" s="201">
        <f t="shared" si="566"/>
        <v>0.16</v>
      </c>
      <c r="U1021" s="199">
        <f t="shared" si="573"/>
        <v>5</v>
      </c>
      <c r="V1021" s="199">
        <v>252</v>
      </c>
      <c r="W1021" s="198">
        <f t="shared" si="558"/>
        <v>1.0029491820000001</v>
      </c>
      <c r="X1021" s="192">
        <f t="shared" si="559"/>
        <v>1.1219882400000001</v>
      </c>
      <c r="Y1021" s="192">
        <f t="shared" si="560"/>
        <v>0</v>
      </c>
      <c r="Z1021" s="202" t="str">
        <f t="shared" si="568"/>
        <v>A+J=</v>
      </c>
      <c r="AA1021" s="191">
        <f t="shared" si="569"/>
        <v>45219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61"/>
        <v>45197</v>
      </c>
      <c r="B1022" s="103">
        <f t="shared" si="553"/>
        <v>381.78727386999998</v>
      </c>
      <c r="C1022" s="192">
        <f t="shared" si="571"/>
        <v>290.27670385247808</v>
      </c>
      <c r="D1022" s="104">
        <f t="shared" si="562"/>
        <v>1101.204</v>
      </c>
      <c r="E1022" s="105">
        <f t="shared" si="574"/>
        <v>1099.71</v>
      </c>
      <c r="F1022" s="106">
        <f t="shared" si="575"/>
        <v>45158</v>
      </c>
      <c r="G1022" s="107">
        <f t="shared" si="554"/>
        <v>-1.3566968518093914E-3</v>
      </c>
      <c r="H1022" s="108">
        <f t="shared" si="567"/>
        <v>45219</v>
      </c>
      <c r="I1022" s="108">
        <f t="shared" si="555"/>
        <v>45219</v>
      </c>
      <c r="J1022" s="109">
        <f t="shared" si="563"/>
        <v>21</v>
      </c>
      <c r="K1022" s="109">
        <f t="shared" si="578"/>
        <v>6</v>
      </c>
      <c r="L1022" s="8">
        <f t="shared" si="564"/>
        <v>1</v>
      </c>
      <c r="M1022" s="110">
        <f t="shared" si="577"/>
        <v>1</v>
      </c>
      <c r="N1022" s="110">
        <f t="shared" si="572"/>
        <v>1.3106132464250755</v>
      </c>
      <c r="O1022" s="103">
        <f t="shared" si="576"/>
        <v>1.3106132399999999</v>
      </c>
      <c r="P1022" s="103">
        <f t="shared" si="556"/>
        <v>380.44049132999999</v>
      </c>
      <c r="Q1022" s="11">
        <f t="shared" si="570"/>
        <v>0</v>
      </c>
      <c r="R1022" s="30">
        <f t="shared" si="565"/>
        <v>0</v>
      </c>
      <c r="S1022" s="8">
        <f t="shared" si="557"/>
        <v>0</v>
      </c>
      <c r="T1022" s="113">
        <f t="shared" si="566"/>
        <v>0.16</v>
      </c>
      <c r="U1022" s="111">
        <f t="shared" si="573"/>
        <v>6</v>
      </c>
      <c r="V1022" s="111">
        <v>252</v>
      </c>
      <c r="W1022" s="110">
        <f t="shared" si="558"/>
        <v>1.003540061</v>
      </c>
      <c r="X1022" s="103">
        <f t="shared" si="559"/>
        <v>1.34678254</v>
      </c>
      <c r="Y1022" s="103">
        <f t="shared" si="560"/>
        <v>0</v>
      </c>
      <c r="Z1022" s="114" t="str">
        <f t="shared" si="568"/>
        <v>A+J=</v>
      </c>
      <c r="AA1022" s="108">
        <f t="shared" si="569"/>
        <v>45219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61"/>
        <v>45198</v>
      </c>
      <c r="B1023" s="103">
        <f t="shared" si="553"/>
        <v>382.01220056</v>
      </c>
      <c r="C1023" s="192">
        <f t="shared" si="571"/>
        <v>290.27670385247808</v>
      </c>
      <c r="D1023" s="104">
        <f t="shared" si="562"/>
        <v>1101.204</v>
      </c>
      <c r="E1023" s="105">
        <f t="shared" si="574"/>
        <v>1099.71</v>
      </c>
      <c r="F1023" s="106">
        <f t="shared" si="575"/>
        <v>45158</v>
      </c>
      <c r="G1023" s="107">
        <f t="shared" si="554"/>
        <v>-1.3566968518093914E-3</v>
      </c>
      <c r="H1023" s="108">
        <f t="shared" si="567"/>
        <v>45219</v>
      </c>
      <c r="I1023" s="108">
        <f t="shared" si="555"/>
        <v>45219</v>
      </c>
      <c r="J1023" s="109">
        <f t="shared" si="563"/>
        <v>21</v>
      </c>
      <c r="K1023" s="109">
        <f t="shared" si="578"/>
        <v>7</v>
      </c>
      <c r="L1023" s="8">
        <f t="shared" si="564"/>
        <v>1</v>
      </c>
      <c r="M1023" s="110">
        <f t="shared" si="577"/>
        <v>1</v>
      </c>
      <c r="N1023" s="110">
        <f t="shared" si="572"/>
        <v>1.3106132464250755</v>
      </c>
      <c r="O1023" s="103">
        <f t="shared" si="576"/>
        <v>1.3106132399999999</v>
      </c>
      <c r="P1023" s="103">
        <f t="shared" si="556"/>
        <v>380.44049132999999</v>
      </c>
      <c r="Q1023" s="11">
        <f t="shared" si="570"/>
        <v>0</v>
      </c>
      <c r="R1023" s="30">
        <f t="shared" si="565"/>
        <v>0</v>
      </c>
      <c r="S1023" s="8">
        <f t="shared" si="557"/>
        <v>0</v>
      </c>
      <c r="T1023" s="113">
        <f t="shared" si="566"/>
        <v>0.16</v>
      </c>
      <c r="U1023" s="111">
        <f t="shared" si="573"/>
        <v>7</v>
      </c>
      <c r="V1023" s="111">
        <v>252</v>
      </c>
      <c r="W1023" s="110">
        <f t="shared" si="558"/>
        <v>1.004131288</v>
      </c>
      <c r="X1023" s="103">
        <f t="shared" si="559"/>
        <v>1.57170923</v>
      </c>
      <c r="Y1023" s="103">
        <f t="shared" si="560"/>
        <v>0</v>
      </c>
      <c r="Z1023" s="114" t="str">
        <f t="shared" si="568"/>
        <v>A+J=</v>
      </c>
      <c r="AA1023" s="108">
        <f t="shared" si="569"/>
        <v>45219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61"/>
        <v>45199</v>
      </c>
      <c r="B1024" s="103">
        <f t="shared" si="553"/>
        <v>382.23726002999996</v>
      </c>
      <c r="C1024" s="192">
        <f t="shared" si="571"/>
        <v>290.27670385247808</v>
      </c>
      <c r="D1024" s="104">
        <f t="shared" si="562"/>
        <v>1101.204</v>
      </c>
      <c r="E1024" s="105">
        <f t="shared" si="574"/>
        <v>1099.71</v>
      </c>
      <c r="F1024" s="106">
        <f t="shared" si="575"/>
        <v>45158</v>
      </c>
      <c r="G1024" s="107">
        <f t="shared" si="554"/>
        <v>-1.3566968518093914E-3</v>
      </c>
      <c r="H1024" s="108">
        <f t="shared" si="567"/>
        <v>45219</v>
      </c>
      <c r="I1024" s="108">
        <f t="shared" si="555"/>
        <v>45219</v>
      </c>
      <c r="J1024" s="109">
        <f t="shared" si="563"/>
        <v>21</v>
      </c>
      <c r="K1024" s="109">
        <f t="shared" si="578"/>
        <v>8</v>
      </c>
      <c r="L1024" s="8">
        <f t="shared" si="564"/>
        <v>1</v>
      </c>
      <c r="M1024" s="110">
        <f t="shared" si="577"/>
        <v>1</v>
      </c>
      <c r="N1024" s="110">
        <f t="shared" si="572"/>
        <v>1.3106132464250755</v>
      </c>
      <c r="O1024" s="103">
        <f t="shared" si="576"/>
        <v>1.3106132399999999</v>
      </c>
      <c r="P1024" s="103">
        <f t="shared" si="556"/>
        <v>380.44049132999999</v>
      </c>
      <c r="Q1024" s="11">
        <f t="shared" si="570"/>
        <v>0</v>
      </c>
      <c r="R1024" s="30">
        <f t="shared" si="565"/>
        <v>0</v>
      </c>
      <c r="S1024" s="8">
        <f t="shared" si="557"/>
        <v>0</v>
      </c>
      <c r="T1024" s="113">
        <f t="shared" si="566"/>
        <v>0.16</v>
      </c>
      <c r="U1024" s="111">
        <f t="shared" si="573"/>
        <v>8</v>
      </c>
      <c r="V1024" s="111">
        <v>252</v>
      </c>
      <c r="W1024" s="110">
        <f t="shared" si="558"/>
        <v>1.0047228640000001</v>
      </c>
      <c r="X1024" s="103">
        <f t="shared" si="559"/>
        <v>1.7967687000000001</v>
      </c>
      <c r="Y1024" s="103">
        <f t="shared" si="560"/>
        <v>0</v>
      </c>
      <c r="Z1024" s="114" t="str">
        <f t="shared" si="568"/>
        <v>A+J=</v>
      </c>
      <c r="AA1024" s="108">
        <f t="shared" si="569"/>
        <v>45219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61"/>
        <v>45200</v>
      </c>
      <c r="B1025" s="103">
        <f t="shared" si="553"/>
        <v>382.23726002999996</v>
      </c>
      <c r="C1025" s="192">
        <f t="shared" si="571"/>
        <v>290.27670385247808</v>
      </c>
      <c r="D1025" s="104">
        <f t="shared" si="562"/>
        <v>1101.204</v>
      </c>
      <c r="E1025" s="105">
        <f t="shared" si="574"/>
        <v>1099.71</v>
      </c>
      <c r="F1025" s="106">
        <f t="shared" si="575"/>
        <v>45158</v>
      </c>
      <c r="G1025" s="107">
        <f t="shared" si="554"/>
        <v>-1.3566968518093914E-3</v>
      </c>
      <c r="H1025" s="108">
        <f t="shared" si="567"/>
        <v>45219</v>
      </c>
      <c r="I1025" s="108">
        <f t="shared" si="555"/>
        <v>45219</v>
      </c>
      <c r="J1025" s="109">
        <f t="shared" si="563"/>
        <v>21</v>
      </c>
      <c r="K1025" s="109">
        <f t="shared" si="578"/>
        <v>8</v>
      </c>
      <c r="L1025" s="8">
        <f t="shared" si="564"/>
        <v>1</v>
      </c>
      <c r="M1025" s="110">
        <f t="shared" si="577"/>
        <v>1</v>
      </c>
      <c r="N1025" s="110">
        <f t="shared" si="572"/>
        <v>1.3106132464250755</v>
      </c>
      <c r="O1025" s="103">
        <f t="shared" si="576"/>
        <v>1.3106132399999999</v>
      </c>
      <c r="P1025" s="103">
        <f t="shared" si="556"/>
        <v>380.44049132999999</v>
      </c>
      <c r="Q1025" s="11">
        <f t="shared" si="570"/>
        <v>0</v>
      </c>
      <c r="R1025" s="30">
        <f t="shared" si="565"/>
        <v>0</v>
      </c>
      <c r="S1025" s="8">
        <f t="shared" si="557"/>
        <v>0</v>
      </c>
      <c r="T1025" s="113">
        <f t="shared" si="566"/>
        <v>0.16</v>
      </c>
      <c r="U1025" s="111">
        <f t="shared" si="573"/>
        <v>8</v>
      </c>
      <c r="V1025" s="111">
        <v>252</v>
      </c>
      <c r="W1025" s="110">
        <f t="shared" si="558"/>
        <v>1.0047228640000001</v>
      </c>
      <c r="X1025" s="103">
        <f t="shared" si="559"/>
        <v>1.7967687000000001</v>
      </c>
      <c r="Y1025" s="103">
        <f t="shared" si="560"/>
        <v>0</v>
      </c>
      <c r="Z1025" s="114" t="str">
        <f t="shared" si="568"/>
        <v>A+J=</v>
      </c>
      <c r="AA1025" s="108">
        <f t="shared" si="569"/>
        <v>45219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61"/>
        <v>45201</v>
      </c>
      <c r="B1026" s="103">
        <f t="shared" si="553"/>
        <v>382.23726002999996</v>
      </c>
      <c r="C1026" s="192">
        <f t="shared" si="571"/>
        <v>290.27670385247808</v>
      </c>
      <c r="D1026" s="104">
        <f t="shared" si="562"/>
        <v>1101.204</v>
      </c>
      <c r="E1026" s="105">
        <f t="shared" si="574"/>
        <v>1099.71</v>
      </c>
      <c r="F1026" s="106">
        <f t="shared" si="575"/>
        <v>45158</v>
      </c>
      <c r="G1026" s="107">
        <f t="shared" si="554"/>
        <v>-1.3566968518093914E-3</v>
      </c>
      <c r="H1026" s="108">
        <f t="shared" si="567"/>
        <v>45219</v>
      </c>
      <c r="I1026" s="108">
        <f t="shared" si="555"/>
        <v>45219</v>
      </c>
      <c r="J1026" s="109">
        <f t="shared" si="563"/>
        <v>21</v>
      </c>
      <c r="K1026" s="109">
        <f t="shared" si="578"/>
        <v>8</v>
      </c>
      <c r="L1026" s="8">
        <f t="shared" si="564"/>
        <v>1</v>
      </c>
      <c r="M1026" s="110">
        <f t="shared" si="577"/>
        <v>1</v>
      </c>
      <c r="N1026" s="110">
        <f t="shared" si="572"/>
        <v>1.3106132464250755</v>
      </c>
      <c r="O1026" s="103">
        <f t="shared" si="576"/>
        <v>1.3106132399999999</v>
      </c>
      <c r="P1026" s="103">
        <f t="shared" si="556"/>
        <v>380.44049132999999</v>
      </c>
      <c r="Q1026" s="11">
        <f t="shared" si="570"/>
        <v>0</v>
      </c>
      <c r="R1026" s="30">
        <f t="shared" si="565"/>
        <v>0</v>
      </c>
      <c r="S1026" s="8">
        <f t="shared" si="557"/>
        <v>0</v>
      </c>
      <c r="T1026" s="113">
        <f t="shared" si="566"/>
        <v>0.16</v>
      </c>
      <c r="U1026" s="111">
        <f t="shared" si="573"/>
        <v>8</v>
      </c>
      <c r="V1026" s="111">
        <v>252</v>
      </c>
      <c r="W1026" s="110">
        <f t="shared" si="558"/>
        <v>1.0047228640000001</v>
      </c>
      <c r="X1026" s="103">
        <f t="shared" si="559"/>
        <v>1.7967687000000001</v>
      </c>
      <c r="Y1026" s="103">
        <f t="shared" si="560"/>
        <v>0</v>
      </c>
      <c r="Z1026" s="114" t="str">
        <f t="shared" si="568"/>
        <v>A+J=</v>
      </c>
      <c r="AA1026" s="108">
        <f t="shared" si="569"/>
        <v>45219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61"/>
        <v>45202</v>
      </c>
      <c r="B1027" s="103">
        <f t="shared" si="553"/>
        <v>382.46245188</v>
      </c>
      <c r="C1027" s="192">
        <f t="shared" si="571"/>
        <v>290.27670385247808</v>
      </c>
      <c r="D1027" s="104">
        <f t="shared" si="562"/>
        <v>1101.204</v>
      </c>
      <c r="E1027" s="105">
        <f t="shared" si="574"/>
        <v>1099.71</v>
      </c>
      <c r="F1027" s="106">
        <f t="shared" si="575"/>
        <v>45158</v>
      </c>
      <c r="G1027" s="107">
        <f t="shared" si="554"/>
        <v>-1.3566968518093914E-3</v>
      </c>
      <c r="H1027" s="108">
        <f t="shared" si="567"/>
        <v>45219</v>
      </c>
      <c r="I1027" s="108">
        <f t="shared" si="555"/>
        <v>45219</v>
      </c>
      <c r="J1027" s="109">
        <f t="shared" si="563"/>
        <v>21</v>
      </c>
      <c r="K1027" s="109">
        <f t="shared" si="578"/>
        <v>9</v>
      </c>
      <c r="L1027" s="8">
        <f t="shared" si="564"/>
        <v>1</v>
      </c>
      <c r="M1027" s="110">
        <f t="shared" si="577"/>
        <v>1</v>
      </c>
      <c r="N1027" s="110">
        <f t="shared" si="572"/>
        <v>1.3106132464250755</v>
      </c>
      <c r="O1027" s="103">
        <f t="shared" si="576"/>
        <v>1.3106132399999999</v>
      </c>
      <c r="P1027" s="103">
        <f t="shared" si="556"/>
        <v>380.44049132999999</v>
      </c>
      <c r="Q1027" s="11">
        <f t="shared" si="570"/>
        <v>0</v>
      </c>
      <c r="R1027" s="30">
        <f t="shared" si="565"/>
        <v>0</v>
      </c>
      <c r="S1027" s="8">
        <f t="shared" si="557"/>
        <v>0</v>
      </c>
      <c r="T1027" s="113">
        <f t="shared" si="566"/>
        <v>0.16</v>
      </c>
      <c r="U1027" s="111">
        <f t="shared" si="573"/>
        <v>9</v>
      </c>
      <c r="V1027" s="111">
        <v>252</v>
      </c>
      <c r="W1027" s="110">
        <f t="shared" si="558"/>
        <v>1.005314788</v>
      </c>
      <c r="X1027" s="103">
        <f t="shared" si="559"/>
        <v>2.0219605500000002</v>
      </c>
      <c r="Y1027" s="103">
        <f t="shared" si="560"/>
        <v>0</v>
      </c>
      <c r="Z1027" s="114" t="str">
        <f t="shared" si="568"/>
        <v>A+J=</v>
      </c>
      <c r="AA1027" s="108">
        <f t="shared" si="569"/>
        <v>45219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61"/>
        <v>45203</v>
      </c>
      <c r="B1028" s="103">
        <f t="shared" si="553"/>
        <v>382.68777650999999</v>
      </c>
      <c r="C1028" s="192">
        <f t="shared" si="571"/>
        <v>290.27670385247808</v>
      </c>
      <c r="D1028" s="104">
        <f t="shared" si="562"/>
        <v>1101.204</v>
      </c>
      <c r="E1028" s="105">
        <f t="shared" si="574"/>
        <v>1099.71</v>
      </c>
      <c r="F1028" s="106">
        <f t="shared" si="575"/>
        <v>45158</v>
      </c>
      <c r="G1028" s="107">
        <f t="shared" si="554"/>
        <v>-1.3566968518093914E-3</v>
      </c>
      <c r="H1028" s="108">
        <f t="shared" si="567"/>
        <v>45219</v>
      </c>
      <c r="I1028" s="108">
        <f t="shared" si="555"/>
        <v>45219</v>
      </c>
      <c r="J1028" s="109">
        <f t="shared" si="563"/>
        <v>21</v>
      </c>
      <c r="K1028" s="109">
        <f t="shared" si="578"/>
        <v>10</v>
      </c>
      <c r="L1028" s="8">
        <f t="shared" si="564"/>
        <v>1</v>
      </c>
      <c r="M1028" s="110">
        <f t="shared" si="577"/>
        <v>1</v>
      </c>
      <c r="N1028" s="110">
        <f t="shared" si="572"/>
        <v>1.3106132464250755</v>
      </c>
      <c r="O1028" s="103">
        <f t="shared" si="576"/>
        <v>1.3106132399999999</v>
      </c>
      <c r="P1028" s="103">
        <f t="shared" si="556"/>
        <v>380.44049132999999</v>
      </c>
      <c r="Q1028" s="11">
        <f t="shared" si="570"/>
        <v>0</v>
      </c>
      <c r="R1028" s="30">
        <f t="shared" si="565"/>
        <v>0</v>
      </c>
      <c r="S1028" s="8">
        <f t="shared" si="557"/>
        <v>0</v>
      </c>
      <c r="T1028" s="113">
        <f t="shared" si="566"/>
        <v>0.16</v>
      </c>
      <c r="U1028" s="111">
        <f t="shared" si="573"/>
        <v>10</v>
      </c>
      <c r="V1028" s="111">
        <v>252</v>
      </c>
      <c r="W1028" s="110">
        <f t="shared" si="558"/>
        <v>1.005907061</v>
      </c>
      <c r="X1028" s="103">
        <f t="shared" si="559"/>
        <v>2.24728518</v>
      </c>
      <c r="Y1028" s="103">
        <f t="shared" si="560"/>
        <v>0</v>
      </c>
      <c r="Z1028" s="114" t="str">
        <f t="shared" si="568"/>
        <v>A+J=</v>
      </c>
      <c r="AA1028" s="108">
        <f t="shared" si="569"/>
        <v>45219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61"/>
        <v>45204</v>
      </c>
      <c r="B1029" s="103">
        <f t="shared" si="553"/>
        <v>382.91323391999998</v>
      </c>
      <c r="C1029" s="192">
        <f t="shared" si="571"/>
        <v>290.27670385247808</v>
      </c>
      <c r="D1029" s="104">
        <f t="shared" si="562"/>
        <v>1101.204</v>
      </c>
      <c r="E1029" s="105">
        <f t="shared" si="574"/>
        <v>1099.71</v>
      </c>
      <c r="F1029" s="106">
        <f t="shared" si="575"/>
        <v>45158</v>
      </c>
      <c r="G1029" s="107">
        <f t="shared" si="554"/>
        <v>-1.3566968518093914E-3</v>
      </c>
      <c r="H1029" s="108">
        <f t="shared" si="567"/>
        <v>45219</v>
      </c>
      <c r="I1029" s="108">
        <f t="shared" si="555"/>
        <v>45219</v>
      </c>
      <c r="J1029" s="109">
        <f t="shared" si="563"/>
        <v>21</v>
      </c>
      <c r="K1029" s="109">
        <f t="shared" si="578"/>
        <v>11</v>
      </c>
      <c r="L1029" s="8">
        <f t="shared" si="564"/>
        <v>1</v>
      </c>
      <c r="M1029" s="110">
        <f t="shared" si="577"/>
        <v>1</v>
      </c>
      <c r="N1029" s="110">
        <f t="shared" si="572"/>
        <v>1.3106132464250755</v>
      </c>
      <c r="O1029" s="103">
        <f t="shared" si="576"/>
        <v>1.3106132399999999</v>
      </c>
      <c r="P1029" s="103">
        <f t="shared" si="556"/>
        <v>380.44049132999999</v>
      </c>
      <c r="Q1029" s="11">
        <f t="shared" si="570"/>
        <v>0</v>
      </c>
      <c r="R1029" s="30">
        <f t="shared" si="565"/>
        <v>0</v>
      </c>
      <c r="S1029" s="8">
        <f t="shared" si="557"/>
        <v>0</v>
      </c>
      <c r="T1029" s="113">
        <f t="shared" si="566"/>
        <v>0.16</v>
      </c>
      <c r="U1029" s="111">
        <f t="shared" si="573"/>
        <v>11</v>
      </c>
      <c r="V1029" s="111">
        <v>252</v>
      </c>
      <c r="W1029" s="110">
        <f t="shared" si="558"/>
        <v>1.0064996829999999</v>
      </c>
      <c r="X1029" s="103">
        <f t="shared" si="559"/>
        <v>2.4727425900000002</v>
      </c>
      <c r="Y1029" s="103">
        <f t="shared" si="560"/>
        <v>0</v>
      </c>
      <c r="Z1029" s="114" t="str">
        <f t="shared" si="568"/>
        <v>A+J=</v>
      </c>
      <c r="AA1029" s="108">
        <f t="shared" si="569"/>
        <v>45219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61"/>
        <v>45205</v>
      </c>
      <c r="B1030" s="103">
        <f t="shared" si="553"/>
        <v>383.13882409999997</v>
      </c>
      <c r="C1030" s="192">
        <f t="shared" si="571"/>
        <v>290.27670385247808</v>
      </c>
      <c r="D1030" s="104">
        <f t="shared" si="562"/>
        <v>1101.204</v>
      </c>
      <c r="E1030" s="105">
        <f t="shared" si="574"/>
        <v>1099.71</v>
      </c>
      <c r="F1030" s="106">
        <f t="shared" si="575"/>
        <v>45158</v>
      </c>
      <c r="G1030" s="107">
        <f t="shared" si="554"/>
        <v>-1.3566968518093914E-3</v>
      </c>
      <c r="H1030" s="108">
        <f t="shared" si="567"/>
        <v>45219</v>
      </c>
      <c r="I1030" s="108">
        <f t="shared" si="555"/>
        <v>45219</v>
      </c>
      <c r="J1030" s="109">
        <f t="shared" si="563"/>
        <v>21</v>
      </c>
      <c r="K1030" s="109">
        <f t="shared" si="578"/>
        <v>12</v>
      </c>
      <c r="L1030" s="8">
        <f t="shared" si="564"/>
        <v>1</v>
      </c>
      <c r="M1030" s="110">
        <f t="shared" si="577"/>
        <v>1</v>
      </c>
      <c r="N1030" s="110">
        <f t="shared" si="572"/>
        <v>1.3106132464250755</v>
      </c>
      <c r="O1030" s="103">
        <f t="shared" si="576"/>
        <v>1.3106132399999999</v>
      </c>
      <c r="P1030" s="103">
        <f t="shared" si="556"/>
        <v>380.44049132999999</v>
      </c>
      <c r="Q1030" s="11">
        <f t="shared" si="570"/>
        <v>0</v>
      </c>
      <c r="R1030" s="30">
        <f t="shared" si="565"/>
        <v>0</v>
      </c>
      <c r="S1030" s="8">
        <f t="shared" si="557"/>
        <v>0</v>
      </c>
      <c r="T1030" s="113">
        <f t="shared" si="566"/>
        <v>0.16</v>
      </c>
      <c r="U1030" s="111">
        <f t="shared" si="573"/>
        <v>12</v>
      </c>
      <c r="V1030" s="111">
        <v>252</v>
      </c>
      <c r="W1030" s="110">
        <f t="shared" si="558"/>
        <v>1.007092654</v>
      </c>
      <c r="X1030" s="103">
        <f t="shared" si="559"/>
        <v>2.6983327699999999</v>
      </c>
      <c r="Y1030" s="103">
        <f t="shared" si="560"/>
        <v>0</v>
      </c>
      <c r="Z1030" s="114" t="str">
        <f t="shared" si="568"/>
        <v>A+J=</v>
      </c>
      <c r="AA1030" s="108">
        <f t="shared" si="569"/>
        <v>45219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61"/>
        <v>45206</v>
      </c>
      <c r="B1031" s="103">
        <f t="shared" si="553"/>
        <v>383.36454705</v>
      </c>
      <c r="C1031" s="192">
        <f t="shared" si="571"/>
        <v>290.27670385247808</v>
      </c>
      <c r="D1031" s="104">
        <f t="shared" si="562"/>
        <v>1101.204</v>
      </c>
      <c r="E1031" s="105">
        <f t="shared" si="574"/>
        <v>1099.71</v>
      </c>
      <c r="F1031" s="106">
        <f t="shared" si="575"/>
        <v>45158</v>
      </c>
      <c r="G1031" s="107">
        <f t="shared" si="554"/>
        <v>-1.3566968518093914E-3</v>
      </c>
      <c r="H1031" s="108">
        <f t="shared" si="567"/>
        <v>45219</v>
      </c>
      <c r="I1031" s="108">
        <f t="shared" si="555"/>
        <v>45219</v>
      </c>
      <c r="J1031" s="109">
        <f t="shared" si="563"/>
        <v>21</v>
      </c>
      <c r="K1031" s="109">
        <f t="shared" si="578"/>
        <v>13</v>
      </c>
      <c r="L1031" s="8">
        <f t="shared" si="564"/>
        <v>1</v>
      </c>
      <c r="M1031" s="110">
        <f t="shared" si="577"/>
        <v>1</v>
      </c>
      <c r="N1031" s="110">
        <f t="shared" si="572"/>
        <v>1.3106132464250755</v>
      </c>
      <c r="O1031" s="103">
        <f t="shared" si="576"/>
        <v>1.3106132399999999</v>
      </c>
      <c r="P1031" s="103">
        <f t="shared" si="556"/>
        <v>380.44049132999999</v>
      </c>
      <c r="Q1031" s="11">
        <f t="shared" si="570"/>
        <v>0</v>
      </c>
      <c r="R1031" s="30">
        <f t="shared" si="565"/>
        <v>0</v>
      </c>
      <c r="S1031" s="8">
        <f t="shared" si="557"/>
        <v>0</v>
      </c>
      <c r="T1031" s="113">
        <f t="shared" si="566"/>
        <v>0.16</v>
      </c>
      <c r="U1031" s="111">
        <f t="shared" si="573"/>
        <v>13</v>
      </c>
      <c r="V1031" s="111">
        <v>252</v>
      </c>
      <c r="W1031" s="110">
        <f t="shared" si="558"/>
        <v>1.0076859739999999</v>
      </c>
      <c r="X1031" s="103">
        <f t="shared" si="559"/>
        <v>2.9240557200000001</v>
      </c>
      <c r="Y1031" s="103">
        <f t="shared" si="560"/>
        <v>0</v>
      </c>
      <c r="Z1031" s="114" t="str">
        <f t="shared" si="568"/>
        <v>A+J=</v>
      </c>
      <c r="AA1031" s="108">
        <f t="shared" si="569"/>
        <v>45219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61"/>
        <v>45207</v>
      </c>
      <c r="B1032" s="103">
        <f t="shared" si="553"/>
        <v>383.36454705</v>
      </c>
      <c r="C1032" s="192">
        <f t="shared" si="571"/>
        <v>290.27670385247808</v>
      </c>
      <c r="D1032" s="104">
        <f t="shared" si="562"/>
        <v>1101.204</v>
      </c>
      <c r="E1032" s="105">
        <f t="shared" si="574"/>
        <v>1099.71</v>
      </c>
      <c r="F1032" s="106">
        <f t="shared" si="575"/>
        <v>45158</v>
      </c>
      <c r="G1032" s="107">
        <f t="shared" si="554"/>
        <v>-1.3566968518093914E-3</v>
      </c>
      <c r="H1032" s="108">
        <f t="shared" si="567"/>
        <v>45219</v>
      </c>
      <c r="I1032" s="108">
        <f t="shared" si="555"/>
        <v>45219</v>
      </c>
      <c r="J1032" s="109">
        <f t="shared" si="563"/>
        <v>21</v>
      </c>
      <c r="K1032" s="109">
        <f t="shared" si="578"/>
        <v>13</v>
      </c>
      <c r="L1032" s="8">
        <f t="shared" si="564"/>
        <v>1</v>
      </c>
      <c r="M1032" s="110">
        <f t="shared" si="577"/>
        <v>1</v>
      </c>
      <c r="N1032" s="110">
        <f t="shared" si="572"/>
        <v>1.3106132464250755</v>
      </c>
      <c r="O1032" s="103">
        <f t="shared" si="576"/>
        <v>1.3106132399999999</v>
      </c>
      <c r="P1032" s="103">
        <f t="shared" si="556"/>
        <v>380.44049132999999</v>
      </c>
      <c r="Q1032" s="11">
        <f t="shared" si="570"/>
        <v>0</v>
      </c>
      <c r="R1032" s="30">
        <f t="shared" si="565"/>
        <v>0</v>
      </c>
      <c r="S1032" s="8">
        <f t="shared" si="557"/>
        <v>0</v>
      </c>
      <c r="T1032" s="113">
        <f t="shared" si="566"/>
        <v>0.16</v>
      </c>
      <c r="U1032" s="111">
        <f t="shared" si="573"/>
        <v>13</v>
      </c>
      <c r="V1032" s="111">
        <v>252</v>
      </c>
      <c r="W1032" s="110">
        <f t="shared" si="558"/>
        <v>1.0076859739999999</v>
      </c>
      <c r="X1032" s="103">
        <f t="shared" si="559"/>
        <v>2.9240557200000001</v>
      </c>
      <c r="Y1032" s="103">
        <f t="shared" si="560"/>
        <v>0</v>
      </c>
      <c r="Z1032" s="114" t="str">
        <f t="shared" si="568"/>
        <v>A+J=</v>
      </c>
      <c r="AA1032" s="108">
        <f t="shared" si="569"/>
        <v>45219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61"/>
        <v>45208</v>
      </c>
      <c r="B1033" s="103">
        <f t="shared" si="553"/>
        <v>383.36454705</v>
      </c>
      <c r="C1033" s="192">
        <f t="shared" si="571"/>
        <v>290.27670385247808</v>
      </c>
      <c r="D1033" s="104">
        <f t="shared" si="562"/>
        <v>1101.204</v>
      </c>
      <c r="E1033" s="105">
        <f t="shared" si="574"/>
        <v>1099.71</v>
      </c>
      <c r="F1033" s="106">
        <f t="shared" si="575"/>
        <v>45158</v>
      </c>
      <c r="G1033" s="107">
        <f t="shared" si="554"/>
        <v>-1.3566968518093914E-3</v>
      </c>
      <c r="H1033" s="108">
        <f t="shared" si="567"/>
        <v>45219</v>
      </c>
      <c r="I1033" s="108">
        <f t="shared" si="555"/>
        <v>45219</v>
      </c>
      <c r="J1033" s="109">
        <f t="shared" si="563"/>
        <v>21</v>
      </c>
      <c r="K1033" s="109">
        <f t="shared" si="578"/>
        <v>13</v>
      </c>
      <c r="L1033" s="8">
        <f t="shared" si="564"/>
        <v>1</v>
      </c>
      <c r="M1033" s="110">
        <f t="shared" si="577"/>
        <v>1</v>
      </c>
      <c r="N1033" s="110">
        <f t="shared" si="572"/>
        <v>1.3106132464250755</v>
      </c>
      <c r="O1033" s="103">
        <f t="shared" si="576"/>
        <v>1.3106132399999999</v>
      </c>
      <c r="P1033" s="103">
        <f t="shared" si="556"/>
        <v>380.44049132999999</v>
      </c>
      <c r="Q1033" s="11">
        <f t="shared" si="570"/>
        <v>0</v>
      </c>
      <c r="R1033" s="30">
        <f t="shared" si="565"/>
        <v>0</v>
      </c>
      <c r="S1033" s="8">
        <f t="shared" si="557"/>
        <v>0</v>
      </c>
      <c r="T1033" s="113">
        <f t="shared" si="566"/>
        <v>0.16</v>
      </c>
      <c r="U1033" s="111">
        <f t="shared" si="573"/>
        <v>13</v>
      </c>
      <c r="V1033" s="111">
        <v>252</v>
      </c>
      <c r="W1033" s="110">
        <f t="shared" si="558"/>
        <v>1.0076859739999999</v>
      </c>
      <c r="X1033" s="103">
        <f t="shared" si="559"/>
        <v>2.9240557200000001</v>
      </c>
      <c r="Y1033" s="103">
        <f t="shared" si="560"/>
        <v>0</v>
      </c>
      <c r="Z1033" s="114" t="str">
        <f t="shared" si="568"/>
        <v>A+J=</v>
      </c>
      <c r="AA1033" s="108">
        <f t="shared" si="569"/>
        <v>45219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61"/>
        <v>45209</v>
      </c>
      <c r="B1034" s="103">
        <f t="shared" ref="B1034:B1097" si="579">(P1034+X1034)</f>
        <v>383.59040315999999</v>
      </c>
      <c r="C1034" s="192">
        <f t="shared" si="571"/>
        <v>290.27670385247808</v>
      </c>
      <c r="D1034" s="104">
        <f t="shared" si="562"/>
        <v>1101.204</v>
      </c>
      <c r="E1034" s="105">
        <f t="shared" si="574"/>
        <v>1099.71</v>
      </c>
      <c r="F1034" s="106">
        <f t="shared" si="575"/>
        <v>45158</v>
      </c>
      <c r="G1034" s="107">
        <f t="shared" ref="G1034:G1097" si="580">(E1034/D1034)-1</f>
        <v>-1.3566968518093914E-3</v>
      </c>
      <c r="H1034" s="108">
        <f t="shared" si="567"/>
        <v>45219</v>
      </c>
      <c r="I1034" s="108">
        <f t="shared" ref="I1034:I1097" si="581">IF(A1034&gt;I1033,H1034,I1033)</f>
        <v>45219</v>
      </c>
      <c r="J1034" s="109">
        <f t="shared" si="563"/>
        <v>21</v>
      </c>
      <c r="K1034" s="109">
        <f t="shared" si="578"/>
        <v>14</v>
      </c>
      <c r="L1034" s="8">
        <f t="shared" si="564"/>
        <v>1</v>
      </c>
      <c r="M1034" s="110">
        <f t="shared" si="577"/>
        <v>1</v>
      </c>
      <c r="N1034" s="110">
        <f t="shared" si="572"/>
        <v>1.3106132464250755</v>
      </c>
      <c r="O1034" s="103">
        <f t="shared" si="576"/>
        <v>1.3106132399999999</v>
      </c>
      <c r="P1034" s="103">
        <f t="shared" ref="P1034:P1097" si="582">TRUNC(C1034*O1034,8)</f>
        <v>380.44049132999999</v>
      </c>
      <c r="Q1034" s="11">
        <f t="shared" si="570"/>
        <v>0</v>
      </c>
      <c r="R1034" s="30">
        <f t="shared" si="565"/>
        <v>0</v>
      </c>
      <c r="S1034" s="8">
        <f t="shared" ref="S1034:S1097" si="583">IF(R1034&gt;0,TRUNC(R1034*P1034,8),0)</f>
        <v>0</v>
      </c>
      <c r="T1034" s="113">
        <f t="shared" si="566"/>
        <v>0.16</v>
      </c>
      <c r="U1034" s="111">
        <f t="shared" si="573"/>
        <v>14</v>
      </c>
      <c r="V1034" s="111">
        <v>252</v>
      </c>
      <c r="W1034" s="110">
        <f t="shared" ref="W1034:W1097" si="584">ROUND((1+T1034)^TRUNC((U1034/V1034),9),9)</f>
        <v>1.0082796439999999</v>
      </c>
      <c r="X1034" s="103">
        <f t="shared" ref="X1034:X1097" si="585">TRUNC((P1034*(W1034-1)),8)</f>
        <v>3.1499118300000002</v>
      </c>
      <c r="Y1034" s="103">
        <f t="shared" ref="Y1034:Y1097" si="586">IF(Q1034&gt;0,S1034+X1034,0)</f>
        <v>0</v>
      </c>
      <c r="Z1034" s="114" t="str">
        <f t="shared" si="568"/>
        <v>A+J=</v>
      </c>
      <c r="AA1034" s="108">
        <f t="shared" si="569"/>
        <v>45219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87">(A1034+1)</f>
        <v>45210</v>
      </c>
      <c r="B1035" s="103">
        <f t="shared" si="579"/>
        <v>383.81639242</v>
      </c>
      <c r="C1035" s="192">
        <f t="shared" si="571"/>
        <v>290.27670385247808</v>
      </c>
      <c r="D1035" s="104">
        <f t="shared" ref="D1035:D1098" si="588">IF(E1035=E1034,D1034,E1034)</f>
        <v>1101.204</v>
      </c>
      <c r="E1035" s="105">
        <f t="shared" si="574"/>
        <v>1099.71</v>
      </c>
      <c r="F1035" s="106">
        <f t="shared" si="575"/>
        <v>45158</v>
      </c>
      <c r="G1035" s="107">
        <f t="shared" si="580"/>
        <v>-1.3566968518093914E-3</v>
      </c>
      <c r="H1035" s="108">
        <f t="shared" si="567"/>
        <v>45219</v>
      </c>
      <c r="I1035" s="108">
        <f t="shared" si="581"/>
        <v>45219</v>
      </c>
      <c r="J1035" s="109">
        <f t="shared" ref="J1035:J1098" si="589">IF(I1035=I1034,J1034,NETWORKDAYS(I1034,I1035,$AD$171:$AD$502)-1)</f>
        <v>21</v>
      </c>
      <c r="K1035" s="109">
        <f t="shared" si="578"/>
        <v>15</v>
      </c>
      <c r="L1035" s="8">
        <f t="shared" ref="L1035:L1098" si="590">IF(E1035&lt;D1035,1,TRUNC((E1035/D1035)^TRUNC((K1035/J1035),9),8))</f>
        <v>1</v>
      </c>
      <c r="M1035" s="110">
        <f t="shared" si="577"/>
        <v>1</v>
      </c>
      <c r="N1035" s="110">
        <f t="shared" si="572"/>
        <v>1.3106132464250755</v>
      </c>
      <c r="O1035" s="103">
        <f t="shared" si="576"/>
        <v>1.3106132399999999</v>
      </c>
      <c r="P1035" s="103">
        <f t="shared" si="582"/>
        <v>380.44049132999999</v>
      </c>
      <c r="Q1035" s="11">
        <f t="shared" si="570"/>
        <v>0</v>
      </c>
      <c r="R1035" s="30">
        <f t="shared" ref="R1035:R1098" si="591">IF(Q1035&gt;0,VLOOKUP($A1035,$AD$10:$AI$165,6),0)</f>
        <v>0</v>
      </c>
      <c r="S1035" s="8">
        <f t="shared" si="583"/>
        <v>0</v>
      </c>
      <c r="T1035" s="113">
        <f t="shared" ref="T1035:T1098" si="592">(T1034)</f>
        <v>0.16</v>
      </c>
      <c r="U1035" s="111">
        <f t="shared" si="573"/>
        <v>15</v>
      </c>
      <c r="V1035" s="111">
        <v>252</v>
      </c>
      <c r="W1035" s="110">
        <f t="shared" si="584"/>
        <v>1.008873664</v>
      </c>
      <c r="X1035" s="103">
        <f t="shared" si="585"/>
        <v>3.3759010900000002</v>
      </c>
      <c r="Y1035" s="103">
        <f t="shared" si="586"/>
        <v>0</v>
      </c>
      <c r="Z1035" s="114" t="str">
        <f t="shared" si="568"/>
        <v>A+J=</v>
      </c>
      <c r="AA1035" s="108">
        <f t="shared" si="569"/>
        <v>45219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87"/>
        <v>45211</v>
      </c>
      <c r="B1036" s="103">
        <f t="shared" si="579"/>
        <v>384.04251445</v>
      </c>
      <c r="C1036" s="192">
        <f t="shared" si="571"/>
        <v>290.27670385247808</v>
      </c>
      <c r="D1036" s="104">
        <f t="shared" si="588"/>
        <v>1101.204</v>
      </c>
      <c r="E1036" s="105">
        <f t="shared" si="574"/>
        <v>1099.71</v>
      </c>
      <c r="F1036" s="106">
        <f t="shared" si="575"/>
        <v>45158</v>
      </c>
      <c r="G1036" s="107">
        <f t="shared" si="580"/>
        <v>-1.3566968518093914E-3</v>
      </c>
      <c r="H1036" s="108">
        <f t="shared" ref="H1036:H1099" si="593">IF(DAY(A1036)=H$9,VLOOKUP(A1036,AH$118:AN$450,4),H1035)</f>
        <v>45219</v>
      </c>
      <c r="I1036" s="108">
        <f t="shared" si="581"/>
        <v>45219</v>
      </c>
      <c r="J1036" s="109">
        <f t="shared" si="589"/>
        <v>21</v>
      </c>
      <c r="K1036" s="109">
        <f t="shared" si="578"/>
        <v>16</v>
      </c>
      <c r="L1036" s="8">
        <f t="shared" si="590"/>
        <v>1</v>
      </c>
      <c r="M1036" s="110">
        <f t="shared" si="577"/>
        <v>1</v>
      </c>
      <c r="N1036" s="110">
        <f t="shared" si="572"/>
        <v>1.3106132464250755</v>
      </c>
      <c r="O1036" s="103">
        <f t="shared" si="576"/>
        <v>1.3106132399999999</v>
      </c>
      <c r="P1036" s="103">
        <f t="shared" si="582"/>
        <v>380.44049132999999</v>
      </c>
      <c r="Q1036" s="11">
        <f t="shared" si="570"/>
        <v>0</v>
      </c>
      <c r="R1036" s="30">
        <f t="shared" si="591"/>
        <v>0</v>
      </c>
      <c r="S1036" s="8">
        <f t="shared" si="583"/>
        <v>0</v>
      </c>
      <c r="T1036" s="113">
        <f t="shared" si="592"/>
        <v>0.16</v>
      </c>
      <c r="U1036" s="111">
        <f t="shared" si="573"/>
        <v>16</v>
      </c>
      <c r="V1036" s="111">
        <v>252</v>
      </c>
      <c r="W1036" s="110">
        <f t="shared" si="584"/>
        <v>1.0094680330000001</v>
      </c>
      <c r="X1036" s="103">
        <f t="shared" si="585"/>
        <v>3.6020231200000001</v>
      </c>
      <c r="Y1036" s="103">
        <f t="shared" si="586"/>
        <v>0</v>
      </c>
      <c r="Z1036" s="114" t="str">
        <f t="shared" ref="Z1036:Z1099" si="594">IF($Q1035&gt;0,VLOOKUP($A1035,$AD$10:$AM$165,9),Z1035)</f>
        <v>A+J=</v>
      </c>
      <c r="AA1036" s="108">
        <f t="shared" ref="AA1036:AA1099" si="595">IF($Q1035&gt;0,VLOOKUP($A1035,$AD$10:$AM$165,10),AA1035)</f>
        <v>45219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87"/>
        <v>45212</v>
      </c>
      <c r="B1037" s="103">
        <f t="shared" si="579"/>
        <v>384.04251445</v>
      </c>
      <c r="C1037" s="192">
        <f t="shared" si="571"/>
        <v>290.27670385247808</v>
      </c>
      <c r="D1037" s="104">
        <f t="shared" si="588"/>
        <v>1101.204</v>
      </c>
      <c r="E1037" s="105">
        <f t="shared" si="574"/>
        <v>1099.71</v>
      </c>
      <c r="F1037" s="106">
        <f t="shared" si="575"/>
        <v>45158</v>
      </c>
      <c r="G1037" s="107">
        <f t="shared" si="580"/>
        <v>-1.3566968518093914E-3</v>
      </c>
      <c r="H1037" s="108">
        <f t="shared" si="593"/>
        <v>45219</v>
      </c>
      <c r="I1037" s="108">
        <f t="shared" si="581"/>
        <v>45219</v>
      </c>
      <c r="J1037" s="109">
        <f t="shared" si="589"/>
        <v>21</v>
      </c>
      <c r="K1037" s="109">
        <f t="shared" si="578"/>
        <v>16</v>
      </c>
      <c r="L1037" s="8">
        <f t="shared" si="590"/>
        <v>1</v>
      </c>
      <c r="M1037" s="110">
        <f t="shared" si="577"/>
        <v>1</v>
      </c>
      <c r="N1037" s="110">
        <f t="shared" si="572"/>
        <v>1.3106132464250755</v>
      </c>
      <c r="O1037" s="103">
        <f t="shared" si="576"/>
        <v>1.3106132399999999</v>
      </c>
      <c r="P1037" s="103">
        <f t="shared" si="582"/>
        <v>380.44049132999999</v>
      </c>
      <c r="Q1037" s="11">
        <f t="shared" ref="Q1037:Q1100" si="596">IF(VLOOKUP(A1037,AD$10:AK$165,8)=VLOOKUP(A1036,AD$10:AK$165,8),0,VLOOKUP(A1037,AD$10:AK$165,8))</f>
        <v>0</v>
      </c>
      <c r="R1037" s="30">
        <f t="shared" si="591"/>
        <v>0</v>
      </c>
      <c r="S1037" s="8">
        <f t="shared" si="583"/>
        <v>0</v>
      </c>
      <c r="T1037" s="113">
        <f t="shared" si="592"/>
        <v>0.16</v>
      </c>
      <c r="U1037" s="111">
        <f t="shared" si="573"/>
        <v>16</v>
      </c>
      <c r="V1037" s="111">
        <v>252</v>
      </c>
      <c r="W1037" s="110">
        <f t="shared" si="584"/>
        <v>1.0094680330000001</v>
      </c>
      <c r="X1037" s="103">
        <f t="shared" si="585"/>
        <v>3.6020231200000001</v>
      </c>
      <c r="Y1037" s="103">
        <f t="shared" si="586"/>
        <v>0</v>
      </c>
      <c r="Z1037" s="114" t="str">
        <f t="shared" si="594"/>
        <v>A+J=</v>
      </c>
      <c r="AA1037" s="108">
        <f t="shared" si="595"/>
        <v>45219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87"/>
        <v>45213</v>
      </c>
      <c r="B1038" s="103">
        <f t="shared" si="579"/>
        <v>384.26877001999998</v>
      </c>
      <c r="C1038" s="192">
        <f t="shared" ref="C1038:C1101" si="597">C1037-(S1037/O1037)</f>
        <v>290.27670385247808</v>
      </c>
      <c r="D1038" s="104">
        <f t="shared" si="588"/>
        <v>1101.204</v>
      </c>
      <c r="E1038" s="105">
        <f t="shared" si="574"/>
        <v>1099.71</v>
      </c>
      <c r="F1038" s="106">
        <f t="shared" si="575"/>
        <v>45158</v>
      </c>
      <c r="G1038" s="107">
        <f t="shared" si="580"/>
        <v>-1.3566968518093914E-3</v>
      </c>
      <c r="H1038" s="108">
        <f t="shared" si="593"/>
        <v>45219</v>
      </c>
      <c r="I1038" s="108">
        <f t="shared" si="581"/>
        <v>45219</v>
      </c>
      <c r="J1038" s="109">
        <f t="shared" si="589"/>
        <v>21</v>
      </c>
      <c r="K1038" s="109">
        <f t="shared" si="578"/>
        <v>17</v>
      </c>
      <c r="L1038" s="8">
        <f t="shared" si="590"/>
        <v>1</v>
      </c>
      <c r="M1038" s="110">
        <f t="shared" si="577"/>
        <v>1</v>
      </c>
      <c r="N1038" s="110">
        <f t="shared" si="572"/>
        <v>1.3106132464250755</v>
      </c>
      <c r="O1038" s="103">
        <f t="shared" si="576"/>
        <v>1.3106132399999999</v>
      </c>
      <c r="P1038" s="103">
        <f t="shared" si="582"/>
        <v>380.44049132999999</v>
      </c>
      <c r="Q1038" s="11">
        <f t="shared" si="596"/>
        <v>0</v>
      </c>
      <c r="R1038" s="30">
        <f t="shared" si="591"/>
        <v>0</v>
      </c>
      <c r="S1038" s="8">
        <f t="shared" si="583"/>
        <v>0</v>
      </c>
      <c r="T1038" s="113">
        <f t="shared" si="592"/>
        <v>0.16</v>
      </c>
      <c r="U1038" s="111">
        <f t="shared" si="573"/>
        <v>17</v>
      </c>
      <c r="V1038" s="111">
        <v>252</v>
      </c>
      <c r="W1038" s="110">
        <f t="shared" si="584"/>
        <v>1.0100627529999999</v>
      </c>
      <c r="X1038" s="103">
        <f t="shared" si="585"/>
        <v>3.8282786899999999</v>
      </c>
      <c r="Y1038" s="103">
        <f t="shared" si="586"/>
        <v>0</v>
      </c>
      <c r="Z1038" s="114" t="str">
        <f t="shared" si="594"/>
        <v>A+J=</v>
      </c>
      <c r="AA1038" s="108">
        <f t="shared" si="595"/>
        <v>45219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87"/>
        <v>45214</v>
      </c>
      <c r="B1039" s="103">
        <f t="shared" si="579"/>
        <v>384.26877001999998</v>
      </c>
      <c r="C1039" s="192">
        <f t="shared" si="597"/>
        <v>290.27670385247808</v>
      </c>
      <c r="D1039" s="104">
        <f t="shared" si="588"/>
        <v>1101.204</v>
      </c>
      <c r="E1039" s="105">
        <f t="shared" si="574"/>
        <v>1099.71</v>
      </c>
      <c r="F1039" s="106">
        <f t="shared" si="575"/>
        <v>45158</v>
      </c>
      <c r="G1039" s="107">
        <f t="shared" si="580"/>
        <v>-1.3566968518093914E-3</v>
      </c>
      <c r="H1039" s="108">
        <f t="shared" si="593"/>
        <v>45219</v>
      </c>
      <c r="I1039" s="108">
        <f t="shared" si="581"/>
        <v>45219</v>
      </c>
      <c r="J1039" s="109">
        <f t="shared" si="589"/>
        <v>21</v>
      </c>
      <c r="K1039" s="109">
        <f t="shared" si="578"/>
        <v>17</v>
      </c>
      <c r="L1039" s="8">
        <f t="shared" si="590"/>
        <v>1</v>
      </c>
      <c r="M1039" s="110">
        <f t="shared" si="577"/>
        <v>1</v>
      </c>
      <c r="N1039" s="110">
        <f t="shared" si="572"/>
        <v>1.3106132464250755</v>
      </c>
      <c r="O1039" s="103">
        <f t="shared" si="576"/>
        <v>1.3106132399999999</v>
      </c>
      <c r="P1039" s="103">
        <f t="shared" si="582"/>
        <v>380.44049132999999</v>
      </c>
      <c r="Q1039" s="11">
        <f t="shared" si="596"/>
        <v>0</v>
      </c>
      <c r="R1039" s="30">
        <f t="shared" si="591"/>
        <v>0</v>
      </c>
      <c r="S1039" s="8">
        <f t="shared" si="583"/>
        <v>0</v>
      </c>
      <c r="T1039" s="113">
        <f t="shared" si="592"/>
        <v>0.16</v>
      </c>
      <c r="U1039" s="111">
        <f t="shared" si="573"/>
        <v>17</v>
      </c>
      <c r="V1039" s="111">
        <v>252</v>
      </c>
      <c r="W1039" s="110">
        <f t="shared" si="584"/>
        <v>1.0100627529999999</v>
      </c>
      <c r="X1039" s="103">
        <f t="shared" si="585"/>
        <v>3.8282786899999999</v>
      </c>
      <c r="Y1039" s="103">
        <f t="shared" si="586"/>
        <v>0</v>
      </c>
      <c r="Z1039" s="114" t="str">
        <f t="shared" si="594"/>
        <v>A+J=</v>
      </c>
      <c r="AA1039" s="108">
        <f t="shared" si="595"/>
        <v>45219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87"/>
        <v>45215</v>
      </c>
      <c r="B1040" s="103">
        <f t="shared" si="579"/>
        <v>384.26877001999998</v>
      </c>
      <c r="C1040" s="192">
        <f t="shared" si="597"/>
        <v>290.27670385247808</v>
      </c>
      <c r="D1040" s="104">
        <f t="shared" si="588"/>
        <v>1101.204</v>
      </c>
      <c r="E1040" s="105">
        <f t="shared" si="574"/>
        <v>1099.71</v>
      </c>
      <c r="F1040" s="106">
        <f t="shared" si="575"/>
        <v>45158</v>
      </c>
      <c r="G1040" s="107">
        <f t="shared" si="580"/>
        <v>-1.3566968518093914E-3</v>
      </c>
      <c r="H1040" s="108">
        <f t="shared" si="593"/>
        <v>45219</v>
      </c>
      <c r="I1040" s="108">
        <f t="shared" si="581"/>
        <v>45219</v>
      </c>
      <c r="J1040" s="109">
        <f t="shared" si="589"/>
        <v>21</v>
      </c>
      <c r="K1040" s="109">
        <f t="shared" si="578"/>
        <v>17</v>
      </c>
      <c r="L1040" s="8">
        <f t="shared" si="590"/>
        <v>1</v>
      </c>
      <c r="M1040" s="110">
        <f t="shared" si="577"/>
        <v>1</v>
      </c>
      <c r="N1040" s="110">
        <f t="shared" si="572"/>
        <v>1.3106132464250755</v>
      </c>
      <c r="O1040" s="103">
        <f t="shared" si="576"/>
        <v>1.3106132399999999</v>
      </c>
      <c r="P1040" s="103">
        <f t="shared" si="582"/>
        <v>380.44049132999999</v>
      </c>
      <c r="Q1040" s="11">
        <f t="shared" si="596"/>
        <v>0</v>
      </c>
      <c r="R1040" s="30">
        <f t="shared" si="591"/>
        <v>0</v>
      </c>
      <c r="S1040" s="8">
        <f t="shared" si="583"/>
        <v>0</v>
      </c>
      <c r="T1040" s="113">
        <f t="shared" si="592"/>
        <v>0.16</v>
      </c>
      <c r="U1040" s="111">
        <f t="shared" si="573"/>
        <v>17</v>
      </c>
      <c r="V1040" s="111">
        <v>252</v>
      </c>
      <c r="W1040" s="110">
        <f t="shared" si="584"/>
        <v>1.0100627529999999</v>
      </c>
      <c r="X1040" s="103">
        <f t="shared" si="585"/>
        <v>3.8282786899999999</v>
      </c>
      <c r="Y1040" s="103">
        <f t="shared" si="586"/>
        <v>0</v>
      </c>
      <c r="Z1040" s="114" t="str">
        <f t="shared" si="594"/>
        <v>A+J=</v>
      </c>
      <c r="AA1040" s="108">
        <f t="shared" si="595"/>
        <v>45219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87"/>
        <v>45216</v>
      </c>
      <c r="B1041" s="103">
        <f t="shared" si="579"/>
        <v>384.49515873999997</v>
      </c>
      <c r="C1041" s="192">
        <f t="shared" si="597"/>
        <v>290.27670385247808</v>
      </c>
      <c r="D1041" s="104">
        <f t="shared" si="588"/>
        <v>1101.204</v>
      </c>
      <c r="E1041" s="105">
        <f t="shared" si="574"/>
        <v>1099.71</v>
      </c>
      <c r="F1041" s="106">
        <f t="shared" si="575"/>
        <v>45158</v>
      </c>
      <c r="G1041" s="107">
        <f t="shared" si="580"/>
        <v>-1.3566968518093914E-3</v>
      </c>
      <c r="H1041" s="108">
        <f t="shared" si="593"/>
        <v>45219</v>
      </c>
      <c r="I1041" s="108">
        <f t="shared" si="581"/>
        <v>45219</v>
      </c>
      <c r="J1041" s="109">
        <f t="shared" si="589"/>
        <v>21</v>
      </c>
      <c r="K1041" s="109">
        <f t="shared" si="578"/>
        <v>18</v>
      </c>
      <c r="L1041" s="8">
        <f t="shared" si="590"/>
        <v>1</v>
      </c>
      <c r="M1041" s="110">
        <f t="shared" si="577"/>
        <v>1</v>
      </c>
      <c r="N1041" s="110">
        <f t="shared" si="572"/>
        <v>1.3106132464250755</v>
      </c>
      <c r="O1041" s="103">
        <f t="shared" si="576"/>
        <v>1.3106132399999999</v>
      </c>
      <c r="P1041" s="103">
        <f t="shared" si="582"/>
        <v>380.44049132999999</v>
      </c>
      <c r="Q1041" s="11">
        <f t="shared" si="596"/>
        <v>0</v>
      </c>
      <c r="R1041" s="30">
        <f t="shared" si="591"/>
        <v>0</v>
      </c>
      <c r="S1041" s="8">
        <f t="shared" si="583"/>
        <v>0</v>
      </c>
      <c r="T1041" s="113">
        <f t="shared" si="592"/>
        <v>0.16</v>
      </c>
      <c r="U1041" s="111">
        <f t="shared" si="573"/>
        <v>18</v>
      </c>
      <c r="V1041" s="111">
        <v>252</v>
      </c>
      <c r="W1041" s="110">
        <f t="shared" si="584"/>
        <v>1.0106578230000001</v>
      </c>
      <c r="X1041" s="103">
        <f t="shared" si="585"/>
        <v>4.0546674100000004</v>
      </c>
      <c r="Y1041" s="103">
        <f t="shared" si="586"/>
        <v>0</v>
      </c>
      <c r="Z1041" s="114" t="str">
        <f t="shared" si="594"/>
        <v>A+J=</v>
      </c>
      <c r="AA1041" s="108">
        <f t="shared" si="595"/>
        <v>45219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87"/>
        <v>45217</v>
      </c>
      <c r="B1042" s="103">
        <f t="shared" si="579"/>
        <v>384.72168099999999</v>
      </c>
      <c r="C1042" s="192">
        <f t="shared" si="597"/>
        <v>290.27670385247808</v>
      </c>
      <c r="D1042" s="104">
        <f t="shared" si="588"/>
        <v>1101.204</v>
      </c>
      <c r="E1042" s="105">
        <f t="shared" si="574"/>
        <v>1099.71</v>
      </c>
      <c r="F1042" s="106">
        <f t="shared" si="575"/>
        <v>45158</v>
      </c>
      <c r="G1042" s="107">
        <f t="shared" si="580"/>
        <v>-1.3566968518093914E-3</v>
      </c>
      <c r="H1042" s="108">
        <f t="shared" si="593"/>
        <v>45219</v>
      </c>
      <c r="I1042" s="108">
        <f t="shared" si="581"/>
        <v>45219</v>
      </c>
      <c r="J1042" s="109">
        <f t="shared" si="589"/>
        <v>21</v>
      </c>
      <c r="K1042" s="109">
        <f t="shared" si="578"/>
        <v>19</v>
      </c>
      <c r="L1042" s="8">
        <f t="shared" si="590"/>
        <v>1</v>
      </c>
      <c r="M1042" s="110">
        <f t="shared" si="577"/>
        <v>1</v>
      </c>
      <c r="N1042" s="110">
        <f t="shared" si="572"/>
        <v>1.3106132464250755</v>
      </c>
      <c r="O1042" s="103">
        <f t="shared" si="576"/>
        <v>1.3106132399999999</v>
      </c>
      <c r="P1042" s="103">
        <f t="shared" si="582"/>
        <v>380.44049132999999</v>
      </c>
      <c r="Q1042" s="11">
        <f t="shared" si="596"/>
        <v>0</v>
      </c>
      <c r="R1042" s="30">
        <f t="shared" si="591"/>
        <v>0</v>
      </c>
      <c r="S1042" s="8">
        <f t="shared" si="583"/>
        <v>0</v>
      </c>
      <c r="T1042" s="113">
        <f t="shared" si="592"/>
        <v>0.16</v>
      </c>
      <c r="U1042" s="111">
        <f t="shared" si="573"/>
        <v>19</v>
      </c>
      <c r="V1042" s="111">
        <v>252</v>
      </c>
      <c r="W1042" s="110">
        <f t="shared" si="584"/>
        <v>1.0112532439999999</v>
      </c>
      <c r="X1042" s="103">
        <f t="shared" si="585"/>
        <v>4.2811896699999998</v>
      </c>
      <c r="Y1042" s="103">
        <f t="shared" si="586"/>
        <v>0</v>
      </c>
      <c r="Z1042" s="114" t="str">
        <f t="shared" si="594"/>
        <v>A+J=</v>
      </c>
      <c r="AA1042" s="108">
        <f t="shared" si="595"/>
        <v>45219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87"/>
        <v>45218</v>
      </c>
      <c r="B1043" s="103">
        <f t="shared" si="579"/>
        <v>384.94833640999997</v>
      </c>
      <c r="C1043" s="192">
        <f t="shared" si="597"/>
        <v>290.27670385247808</v>
      </c>
      <c r="D1043" s="104">
        <f t="shared" si="588"/>
        <v>1101.204</v>
      </c>
      <c r="E1043" s="105">
        <f t="shared" si="574"/>
        <v>1099.71</v>
      </c>
      <c r="F1043" s="106">
        <f t="shared" si="575"/>
        <v>45158</v>
      </c>
      <c r="G1043" s="107">
        <f t="shared" si="580"/>
        <v>-1.3566968518093914E-3</v>
      </c>
      <c r="H1043" s="108">
        <f t="shared" si="593"/>
        <v>45219</v>
      </c>
      <c r="I1043" s="108">
        <f t="shared" si="581"/>
        <v>45219</v>
      </c>
      <c r="J1043" s="109">
        <f t="shared" si="589"/>
        <v>21</v>
      </c>
      <c r="K1043" s="109">
        <f t="shared" si="578"/>
        <v>20</v>
      </c>
      <c r="L1043" s="8">
        <f t="shared" si="590"/>
        <v>1</v>
      </c>
      <c r="M1043" s="110">
        <f t="shared" si="577"/>
        <v>1</v>
      </c>
      <c r="N1043" s="110">
        <f t="shared" si="572"/>
        <v>1.3106132464250755</v>
      </c>
      <c r="O1043" s="103">
        <f t="shared" si="576"/>
        <v>1.3106132399999999</v>
      </c>
      <c r="P1043" s="103">
        <f t="shared" si="582"/>
        <v>380.44049132999999</v>
      </c>
      <c r="Q1043" s="11">
        <f t="shared" si="596"/>
        <v>0</v>
      </c>
      <c r="R1043" s="30">
        <f t="shared" si="591"/>
        <v>0</v>
      </c>
      <c r="S1043" s="8">
        <f t="shared" si="583"/>
        <v>0</v>
      </c>
      <c r="T1043" s="113">
        <f t="shared" si="592"/>
        <v>0.16</v>
      </c>
      <c r="U1043" s="111">
        <f t="shared" si="573"/>
        <v>20</v>
      </c>
      <c r="V1043" s="111">
        <v>252</v>
      </c>
      <c r="W1043" s="110">
        <f t="shared" si="584"/>
        <v>1.0118490149999999</v>
      </c>
      <c r="X1043" s="103">
        <f t="shared" si="585"/>
        <v>4.5078450800000001</v>
      </c>
      <c r="Y1043" s="103">
        <f t="shared" si="586"/>
        <v>0</v>
      </c>
      <c r="Z1043" s="114" t="str">
        <f t="shared" si="594"/>
        <v>A+J=</v>
      </c>
      <c r="AA1043" s="108">
        <f t="shared" si="595"/>
        <v>45219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87"/>
        <v>45219</v>
      </c>
      <c r="B1044" s="103">
        <f t="shared" si="579"/>
        <v>385.17512574</v>
      </c>
      <c r="C1044" s="192">
        <f t="shared" si="597"/>
        <v>290.27670385247808</v>
      </c>
      <c r="D1044" s="104">
        <f t="shared" si="588"/>
        <v>1101.204</v>
      </c>
      <c r="E1044" s="105">
        <f t="shared" si="574"/>
        <v>1099.71</v>
      </c>
      <c r="F1044" s="106">
        <f t="shared" si="575"/>
        <v>45158</v>
      </c>
      <c r="G1044" s="107">
        <f t="shared" si="580"/>
        <v>-1.3566968518093914E-3</v>
      </c>
      <c r="H1044" s="108">
        <f t="shared" si="593"/>
        <v>45250</v>
      </c>
      <c r="I1044" s="108">
        <f t="shared" si="581"/>
        <v>45219</v>
      </c>
      <c r="J1044" s="109">
        <f t="shared" si="589"/>
        <v>21</v>
      </c>
      <c r="K1044" s="109">
        <f t="shared" si="578"/>
        <v>21</v>
      </c>
      <c r="L1044" s="8">
        <f t="shared" si="590"/>
        <v>1</v>
      </c>
      <c r="M1044" s="110">
        <f t="shared" si="577"/>
        <v>1</v>
      </c>
      <c r="N1044" s="110">
        <f t="shared" si="572"/>
        <v>1.3106132464250755</v>
      </c>
      <c r="O1044" s="103">
        <f t="shared" si="576"/>
        <v>1.3106132399999999</v>
      </c>
      <c r="P1044" s="103">
        <f t="shared" si="582"/>
        <v>380.44049132999999</v>
      </c>
      <c r="Q1044" s="11">
        <f t="shared" si="596"/>
        <v>34</v>
      </c>
      <c r="R1044" s="30">
        <f t="shared" si="591"/>
        <v>4.9798000000000002E-2</v>
      </c>
      <c r="S1044" s="8">
        <f t="shared" si="583"/>
        <v>18.945175580000001</v>
      </c>
      <c r="T1044" s="113">
        <f t="shared" si="592"/>
        <v>0.16</v>
      </c>
      <c r="U1044" s="111">
        <f t="shared" si="573"/>
        <v>21</v>
      </c>
      <c r="V1044" s="111">
        <v>252</v>
      </c>
      <c r="W1044" s="110">
        <f t="shared" si="584"/>
        <v>1.0124451379999999</v>
      </c>
      <c r="X1044" s="103">
        <f t="shared" si="585"/>
        <v>4.73463441</v>
      </c>
      <c r="Y1044" s="103">
        <f t="shared" si="586"/>
        <v>23.679809990000003</v>
      </c>
      <c r="Z1044" s="114" t="str">
        <f t="shared" si="594"/>
        <v>A+J=</v>
      </c>
      <c r="AA1044" s="108">
        <f t="shared" si="595"/>
        <v>45219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87"/>
        <v>45220</v>
      </c>
      <c r="B1045" s="103">
        <f t="shared" si="579"/>
        <v>361.77792685999998</v>
      </c>
      <c r="C1045" s="192">
        <f t="shared" si="597"/>
        <v>275.82150455966456</v>
      </c>
      <c r="D1045" s="104">
        <f t="shared" si="588"/>
        <v>1099.71</v>
      </c>
      <c r="E1045" s="105">
        <f t="shared" si="574"/>
        <v>1103.74</v>
      </c>
      <c r="F1045" s="106">
        <f t="shared" si="575"/>
        <v>45189</v>
      </c>
      <c r="G1045" s="107">
        <f t="shared" si="580"/>
        <v>3.6646024861100024E-3</v>
      </c>
      <c r="H1045" s="108">
        <f t="shared" si="593"/>
        <v>45250</v>
      </c>
      <c r="I1045" s="108">
        <f t="shared" si="581"/>
        <v>45250</v>
      </c>
      <c r="J1045" s="109">
        <f t="shared" si="589"/>
        <v>19</v>
      </c>
      <c r="K1045" s="109">
        <f t="shared" si="578"/>
        <v>1</v>
      </c>
      <c r="L1045" s="8">
        <f t="shared" si="590"/>
        <v>1.0001925300000001</v>
      </c>
      <c r="M1045" s="110">
        <f t="shared" si="577"/>
        <v>1</v>
      </c>
      <c r="N1045" s="110">
        <f t="shared" si="572"/>
        <v>1.3106132464250755</v>
      </c>
      <c r="O1045" s="103">
        <f t="shared" si="576"/>
        <v>1.31086557</v>
      </c>
      <c r="P1045" s="103">
        <f t="shared" si="582"/>
        <v>361.56491378999999</v>
      </c>
      <c r="Q1045" s="11">
        <f t="shared" si="596"/>
        <v>0</v>
      </c>
      <c r="R1045" s="30">
        <f t="shared" si="591"/>
        <v>0</v>
      </c>
      <c r="S1045" s="8">
        <f t="shared" si="583"/>
        <v>0</v>
      </c>
      <c r="T1045" s="113">
        <f t="shared" si="592"/>
        <v>0.16</v>
      </c>
      <c r="U1045" s="111">
        <f t="shared" si="573"/>
        <v>1</v>
      </c>
      <c r="V1045" s="111">
        <v>252</v>
      </c>
      <c r="W1045" s="110">
        <f t="shared" si="584"/>
        <v>1.0005891419999999</v>
      </c>
      <c r="X1045" s="103">
        <f t="shared" si="585"/>
        <v>0.21301307</v>
      </c>
      <c r="Y1045" s="103">
        <f t="shared" si="586"/>
        <v>0</v>
      </c>
      <c r="Z1045" s="114" t="str">
        <f t="shared" si="594"/>
        <v>A+J=</v>
      </c>
      <c r="AA1045" s="108">
        <f t="shared" si="595"/>
        <v>45250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87"/>
        <v>45221</v>
      </c>
      <c r="B1046" s="103">
        <f t="shared" si="579"/>
        <v>361.77792685999998</v>
      </c>
      <c r="C1046" s="192">
        <f t="shared" si="597"/>
        <v>275.82150455966456</v>
      </c>
      <c r="D1046" s="104">
        <f t="shared" si="588"/>
        <v>1099.71</v>
      </c>
      <c r="E1046" s="105">
        <f t="shared" si="574"/>
        <v>1103.74</v>
      </c>
      <c r="F1046" s="106">
        <f t="shared" si="575"/>
        <v>45189</v>
      </c>
      <c r="G1046" s="107">
        <f t="shared" si="580"/>
        <v>3.6646024861100024E-3</v>
      </c>
      <c r="H1046" s="108">
        <f t="shared" si="593"/>
        <v>45250</v>
      </c>
      <c r="I1046" s="108">
        <f t="shared" si="581"/>
        <v>45250</v>
      </c>
      <c r="J1046" s="109">
        <f t="shared" si="589"/>
        <v>19</v>
      </c>
      <c r="K1046" s="109">
        <f t="shared" si="578"/>
        <v>1</v>
      </c>
      <c r="L1046" s="8">
        <f t="shared" si="590"/>
        <v>1.0001925300000001</v>
      </c>
      <c r="M1046" s="110">
        <f t="shared" si="577"/>
        <v>1</v>
      </c>
      <c r="N1046" s="110">
        <f t="shared" si="572"/>
        <v>1.3106132464250755</v>
      </c>
      <c r="O1046" s="103">
        <f t="shared" si="576"/>
        <v>1.31086557</v>
      </c>
      <c r="P1046" s="103">
        <f t="shared" si="582"/>
        <v>361.56491378999999</v>
      </c>
      <c r="Q1046" s="11">
        <f t="shared" si="596"/>
        <v>0</v>
      </c>
      <c r="R1046" s="30">
        <f t="shared" si="591"/>
        <v>0</v>
      </c>
      <c r="S1046" s="8">
        <f t="shared" si="583"/>
        <v>0</v>
      </c>
      <c r="T1046" s="113">
        <f t="shared" si="592"/>
        <v>0.16</v>
      </c>
      <c r="U1046" s="111">
        <f t="shared" si="573"/>
        <v>1</v>
      </c>
      <c r="V1046" s="111">
        <v>252</v>
      </c>
      <c r="W1046" s="110">
        <f t="shared" si="584"/>
        <v>1.0005891419999999</v>
      </c>
      <c r="X1046" s="103">
        <f t="shared" si="585"/>
        <v>0.21301307</v>
      </c>
      <c r="Y1046" s="103">
        <f t="shared" si="586"/>
        <v>0</v>
      </c>
      <c r="Z1046" s="114" t="str">
        <f t="shared" si="594"/>
        <v>A+J=</v>
      </c>
      <c r="AA1046" s="108">
        <f t="shared" si="595"/>
        <v>45250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87"/>
        <v>45222</v>
      </c>
      <c r="B1047" s="103">
        <f t="shared" si="579"/>
        <v>361.77792685999998</v>
      </c>
      <c r="C1047" s="192">
        <f t="shared" si="597"/>
        <v>275.82150455966456</v>
      </c>
      <c r="D1047" s="104">
        <f t="shared" si="588"/>
        <v>1099.71</v>
      </c>
      <c r="E1047" s="105">
        <f t="shared" si="574"/>
        <v>1103.74</v>
      </c>
      <c r="F1047" s="106">
        <f t="shared" si="575"/>
        <v>45189</v>
      </c>
      <c r="G1047" s="107">
        <f t="shared" si="580"/>
        <v>3.6646024861100024E-3</v>
      </c>
      <c r="H1047" s="108">
        <f t="shared" si="593"/>
        <v>45250</v>
      </c>
      <c r="I1047" s="108">
        <f t="shared" si="581"/>
        <v>45250</v>
      </c>
      <c r="J1047" s="109">
        <f t="shared" si="589"/>
        <v>19</v>
      </c>
      <c r="K1047" s="109">
        <f t="shared" si="578"/>
        <v>1</v>
      </c>
      <c r="L1047" s="8">
        <f t="shared" si="590"/>
        <v>1.0001925300000001</v>
      </c>
      <c r="M1047" s="110">
        <f t="shared" si="577"/>
        <v>1</v>
      </c>
      <c r="N1047" s="110">
        <f t="shared" si="572"/>
        <v>1.3106132464250755</v>
      </c>
      <c r="O1047" s="103">
        <f t="shared" si="576"/>
        <v>1.31086557</v>
      </c>
      <c r="P1047" s="103">
        <f t="shared" si="582"/>
        <v>361.56491378999999</v>
      </c>
      <c r="Q1047" s="11">
        <f t="shared" si="596"/>
        <v>0</v>
      </c>
      <c r="R1047" s="30">
        <f t="shared" si="591"/>
        <v>0</v>
      </c>
      <c r="S1047" s="8">
        <f t="shared" si="583"/>
        <v>0</v>
      </c>
      <c r="T1047" s="113">
        <f t="shared" si="592"/>
        <v>0.16</v>
      </c>
      <c r="U1047" s="111">
        <f t="shared" si="573"/>
        <v>1</v>
      </c>
      <c r="V1047" s="111">
        <v>252</v>
      </c>
      <c r="W1047" s="110">
        <f t="shared" si="584"/>
        <v>1.0005891419999999</v>
      </c>
      <c r="X1047" s="103">
        <f t="shared" si="585"/>
        <v>0.21301307</v>
      </c>
      <c r="Y1047" s="103">
        <f t="shared" si="586"/>
        <v>0</v>
      </c>
      <c r="Z1047" s="114" t="str">
        <f t="shared" si="594"/>
        <v>A+J=</v>
      </c>
      <c r="AA1047" s="108">
        <f t="shared" si="595"/>
        <v>45250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87"/>
        <v>45223</v>
      </c>
      <c r="B1048" s="103">
        <f t="shared" si="579"/>
        <v>362.06076443999996</v>
      </c>
      <c r="C1048" s="192">
        <f t="shared" si="597"/>
        <v>275.82150455966456</v>
      </c>
      <c r="D1048" s="104">
        <f t="shared" si="588"/>
        <v>1099.71</v>
      </c>
      <c r="E1048" s="105">
        <f t="shared" si="574"/>
        <v>1103.74</v>
      </c>
      <c r="F1048" s="106">
        <f t="shared" si="575"/>
        <v>45189</v>
      </c>
      <c r="G1048" s="107">
        <f t="shared" si="580"/>
        <v>3.6646024861100024E-3</v>
      </c>
      <c r="H1048" s="108">
        <f t="shared" si="593"/>
        <v>45250</v>
      </c>
      <c r="I1048" s="108">
        <f t="shared" si="581"/>
        <v>45250</v>
      </c>
      <c r="J1048" s="109">
        <f t="shared" si="589"/>
        <v>19</v>
      </c>
      <c r="K1048" s="109">
        <f t="shared" si="578"/>
        <v>2</v>
      </c>
      <c r="L1048" s="8">
        <f t="shared" si="590"/>
        <v>1.0003851100000001</v>
      </c>
      <c r="M1048" s="110">
        <f t="shared" si="577"/>
        <v>1</v>
      </c>
      <c r="N1048" s="110">
        <f t="shared" si="572"/>
        <v>1.3106132464250755</v>
      </c>
      <c r="O1048" s="103">
        <f t="shared" si="576"/>
        <v>1.31111797</v>
      </c>
      <c r="P1048" s="103">
        <f t="shared" si="582"/>
        <v>361.63453113999998</v>
      </c>
      <c r="Q1048" s="11">
        <f t="shared" si="596"/>
        <v>0</v>
      </c>
      <c r="R1048" s="30">
        <f t="shared" si="591"/>
        <v>0</v>
      </c>
      <c r="S1048" s="8">
        <f t="shared" si="583"/>
        <v>0</v>
      </c>
      <c r="T1048" s="113">
        <f t="shared" si="592"/>
        <v>0.16</v>
      </c>
      <c r="U1048" s="111">
        <f t="shared" si="573"/>
        <v>2</v>
      </c>
      <c r="V1048" s="111">
        <v>252</v>
      </c>
      <c r="W1048" s="110">
        <f t="shared" si="584"/>
        <v>1.0011786300000001</v>
      </c>
      <c r="X1048" s="103">
        <f t="shared" si="585"/>
        <v>0.42623329999999998</v>
      </c>
      <c r="Y1048" s="103">
        <f t="shared" si="586"/>
        <v>0</v>
      </c>
      <c r="Z1048" s="114" t="str">
        <f t="shared" si="594"/>
        <v>A+J=</v>
      </c>
      <c r="AA1048" s="108">
        <f t="shared" si="595"/>
        <v>45250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87"/>
        <v>45224</v>
      </c>
      <c r="B1049" s="103">
        <f t="shared" si="579"/>
        <v>362.34382413999998</v>
      </c>
      <c r="C1049" s="192">
        <f t="shared" si="597"/>
        <v>275.82150455966456</v>
      </c>
      <c r="D1049" s="104">
        <f t="shared" si="588"/>
        <v>1099.71</v>
      </c>
      <c r="E1049" s="105">
        <f t="shared" si="574"/>
        <v>1103.74</v>
      </c>
      <c r="F1049" s="106">
        <f t="shared" si="575"/>
        <v>45189</v>
      </c>
      <c r="G1049" s="107">
        <f t="shared" si="580"/>
        <v>3.6646024861100024E-3</v>
      </c>
      <c r="H1049" s="108">
        <f t="shared" si="593"/>
        <v>45250</v>
      </c>
      <c r="I1049" s="108">
        <f t="shared" si="581"/>
        <v>45250</v>
      </c>
      <c r="J1049" s="109">
        <f t="shared" si="589"/>
        <v>19</v>
      </c>
      <c r="K1049" s="109">
        <f t="shared" si="578"/>
        <v>3</v>
      </c>
      <c r="L1049" s="8">
        <f t="shared" si="590"/>
        <v>1.0005777300000001</v>
      </c>
      <c r="M1049" s="110">
        <f t="shared" si="577"/>
        <v>1</v>
      </c>
      <c r="N1049" s="110">
        <f t="shared" si="572"/>
        <v>1.3106132464250755</v>
      </c>
      <c r="O1049" s="103">
        <f t="shared" si="576"/>
        <v>1.31137042</v>
      </c>
      <c r="P1049" s="103">
        <f t="shared" si="582"/>
        <v>361.70416226999998</v>
      </c>
      <c r="Q1049" s="11">
        <f t="shared" si="596"/>
        <v>0</v>
      </c>
      <c r="R1049" s="30">
        <f t="shared" si="591"/>
        <v>0</v>
      </c>
      <c r="S1049" s="8">
        <f t="shared" si="583"/>
        <v>0</v>
      </c>
      <c r="T1049" s="113">
        <f t="shared" si="592"/>
        <v>0.16</v>
      </c>
      <c r="U1049" s="111">
        <f t="shared" si="573"/>
        <v>3</v>
      </c>
      <c r="V1049" s="111">
        <v>252</v>
      </c>
      <c r="W1049" s="110">
        <f t="shared" si="584"/>
        <v>1.001768467</v>
      </c>
      <c r="X1049" s="103">
        <f t="shared" si="585"/>
        <v>0.63966186999999997</v>
      </c>
      <c r="Y1049" s="103">
        <f t="shared" si="586"/>
        <v>0</v>
      </c>
      <c r="Z1049" s="114" t="str">
        <f t="shared" si="594"/>
        <v>A+J=</v>
      </c>
      <c r="AA1049" s="108">
        <f t="shared" si="595"/>
        <v>45250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87"/>
        <v>45225</v>
      </c>
      <c r="B1050" s="103">
        <f t="shared" si="579"/>
        <v>362.62710222999999</v>
      </c>
      <c r="C1050" s="192">
        <f t="shared" si="597"/>
        <v>275.82150455966456</v>
      </c>
      <c r="D1050" s="104">
        <f t="shared" si="588"/>
        <v>1099.71</v>
      </c>
      <c r="E1050" s="105">
        <f t="shared" si="574"/>
        <v>1103.74</v>
      </c>
      <c r="F1050" s="106">
        <f t="shared" si="575"/>
        <v>45189</v>
      </c>
      <c r="G1050" s="107">
        <f t="shared" si="580"/>
        <v>3.6646024861100024E-3</v>
      </c>
      <c r="H1050" s="108">
        <f t="shared" si="593"/>
        <v>45250</v>
      </c>
      <c r="I1050" s="108">
        <f t="shared" si="581"/>
        <v>45250</v>
      </c>
      <c r="J1050" s="109">
        <f t="shared" si="589"/>
        <v>19</v>
      </c>
      <c r="K1050" s="109">
        <f t="shared" si="578"/>
        <v>4</v>
      </c>
      <c r="L1050" s="8">
        <f t="shared" si="590"/>
        <v>1.0007703800000001</v>
      </c>
      <c r="M1050" s="110">
        <f t="shared" si="577"/>
        <v>1</v>
      </c>
      <c r="N1050" s="110">
        <f t="shared" si="572"/>
        <v>1.3106132464250755</v>
      </c>
      <c r="O1050" s="103">
        <f t="shared" si="576"/>
        <v>1.3116229100000001</v>
      </c>
      <c r="P1050" s="103">
        <f t="shared" si="582"/>
        <v>361.77380445</v>
      </c>
      <c r="Q1050" s="11">
        <f t="shared" si="596"/>
        <v>0</v>
      </c>
      <c r="R1050" s="30">
        <f t="shared" si="591"/>
        <v>0</v>
      </c>
      <c r="S1050" s="8">
        <f t="shared" si="583"/>
        <v>0</v>
      </c>
      <c r="T1050" s="113">
        <f t="shared" si="592"/>
        <v>0.16</v>
      </c>
      <c r="U1050" s="111">
        <f t="shared" si="573"/>
        <v>4</v>
      </c>
      <c r="V1050" s="111">
        <v>252</v>
      </c>
      <c r="W1050" s="110">
        <f t="shared" si="584"/>
        <v>1.0023586499999999</v>
      </c>
      <c r="X1050" s="103">
        <f t="shared" si="585"/>
        <v>0.85329778000000001</v>
      </c>
      <c r="Y1050" s="103">
        <f t="shared" si="586"/>
        <v>0</v>
      </c>
      <c r="Z1050" s="114" t="str">
        <f t="shared" si="594"/>
        <v>A+J=</v>
      </c>
      <c r="AA1050" s="108">
        <f t="shared" si="595"/>
        <v>45250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87"/>
        <v>45226</v>
      </c>
      <c r="B1051" s="103">
        <f t="shared" si="579"/>
        <v>362.91059985999999</v>
      </c>
      <c r="C1051" s="192">
        <f t="shared" si="597"/>
        <v>275.82150455966456</v>
      </c>
      <c r="D1051" s="104">
        <f t="shared" si="588"/>
        <v>1099.71</v>
      </c>
      <c r="E1051" s="105">
        <f t="shared" si="574"/>
        <v>1103.74</v>
      </c>
      <c r="F1051" s="106">
        <f t="shared" si="575"/>
        <v>45189</v>
      </c>
      <c r="G1051" s="107">
        <f t="shared" si="580"/>
        <v>3.6646024861100024E-3</v>
      </c>
      <c r="H1051" s="108">
        <f t="shared" si="593"/>
        <v>45250</v>
      </c>
      <c r="I1051" s="108">
        <f t="shared" si="581"/>
        <v>45250</v>
      </c>
      <c r="J1051" s="109">
        <f t="shared" si="589"/>
        <v>19</v>
      </c>
      <c r="K1051" s="109">
        <f t="shared" si="578"/>
        <v>5</v>
      </c>
      <c r="L1051" s="8">
        <f t="shared" si="590"/>
        <v>1.0009630599999999</v>
      </c>
      <c r="M1051" s="110">
        <f t="shared" si="577"/>
        <v>1</v>
      </c>
      <c r="N1051" s="110">
        <f t="shared" si="572"/>
        <v>1.3106132464250755</v>
      </c>
      <c r="O1051" s="103">
        <f t="shared" si="576"/>
        <v>1.3118754399999999</v>
      </c>
      <c r="P1051" s="103">
        <f t="shared" si="582"/>
        <v>361.84345765</v>
      </c>
      <c r="Q1051" s="11">
        <f t="shared" si="596"/>
        <v>0</v>
      </c>
      <c r="R1051" s="30">
        <f t="shared" si="591"/>
        <v>0</v>
      </c>
      <c r="S1051" s="8">
        <f t="shared" si="583"/>
        <v>0</v>
      </c>
      <c r="T1051" s="113">
        <f t="shared" si="592"/>
        <v>0.16</v>
      </c>
      <c r="U1051" s="111">
        <f t="shared" si="573"/>
        <v>5</v>
      </c>
      <c r="V1051" s="111">
        <v>252</v>
      </c>
      <c r="W1051" s="110">
        <f t="shared" si="584"/>
        <v>1.0029491820000001</v>
      </c>
      <c r="X1051" s="103">
        <f t="shared" si="585"/>
        <v>1.0671422100000001</v>
      </c>
      <c r="Y1051" s="103">
        <f t="shared" si="586"/>
        <v>0</v>
      </c>
      <c r="Z1051" s="114" t="str">
        <f t="shared" si="594"/>
        <v>A+J=</v>
      </c>
      <c r="AA1051" s="108">
        <f t="shared" si="595"/>
        <v>45250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87"/>
        <v>45227</v>
      </c>
      <c r="B1052" s="103">
        <f t="shared" si="579"/>
        <v>363.19432470999999</v>
      </c>
      <c r="C1052" s="192">
        <f t="shared" si="597"/>
        <v>275.82150455966456</v>
      </c>
      <c r="D1052" s="104">
        <f t="shared" si="588"/>
        <v>1099.71</v>
      </c>
      <c r="E1052" s="105">
        <f t="shared" si="574"/>
        <v>1103.74</v>
      </c>
      <c r="F1052" s="106">
        <f t="shared" si="575"/>
        <v>45189</v>
      </c>
      <c r="G1052" s="107">
        <f t="shared" si="580"/>
        <v>3.6646024861100024E-3</v>
      </c>
      <c r="H1052" s="108">
        <f t="shared" si="593"/>
        <v>45250</v>
      </c>
      <c r="I1052" s="108">
        <f t="shared" si="581"/>
        <v>45250</v>
      </c>
      <c r="J1052" s="109">
        <f t="shared" si="589"/>
        <v>19</v>
      </c>
      <c r="K1052" s="109">
        <f t="shared" si="578"/>
        <v>6</v>
      </c>
      <c r="L1052" s="8">
        <f t="shared" si="590"/>
        <v>1.0011557900000001</v>
      </c>
      <c r="M1052" s="110">
        <f t="shared" si="577"/>
        <v>1</v>
      </c>
      <c r="N1052" s="110">
        <f t="shared" si="572"/>
        <v>1.3106132464250755</v>
      </c>
      <c r="O1052" s="103">
        <f t="shared" si="576"/>
        <v>1.3121280399999999</v>
      </c>
      <c r="P1052" s="103">
        <f t="shared" si="582"/>
        <v>361.91313015999998</v>
      </c>
      <c r="Q1052" s="11">
        <f t="shared" si="596"/>
        <v>0</v>
      </c>
      <c r="R1052" s="30">
        <f t="shared" si="591"/>
        <v>0</v>
      </c>
      <c r="S1052" s="8">
        <f t="shared" si="583"/>
        <v>0</v>
      </c>
      <c r="T1052" s="113">
        <f t="shared" si="592"/>
        <v>0.16</v>
      </c>
      <c r="U1052" s="111">
        <f t="shared" si="573"/>
        <v>6</v>
      </c>
      <c r="V1052" s="111">
        <v>252</v>
      </c>
      <c r="W1052" s="110">
        <f t="shared" si="584"/>
        <v>1.003540061</v>
      </c>
      <c r="X1052" s="103">
        <f t="shared" si="585"/>
        <v>1.2811945499999999</v>
      </c>
      <c r="Y1052" s="103">
        <f t="shared" si="586"/>
        <v>0</v>
      </c>
      <c r="Z1052" s="114" t="str">
        <f t="shared" si="594"/>
        <v>A+J=</v>
      </c>
      <c r="AA1052" s="108">
        <f t="shared" si="595"/>
        <v>45250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87"/>
        <v>45228</v>
      </c>
      <c r="B1053" s="103">
        <f t="shared" si="579"/>
        <v>363.19432470999999</v>
      </c>
      <c r="C1053" s="192">
        <f t="shared" si="597"/>
        <v>275.82150455966456</v>
      </c>
      <c r="D1053" s="104">
        <f t="shared" si="588"/>
        <v>1099.71</v>
      </c>
      <c r="E1053" s="105">
        <f t="shared" si="574"/>
        <v>1103.74</v>
      </c>
      <c r="F1053" s="106">
        <f t="shared" si="575"/>
        <v>45189</v>
      </c>
      <c r="G1053" s="107">
        <f t="shared" si="580"/>
        <v>3.6646024861100024E-3</v>
      </c>
      <c r="H1053" s="108">
        <f t="shared" si="593"/>
        <v>45250</v>
      </c>
      <c r="I1053" s="108">
        <f t="shared" si="581"/>
        <v>45250</v>
      </c>
      <c r="J1053" s="109">
        <f t="shared" si="589"/>
        <v>19</v>
      </c>
      <c r="K1053" s="109">
        <f t="shared" si="578"/>
        <v>6</v>
      </c>
      <c r="L1053" s="8">
        <f t="shared" si="590"/>
        <v>1.0011557900000001</v>
      </c>
      <c r="M1053" s="110">
        <f t="shared" si="577"/>
        <v>1</v>
      </c>
      <c r="N1053" s="110">
        <f t="shared" si="572"/>
        <v>1.3106132464250755</v>
      </c>
      <c r="O1053" s="103">
        <f t="shared" si="576"/>
        <v>1.3121280399999999</v>
      </c>
      <c r="P1053" s="103">
        <f t="shared" si="582"/>
        <v>361.91313015999998</v>
      </c>
      <c r="Q1053" s="11">
        <f t="shared" si="596"/>
        <v>0</v>
      </c>
      <c r="R1053" s="30">
        <f t="shared" si="591"/>
        <v>0</v>
      </c>
      <c r="S1053" s="8">
        <f t="shared" si="583"/>
        <v>0</v>
      </c>
      <c r="T1053" s="113">
        <f t="shared" si="592"/>
        <v>0.16</v>
      </c>
      <c r="U1053" s="111">
        <f t="shared" si="573"/>
        <v>6</v>
      </c>
      <c r="V1053" s="111">
        <v>252</v>
      </c>
      <c r="W1053" s="110">
        <f t="shared" si="584"/>
        <v>1.003540061</v>
      </c>
      <c r="X1053" s="103">
        <f t="shared" si="585"/>
        <v>1.2811945499999999</v>
      </c>
      <c r="Y1053" s="103">
        <f t="shared" si="586"/>
        <v>0</v>
      </c>
      <c r="Z1053" s="114" t="str">
        <f t="shared" si="594"/>
        <v>A+J=</v>
      </c>
      <c r="AA1053" s="108">
        <f t="shared" si="595"/>
        <v>45250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87"/>
        <v>45229</v>
      </c>
      <c r="B1054" s="103">
        <f t="shared" si="579"/>
        <v>363.19432470999999</v>
      </c>
      <c r="C1054" s="192">
        <f t="shared" si="597"/>
        <v>275.82150455966456</v>
      </c>
      <c r="D1054" s="104">
        <f t="shared" si="588"/>
        <v>1099.71</v>
      </c>
      <c r="E1054" s="105">
        <f t="shared" si="574"/>
        <v>1103.74</v>
      </c>
      <c r="F1054" s="106">
        <f t="shared" si="575"/>
        <v>45189</v>
      </c>
      <c r="G1054" s="107">
        <f t="shared" si="580"/>
        <v>3.6646024861100024E-3</v>
      </c>
      <c r="H1054" s="108">
        <f t="shared" si="593"/>
        <v>45250</v>
      </c>
      <c r="I1054" s="108">
        <f t="shared" si="581"/>
        <v>45250</v>
      </c>
      <c r="J1054" s="109">
        <f t="shared" si="589"/>
        <v>19</v>
      </c>
      <c r="K1054" s="109">
        <f t="shared" si="578"/>
        <v>6</v>
      </c>
      <c r="L1054" s="8">
        <f t="shared" si="590"/>
        <v>1.0011557900000001</v>
      </c>
      <c r="M1054" s="110">
        <f t="shared" si="577"/>
        <v>1</v>
      </c>
      <c r="N1054" s="110">
        <f t="shared" si="572"/>
        <v>1.3106132464250755</v>
      </c>
      <c r="O1054" s="103">
        <f t="shared" si="576"/>
        <v>1.3121280399999999</v>
      </c>
      <c r="P1054" s="103">
        <f t="shared" si="582"/>
        <v>361.91313015999998</v>
      </c>
      <c r="Q1054" s="11">
        <f t="shared" si="596"/>
        <v>0</v>
      </c>
      <c r="R1054" s="30">
        <f t="shared" si="591"/>
        <v>0</v>
      </c>
      <c r="S1054" s="8">
        <f t="shared" si="583"/>
        <v>0</v>
      </c>
      <c r="T1054" s="113">
        <f t="shared" si="592"/>
        <v>0.16</v>
      </c>
      <c r="U1054" s="111">
        <f t="shared" si="573"/>
        <v>6</v>
      </c>
      <c r="V1054" s="111">
        <v>252</v>
      </c>
      <c r="W1054" s="110">
        <f t="shared" si="584"/>
        <v>1.003540061</v>
      </c>
      <c r="X1054" s="103">
        <f t="shared" si="585"/>
        <v>1.2811945499999999</v>
      </c>
      <c r="Y1054" s="103">
        <f t="shared" si="586"/>
        <v>0</v>
      </c>
      <c r="Z1054" s="114" t="str">
        <f t="shared" si="594"/>
        <v>A+J=</v>
      </c>
      <c r="AA1054" s="108">
        <f t="shared" si="595"/>
        <v>45250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87"/>
        <v>45230</v>
      </c>
      <c r="B1055" s="103">
        <f t="shared" si="579"/>
        <v>363.47826619</v>
      </c>
      <c r="C1055" s="192">
        <f t="shared" si="597"/>
        <v>275.82150455966456</v>
      </c>
      <c r="D1055" s="104">
        <f t="shared" si="588"/>
        <v>1099.71</v>
      </c>
      <c r="E1055" s="105">
        <f t="shared" si="574"/>
        <v>1103.74</v>
      </c>
      <c r="F1055" s="106">
        <f t="shared" si="575"/>
        <v>45189</v>
      </c>
      <c r="G1055" s="107">
        <f t="shared" si="580"/>
        <v>3.6646024861100024E-3</v>
      </c>
      <c r="H1055" s="108">
        <f t="shared" si="593"/>
        <v>45250</v>
      </c>
      <c r="I1055" s="108">
        <f t="shared" si="581"/>
        <v>45250</v>
      </c>
      <c r="J1055" s="109">
        <f t="shared" si="589"/>
        <v>19</v>
      </c>
      <c r="K1055" s="109">
        <f t="shared" si="578"/>
        <v>7</v>
      </c>
      <c r="L1055" s="8">
        <f t="shared" si="590"/>
        <v>1.0013485499999999</v>
      </c>
      <c r="M1055" s="110">
        <f t="shared" si="577"/>
        <v>1</v>
      </c>
      <c r="N1055" s="110">
        <f t="shared" ref="N1055:N1118" si="598">IF(I1055&gt;I1054,N1054*M1055,N1054)</f>
        <v>1.3106132464250755</v>
      </c>
      <c r="O1055" s="103">
        <f t="shared" si="576"/>
        <v>1.31238067</v>
      </c>
      <c r="P1055" s="103">
        <f t="shared" si="582"/>
        <v>361.98281094999999</v>
      </c>
      <c r="Q1055" s="11">
        <f t="shared" si="596"/>
        <v>0</v>
      </c>
      <c r="R1055" s="30">
        <f t="shared" si="591"/>
        <v>0</v>
      </c>
      <c r="S1055" s="8">
        <f t="shared" si="583"/>
        <v>0</v>
      </c>
      <c r="T1055" s="113">
        <f t="shared" si="592"/>
        <v>0.16</v>
      </c>
      <c r="U1055" s="111">
        <f t="shared" si="573"/>
        <v>7</v>
      </c>
      <c r="V1055" s="111">
        <v>252</v>
      </c>
      <c r="W1055" s="110">
        <f t="shared" si="584"/>
        <v>1.004131288</v>
      </c>
      <c r="X1055" s="103">
        <f t="shared" si="585"/>
        <v>1.4954552400000001</v>
      </c>
      <c r="Y1055" s="103">
        <f t="shared" si="586"/>
        <v>0</v>
      </c>
      <c r="Z1055" s="114" t="str">
        <f t="shared" si="594"/>
        <v>A+J=</v>
      </c>
      <c r="AA1055" s="108">
        <f t="shared" si="595"/>
        <v>45250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87"/>
        <v>45231</v>
      </c>
      <c r="B1056" s="103">
        <f t="shared" si="579"/>
        <v>363.76243304000002</v>
      </c>
      <c r="C1056" s="192">
        <f t="shared" si="597"/>
        <v>275.82150455966456</v>
      </c>
      <c r="D1056" s="104">
        <f t="shared" si="588"/>
        <v>1099.71</v>
      </c>
      <c r="E1056" s="105">
        <f t="shared" si="574"/>
        <v>1103.74</v>
      </c>
      <c r="F1056" s="106">
        <f t="shared" si="575"/>
        <v>45189</v>
      </c>
      <c r="G1056" s="107">
        <f t="shared" si="580"/>
        <v>3.6646024861100024E-3</v>
      </c>
      <c r="H1056" s="108">
        <f t="shared" si="593"/>
        <v>45250</v>
      </c>
      <c r="I1056" s="108">
        <f t="shared" si="581"/>
        <v>45250</v>
      </c>
      <c r="J1056" s="109">
        <f t="shared" si="589"/>
        <v>19</v>
      </c>
      <c r="K1056" s="109">
        <f t="shared" si="578"/>
        <v>8</v>
      </c>
      <c r="L1056" s="8">
        <f t="shared" si="590"/>
        <v>1.0015413500000001</v>
      </c>
      <c r="M1056" s="110">
        <f t="shared" si="577"/>
        <v>1</v>
      </c>
      <c r="N1056" s="110">
        <f t="shared" si="598"/>
        <v>1.3106132464250755</v>
      </c>
      <c r="O1056" s="103">
        <f t="shared" si="576"/>
        <v>1.31263336</v>
      </c>
      <c r="P1056" s="103">
        <f t="shared" si="582"/>
        <v>362.05250828999999</v>
      </c>
      <c r="Q1056" s="11">
        <f t="shared" si="596"/>
        <v>0</v>
      </c>
      <c r="R1056" s="30">
        <f t="shared" si="591"/>
        <v>0</v>
      </c>
      <c r="S1056" s="8">
        <f t="shared" si="583"/>
        <v>0</v>
      </c>
      <c r="T1056" s="113">
        <f t="shared" si="592"/>
        <v>0.16</v>
      </c>
      <c r="U1056" s="111">
        <f t="shared" si="573"/>
        <v>8</v>
      </c>
      <c r="V1056" s="111">
        <v>252</v>
      </c>
      <c r="W1056" s="110">
        <f t="shared" si="584"/>
        <v>1.0047228640000001</v>
      </c>
      <c r="X1056" s="103">
        <f t="shared" si="585"/>
        <v>1.7099247500000001</v>
      </c>
      <c r="Y1056" s="103">
        <f t="shared" si="586"/>
        <v>0</v>
      </c>
      <c r="Z1056" s="114" t="str">
        <f t="shared" si="594"/>
        <v>A+J=</v>
      </c>
      <c r="AA1056" s="108">
        <f t="shared" si="595"/>
        <v>45250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87"/>
        <v>45232</v>
      </c>
      <c r="B1057" s="103">
        <f t="shared" si="579"/>
        <v>364.04681945999999</v>
      </c>
      <c r="C1057" s="192">
        <f t="shared" si="597"/>
        <v>275.82150455966456</v>
      </c>
      <c r="D1057" s="104">
        <f t="shared" si="588"/>
        <v>1099.71</v>
      </c>
      <c r="E1057" s="105">
        <f t="shared" si="574"/>
        <v>1103.74</v>
      </c>
      <c r="F1057" s="106">
        <f t="shared" si="575"/>
        <v>45189</v>
      </c>
      <c r="G1057" s="107">
        <f t="shared" si="580"/>
        <v>3.6646024861100024E-3</v>
      </c>
      <c r="H1057" s="108">
        <f t="shared" si="593"/>
        <v>45250</v>
      </c>
      <c r="I1057" s="108">
        <f t="shared" si="581"/>
        <v>45250</v>
      </c>
      <c r="J1057" s="109">
        <f t="shared" si="589"/>
        <v>19</v>
      </c>
      <c r="K1057" s="109">
        <f t="shared" si="578"/>
        <v>9</v>
      </c>
      <c r="L1057" s="8">
        <f t="shared" si="590"/>
        <v>1.0017341900000001</v>
      </c>
      <c r="M1057" s="110">
        <f t="shared" si="577"/>
        <v>1</v>
      </c>
      <c r="N1057" s="110">
        <f t="shared" si="598"/>
        <v>1.3106132464250755</v>
      </c>
      <c r="O1057" s="103">
        <f t="shared" si="576"/>
        <v>1.3128860899999999</v>
      </c>
      <c r="P1057" s="103">
        <f t="shared" si="582"/>
        <v>362.12221664999998</v>
      </c>
      <c r="Q1057" s="11">
        <f t="shared" si="596"/>
        <v>0</v>
      </c>
      <c r="R1057" s="30">
        <f t="shared" si="591"/>
        <v>0</v>
      </c>
      <c r="S1057" s="8">
        <f t="shared" si="583"/>
        <v>0</v>
      </c>
      <c r="T1057" s="113">
        <f t="shared" si="592"/>
        <v>0.16</v>
      </c>
      <c r="U1057" s="111">
        <f t="shared" si="573"/>
        <v>9</v>
      </c>
      <c r="V1057" s="111">
        <v>252</v>
      </c>
      <c r="W1057" s="110">
        <f t="shared" si="584"/>
        <v>1.005314788</v>
      </c>
      <c r="X1057" s="103">
        <f t="shared" si="585"/>
        <v>1.9246028100000001</v>
      </c>
      <c r="Y1057" s="103">
        <f t="shared" si="586"/>
        <v>0</v>
      </c>
      <c r="Z1057" s="114" t="str">
        <f t="shared" si="594"/>
        <v>A+J=</v>
      </c>
      <c r="AA1057" s="108">
        <f t="shared" si="595"/>
        <v>45250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87"/>
        <v>45233</v>
      </c>
      <c r="B1058" s="103">
        <f t="shared" si="579"/>
        <v>364.04681945999999</v>
      </c>
      <c r="C1058" s="192">
        <f t="shared" si="597"/>
        <v>275.82150455966456</v>
      </c>
      <c r="D1058" s="104">
        <f t="shared" si="588"/>
        <v>1099.71</v>
      </c>
      <c r="E1058" s="105">
        <f t="shared" si="574"/>
        <v>1103.74</v>
      </c>
      <c r="F1058" s="106">
        <f t="shared" si="575"/>
        <v>45189</v>
      </c>
      <c r="G1058" s="107">
        <f t="shared" si="580"/>
        <v>3.6646024861100024E-3</v>
      </c>
      <c r="H1058" s="108">
        <f t="shared" si="593"/>
        <v>45250</v>
      </c>
      <c r="I1058" s="108">
        <f t="shared" si="581"/>
        <v>45250</v>
      </c>
      <c r="J1058" s="109">
        <f t="shared" si="589"/>
        <v>19</v>
      </c>
      <c r="K1058" s="109">
        <f t="shared" si="578"/>
        <v>9</v>
      </c>
      <c r="L1058" s="8">
        <f t="shared" si="590"/>
        <v>1.0017341900000001</v>
      </c>
      <c r="M1058" s="110">
        <f t="shared" si="577"/>
        <v>1</v>
      </c>
      <c r="N1058" s="110">
        <f t="shared" si="598"/>
        <v>1.3106132464250755</v>
      </c>
      <c r="O1058" s="103">
        <f t="shared" si="576"/>
        <v>1.3128860899999999</v>
      </c>
      <c r="P1058" s="103">
        <f t="shared" si="582"/>
        <v>362.12221664999998</v>
      </c>
      <c r="Q1058" s="11">
        <f t="shared" si="596"/>
        <v>0</v>
      </c>
      <c r="R1058" s="30">
        <f t="shared" si="591"/>
        <v>0</v>
      </c>
      <c r="S1058" s="8">
        <f t="shared" si="583"/>
        <v>0</v>
      </c>
      <c r="T1058" s="113">
        <f t="shared" si="592"/>
        <v>0.16</v>
      </c>
      <c r="U1058" s="111">
        <f t="shared" si="573"/>
        <v>9</v>
      </c>
      <c r="V1058" s="111">
        <v>252</v>
      </c>
      <c r="W1058" s="110">
        <f t="shared" si="584"/>
        <v>1.005314788</v>
      </c>
      <c r="X1058" s="103">
        <f t="shared" si="585"/>
        <v>1.9246028100000001</v>
      </c>
      <c r="Y1058" s="103">
        <f t="shared" si="586"/>
        <v>0</v>
      </c>
      <c r="Z1058" s="114" t="str">
        <f t="shared" si="594"/>
        <v>A+J=</v>
      </c>
      <c r="AA1058" s="108">
        <f t="shared" si="595"/>
        <v>45250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87"/>
        <v>45234</v>
      </c>
      <c r="B1059" s="103">
        <f t="shared" si="579"/>
        <v>364.33142867999999</v>
      </c>
      <c r="C1059" s="192">
        <f t="shared" si="597"/>
        <v>275.82150455966456</v>
      </c>
      <c r="D1059" s="104">
        <f t="shared" si="588"/>
        <v>1099.71</v>
      </c>
      <c r="E1059" s="105">
        <f t="shared" si="574"/>
        <v>1103.74</v>
      </c>
      <c r="F1059" s="106">
        <f t="shared" si="575"/>
        <v>45189</v>
      </c>
      <c r="G1059" s="107">
        <f t="shared" si="580"/>
        <v>3.6646024861100024E-3</v>
      </c>
      <c r="H1059" s="108">
        <f t="shared" si="593"/>
        <v>45250</v>
      </c>
      <c r="I1059" s="108">
        <f t="shared" si="581"/>
        <v>45250</v>
      </c>
      <c r="J1059" s="109">
        <f t="shared" si="589"/>
        <v>19</v>
      </c>
      <c r="K1059" s="109">
        <f t="shared" si="578"/>
        <v>10</v>
      </c>
      <c r="L1059" s="8">
        <f t="shared" si="590"/>
        <v>1.0019270600000001</v>
      </c>
      <c r="M1059" s="110">
        <f t="shared" si="577"/>
        <v>1</v>
      </c>
      <c r="N1059" s="110">
        <f t="shared" si="598"/>
        <v>1.3106132464250755</v>
      </c>
      <c r="O1059" s="103">
        <f t="shared" si="576"/>
        <v>1.31313887</v>
      </c>
      <c r="P1059" s="103">
        <f t="shared" si="582"/>
        <v>362.19193881000001</v>
      </c>
      <c r="Q1059" s="11">
        <f t="shared" si="596"/>
        <v>0</v>
      </c>
      <c r="R1059" s="30">
        <f t="shared" si="591"/>
        <v>0</v>
      </c>
      <c r="S1059" s="8">
        <f t="shared" si="583"/>
        <v>0</v>
      </c>
      <c r="T1059" s="113">
        <f t="shared" si="592"/>
        <v>0.16</v>
      </c>
      <c r="U1059" s="111">
        <f t="shared" si="573"/>
        <v>10</v>
      </c>
      <c r="V1059" s="111">
        <v>252</v>
      </c>
      <c r="W1059" s="110">
        <f t="shared" si="584"/>
        <v>1.005907061</v>
      </c>
      <c r="X1059" s="103">
        <f t="shared" si="585"/>
        <v>2.1394898699999998</v>
      </c>
      <c r="Y1059" s="103">
        <f t="shared" si="586"/>
        <v>0</v>
      </c>
      <c r="Z1059" s="114" t="str">
        <f t="shared" si="594"/>
        <v>A+J=</v>
      </c>
      <c r="AA1059" s="108">
        <f t="shared" si="595"/>
        <v>45250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87"/>
        <v>45235</v>
      </c>
      <c r="B1060" s="103">
        <f t="shared" si="579"/>
        <v>364.33142867999999</v>
      </c>
      <c r="C1060" s="192">
        <f t="shared" si="597"/>
        <v>275.82150455966456</v>
      </c>
      <c r="D1060" s="104">
        <f t="shared" si="588"/>
        <v>1099.71</v>
      </c>
      <c r="E1060" s="105">
        <f t="shared" si="574"/>
        <v>1103.74</v>
      </c>
      <c r="F1060" s="106">
        <f t="shared" si="575"/>
        <v>45189</v>
      </c>
      <c r="G1060" s="107">
        <f t="shared" si="580"/>
        <v>3.6646024861100024E-3</v>
      </c>
      <c r="H1060" s="108">
        <f t="shared" si="593"/>
        <v>45250</v>
      </c>
      <c r="I1060" s="108">
        <f t="shared" si="581"/>
        <v>45250</v>
      </c>
      <c r="J1060" s="109">
        <f t="shared" si="589"/>
        <v>19</v>
      </c>
      <c r="K1060" s="109">
        <f t="shared" si="578"/>
        <v>10</v>
      </c>
      <c r="L1060" s="8">
        <f t="shared" si="590"/>
        <v>1.0019270600000001</v>
      </c>
      <c r="M1060" s="110">
        <f t="shared" si="577"/>
        <v>1</v>
      </c>
      <c r="N1060" s="110">
        <f t="shared" si="598"/>
        <v>1.3106132464250755</v>
      </c>
      <c r="O1060" s="103">
        <f t="shared" si="576"/>
        <v>1.31313887</v>
      </c>
      <c r="P1060" s="103">
        <f t="shared" si="582"/>
        <v>362.19193881000001</v>
      </c>
      <c r="Q1060" s="11">
        <f t="shared" si="596"/>
        <v>0</v>
      </c>
      <c r="R1060" s="30">
        <f t="shared" si="591"/>
        <v>0</v>
      </c>
      <c r="S1060" s="8">
        <f t="shared" si="583"/>
        <v>0</v>
      </c>
      <c r="T1060" s="113">
        <f t="shared" si="592"/>
        <v>0.16</v>
      </c>
      <c r="U1060" s="111">
        <f t="shared" si="573"/>
        <v>10</v>
      </c>
      <c r="V1060" s="111">
        <v>252</v>
      </c>
      <c r="W1060" s="110">
        <f t="shared" si="584"/>
        <v>1.005907061</v>
      </c>
      <c r="X1060" s="103">
        <f t="shared" si="585"/>
        <v>2.1394898699999998</v>
      </c>
      <c r="Y1060" s="103">
        <f t="shared" si="586"/>
        <v>0</v>
      </c>
      <c r="Z1060" s="114" t="str">
        <f t="shared" si="594"/>
        <v>A+J=</v>
      </c>
      <c r="AA1060" s="108">
        <f t="shared" si="595"/>
        <v>45250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87"/>
        <v>45236</v>
      </c>
      <c r="B1061" s="103">
        <f t="shared" si="579"/>
        <v>364.33142867999999</v>
      </c>
      <c r="C1061" s="192">
        <f t="shared" si="597"/>
        <v>275.82150455966456</v>
      </c>
      <c r="D1061" s="104">
        <f t="shared" si="588"/>
        <v>1099.71</v>
      </c>
      <c r="E1061" s="105">
        <f t="shared" si="574"/>
        <v>1103.74</v>
      </c>
      <c r="F1061" s="106">
        <f t="shared" si="575"/>
        <v>45189</v>
      </c>
      <c r="G1061" s="107">
        <f t="shared" si="580"/>
        <v>3.6646024861100024E-3</v>
      </c>
      <c r="H1061" s="108">
        <f t="shared" si="593"/>
        <v>45250</v>
      </c>
      <c r="I1061" s="108">
        <f t="shared" si="581"/>
        <v>45250</v>
      </c>
      <c r="J1061" s="109">
        <f t="shared" si="589"/>
        <v>19</v>
      </c>
      <c r="K1061" s="109">
        <f t="shared" si="578"/>
        <v>10</v>
      </c>
      <c r="L1061" s="8">
        <f t="shared" si="590"/>
        <v>1.0019270600000001</v>
      </c>
      <c r="M1061" s="110">
        <f t="shared" si="577"/>
        <v>1</v>
      </c>
      <c r="N1061" s="110">
        <f t="shared" si="598"/>
        <v>1.3106132464250755</v>
      </c>
      <c r="O1061" s="103">
        <f t="shared" si="576"/>
        <v>1.31313887</v>
      </c>
      <c r="P1061" s="103">
        <f t="shared" si="582"/>
        <v>362.19193881000001</v>
      </c>
      <c r="Q1061" s="11">
        <f t="shared" si="596"/>
        <v>0</v>
      </c>
      <c r="R1061" s="30">
        <f t="shared" si="591"/>
        <v>0</v>
      </c>
      <c r="S1061" s="8">
        <f t="shared" si="583"/>
        <v>0</v>
      </c>
      <c r="T1061" s="113">
        <f t="shared" si="592"/>
        <v>0.16</v>
      </c>
      <c r="U1061" s="111">
        <f t="shared" ref="U1061:U1124" si="599">IF(Q1060&gt;0,1,IF(K1061=K1060,U1060,U1060+1))</f>
        <v>10</v>
      </c>
      <c r="V1061" s="111">
        <v>252</v>
      </c>
      <c r="W1061" s="110">
        <f t="shared" si="584"/>
        <v>1.005907061</v>
      </c>
      <c r="X1061" s="103">
        <f t="shared" si="585"/>
        <v>2.1394898699999998</v>
      </c>
      <c r="Y1061" s="103">
        <f t="shared" si="586"/>
        <v>0</v>
      </c>
      <c r="Z1061" s="114" t="str">
        <f t="shared" si="594"/>
        <v>A+J=</v>
      </c>
      <c r="AA1061" s="108">
        <f t="shared" si="595"/>
        <v>45250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87"/>
        <v>45237</v>
      </c>
      <c r="B1062" s="103">
        <f t="shared" si="579"/>
        <v>364.61626081000003</v>
      </c>
      <c r="C1062" s="192">
        <f t="shared" si="597"/>
        <v>275.82150455966456</v>
      </c>
      <c r="D1062" s="104">
        <f t="shared" si="588"/>
        <v>1099.71</v>
      </c>
      <c r="E1062" s="105">
        <f t="shared" si="574"/>
        <v>1103.74</v>
      </c>
      <c r="F1062" s="106">
        <f t="shared" si="575"/>
        <v>45189</v>
      </c>
      <c r="G1062" s="107">
        <f t="shared" si="580"/>
        <v>3.6646024861100024E-3</v>
      </c>
      <c r="H1062" s="108">
        <f t="shared" si="593"/>
        <v>45250</v>
      </c>
      <c r="I1062" s="108">
        <f t="shared" si="581"/>
        <v>45250</v>
      </c>
      <c r="J1062" s="109">
        <f t="shared" si="589"/>
        <v>19</v>
      </c>
      <c r="K1062" s="109">
        <f t="shared" si="578"/>
        <v>11</v>
      </c>
      <c r="L1062" s="8">
        <f t="shared" si="590"/>
        <v>1.0021199700000001</v>
      </c>
      <c r="M1062" s="110">
        <f t="shared" si="577"/>
        <v>1</v>
      </c>
      <c r="N1062" s="110">
        <f t="shared" si="598"/>
        <v>1.3106132464250755</v>
      </c>
      <c r="O1062" s="103">
        <f t="shared" si="576"/>
        <v>1.3133916999999999</v>
      </c>
      <c r="P1062" s="103">
        <f t="shared" si="582"/>
        <v>362.26167477000001</v>
      </c>
      <c r="Q1062" s="11">
        <f t="shared" si="596"/>
        <v>0</v>
      </c>
      <c r="R1062" s="30">
        <f t="shared" si="591"/>
        <v>0</v>
      </c>
      <c r="S1062" s="8">
        <f t="shared" si="583"/>
        <v>0</v>
      </c>
      <c r="T1062" s="113">
        <f t="shared" si="592"/>
        <v>0.16</v>
      </c>
      <c r="U1062" s="111">
        <f t="shared" si="599"/>
        <v>11</v>
      </c>
      <c r="V1062" s="111">
        <v>252</v>
      </c>
      <c r="W1062" s="110">
        <f t="shared" si="584"/>
        <v>1.0064996829999999</v>
      </c>
      <c r="X1062" s="103">
        <f t="shared" si="585"/>
        <v>2.35458604</v>
      </c>
      <c r="Y1062" s="103">
        <f t="shared" si="586"/>
        <v>0</v>
      </c>
      <c r="Z1062" s="114" t="str">
        <f t="shared" si="594"/>
        <v>A+J=</v>
      </c>
      <c r="AA1062" s="108">
        <f t="shared" si="595"/>
        <v>45250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87"/>
        <v>45238</v>
      </c>
      <c r="B1063" s="103">
        <f t="shared" si="579"/>
        <v>364.90131871</v>
      </c>
      <c r="C1063" s="192">
        <f t="shared" si="597"/>
        <v>275.82150455966456</v>
      </c>
      <c r="D1063" s="104">
        <f t="shared" si="588"/>
        <v>1099.71</v>
      </c>
      <c r="E1063" s="105">
        <f t="shared" si="574"/>
        <v>1103.74</v>
      </c>
      <c r="F1063" s="106">
        <f t="shared" si="575"/>
        <v>45189</v>
      </c>
      <c r="G1063" s="107">
        <f t="shared" si="580"/>
        <v>3.6646024861100024E-3</v>
      </c>
      <c r="H1063" s="108">
        <f t="shared" si="593"/>
        <v>45250</v>
      </c>
      <c r="I1063" s="108">
        <f t="shared" si="581"/>
        <v>45250</v>
      </c>
      <c r="J1063" s="109">
        <f t="shared" si="589"/>
        <v>19</v>
      </c>
      <c r="K1063" s="109">
        <f t="shared" si="578"/>
        <v>12</v>
      </c>
      <c r="L1063" s="8">
        <f t="shared" si="590"/>
        <v>1.0023129200000001</v>
      </c>
      <c r="M1063" s="110">
        <f t="shared" si="577"/>
        <v>1</v>
      </c>
      <c r="N1063" s="110">
        <f t="shared" si="598"/>
        <v>1.3106132464250755</v>
      </c>
      <c r="O1063" s="103">
        <f t="shared" si="576"/>
        <v>1.31364459</v>
      </c>
      <c r="P1063" s="103">
        <f t="shared" si="582"/>
        <v>362.33142727000001</v>
      </c>
      <c r="Q1063" s="11">
        <f t="shared" si="596"/>
        <v>0</v>
      </c>
      <c r="R1063" s="30">
        <f t="shared" si="591"/>
        <v>0</v>
      </c>
      <c r="S1063" s="8">
        <f t="shared" si="583"/>
        <v>0</v>
      </c>
      <c r="T1063" s="113">
        <f t="shared" si="592"/>
        <v>0.16</v>
      </c>
      <c r="U1063" s="111">
        <f t="shared" si="599"/>
        <v>12</v>
      </c>
      <c r="V1063" s="111">
        <v>252</v>
      </c>
      <c r="W1063" s="110">
        <f t="shared" si="584"/>
        <v>1.007092654</v>
      </c>
      <c r="X1063" s="103">
        <f t="shared" si="585"/>
        <v>2.5698914400000001</v>
      </c>
      <c r="Y1063" s="103">
        <f t="shared" si="586"/>
        <v>0</v>
      </c>
      <c r="Z1063" s="114" t="str">
        <f t="shared" si="594"/>
        <v>A+J=</v>
      </c>
      <c r="AA1063" s="108">
        <f t="shared" si="595"/>
        <v>45250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87"/>
        <v>45239</v>
      </c>
      <c r="B1064" s="103">
        <f t="shared" si="579"/>
        <v>365.18659693000001</v>
      </c>
      <c r="C1064" s="192">
        <f t="shared" si="597"/>
        <v>275.82150455966456</v>
      </c>
      <c r="D1064" s="104">
        <f t="shared" si="588"/>
        <v>1099.71</v>
      </c>
      <c r="E1064" s="105">
        <f t="shared" ref="E1064:E1127" si="600">IF($K1064=1,VLOOKUP($A1063,$AO$10:$AS$165,4),E1063)</f>
        <v>1103.74</v>
      </c>
      <c r="F1064" s="106">
        <f t="shared" ref="F1064:F1127" si="601">IF($K1064=1,VLOOKUP($A1063,$AO$10:$AS$165,5),F1063)</f>
        <v>45189</v>
      </c>
      <c r="G1064" s="107">
        <f t="shared" si="580"/>
        <v>3.6646024861100024E-3</v>
      </c>
      <c r="H1064" s="108">
        <f t="shared" si="593"/>
        <v>45250</v>
      </c>
      <c r="I1064" s="108">
        <f t="shared" si="581"/>
        <v>45250</v>
      </c>
      <c r="J1064" s="109">
        <f t="shared" si="589"/>
        <v>19</v>
      </c>
      <c r="K1064" s="109">
        <f t="shared" si="578"/>
        <v>13</v>
      </c>
      <c r="L1064" s="8">
        <f t="shared" si="590"/>
        <v>1.00250591</v>
      </c>
      <c r="M1064" s="110">
        <f t="shared" si="577"/>
        <v>1</v>
      </c>
      <c r="N1064" s="110">
        <f t="shared" si="598"/>
        <v>1.3106132464250755</v>
      </c>
      <c r="O1064" s="103">
        <f t="shared" si="576"/>
        <v>1.31389752</v>
      </c>
      <c r="P1064" s="103">
        <f t="shared" si="582"/>
        <v>362.40119079999999</v>
      </c>
      <c r="Q1064" s="11">
        <f t="shared" si="596"/>
        <v>0</v>
      </c>
      <c r="R1064" s="30">
        <f t="shared" si="591"/>
        <v>0</v>
      </c>
      <c r="S1064" s="8">
        <f t="shared" si="583"/>
        <v>0</v>
      </c>
      <c r="T1064" s="113">
        <f t="shared" si="592"/>
        <v>0.16</v>
      </c>
      <c r="U1064" s="111">
        <f t="shared" si="599"/>
        <v>13</v>
      </c>
      <c r="V1064" s="111">
        <v>252</v>
      </c>
      <c r="W1064" s="110">
        <f t="shared" si="584"/>
        <v>1.0076859739999999</v>
      </c>
      <c r="X1064" s="103">
        <f t="shared" si="585"/>
        <v>2.7854061300000001</v>
      </c>
      <c r="Y1064" s="103">
        <f t="shared" si="586"/>
        <v>0</v>
      </c>
      <c r="Z1064" s="114" t="str">
        <f t="shared" si="594"/>
        <v>A+J=</v>
      </c>
      <c r="AA1064" s="108">
        <f t="shared" si="595"/>
        <v>45250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87"/>
        <v>45240</v>
      </c>
      <c r="B1065" s="103">
        <f t="shared" si="579"/>
        <v>365.47209591000001</v>
      </c>
      <c r="C1065" s="192">
        <f t="shared" si="597"/>
        <v>275.82150455966456</v>
      </c>
      <c r="D1065" s="104">
        <f t="shared" si="588"/>
        <v>1099.71</v>
      </c>
      <c r="E1065" s="105">
        <f t="shared" si="600"/>
        <v>1103.74</v>
      </c>
      <c r="F1065" s="106">
        <f t="shared" si="601"/>
        <v>45189</v>
      </c>
      <c r="G1065" s="107">
        <f t="shared" si="580"/>
        <v>3.6646024861100024E-3</v>
      </c>
      <c r="H1065" s="108">
        <f t="shared" si="593"/>
        <v>45250</v>
      </c>
      <c r="I1065" s="108">
        <f t="shared" si="581"/>
        <v>45250</v>
      </c>
      <c r="J1065" s="109">
        <f t="shared" si="589"/>
        <v>19</v>
      </c>
      <c r="K1065" s="109">
        <f t="shared" si="578"/>
        <v>14</v>
      </c>
      <c r="L1065" s="8">
        <f t="shared" si="590"/>
        <v>1.00269893</v>
      </c>
      <c r="M1065" s="110">
        <f t="shared" si="577"/>
        <v>1</v>
      </c>
      <c r="N1065" s="110">
        <f t="shared" si="598"/>
        <v>1.3106132464250755</v>
      </c>
      <c r="O1065" s="103">
        <f t="shared" ref="O1065:O1128" si="602">TRUNC(TRUNC((L1065*N1065),15),8)</f>
        <v>1.3141504900000001</v>
      </c>
      <c r="P1065" s="103">
        <f t="shared" si="582"/>
        <v>362.47096535999998</v>
      </c>
      <c r="Q1065" s="11">
        <f t="shared" si="596"/>
        <v>0</v>
      </c>
      <c r="R1065" s="30">
        <f t="shared" si="591"/>
        <v>0</v>
      </c>
      <c r="S1065" s="8">
        <f t="shared" si="583"/>
        <v>0</v>
      </c>
      <c r="T1065" s="113">
        <f t="shared" si="592"/>
        <v>0.16</v>
      </c>
      <c r="U1065" s="111">
        <f t="shared" si="599"/>
        <v>14</v>
      </c>
      <c r="V1065" s="111">
        <v>252</v>
      </c>
      <c r="W1065" s="110">
        <f t="shared" si="584"/>
        <v>1.0082796439999999</v>
      </c>
      <c r="X1065" s="103">
        <f t="shared" si="585"/>
        <v>3.0011305500000001</v>
      </c>
      <c r="Y1065" s="103">
        <f t="shared" si="586"/>
        <v>0</v>
      </c>
      <c r="Z1065" s="114" t="str">
        <f t="shared" si="594"/>
        <v>A+J=</v>
      </c>
      <c r="AA1065" s="108">
        <f t="shared" si="595"/>
        <v>45250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87"/>
        <v>45241</v>
      </c>
      <c r="B1066" s="103">
        <f t="shared" si="579"/>
        <v>365.75782133000001</v>
      </c>
      <c r="C1066" s="192">
        <f t="shared" si="597"/>
        <v>275.82150455966456</v>
      </c>
      <c r="D1066" s="104">
        <f t="shared" si="588"/>
        <v>1099.71</v>
      </c>
      <c r="E1066" s="105">
        <f t="shared" si="600"/>
        <v>1103.74</v>
      </c>
      <c r="F1066" s="106">
        <f t="shared" si="601"/>
        <v>45189</v>
      </c>
      <c r="G1066" s="107">
        <f t="shared" si="580"/>
        <v>3.6646024861100024E-3</v>
      </c>
      <c r="H1066" s="108">
        <f t="shared" si="593"/>
        <v>45250</v>
      </c>
      <c r="I1066" s="108">
        <f t="shared" si="581"/>
        <v>45250</v>
      </c>
      <c r="J1066" s="109">
        <f t="shared" si="589"/>
        <v>19</v>
      </c>
      <c r="K1066" s="109">
        <f t="shared" si="578"/>
        <v>15</v>
      </c>
      <c r="L1066" s="8">
        <f t="shared" si="590"/>
        <v>1.00289199</v>
      </c>
      <c r="M1066" s="110">
        <f t="shared" ref="M1066:M1129" si="603">IF(I1066&gt;I1065,L1065,M1065)</f>
        <v>1</v>
      </c>
      <c r="N1066" s="110">
        <f t="shared" si="598"/>
        <v>1.3106132464250755</v>
      </c>
      <c r="O1066" s="103">
        <f t="shared" si="602"/>
        <v>1.3144035199999999</v>
      </c>
      <c r="P1066" s="103">
        <f t="shared" si="582"/>
        <v>362.54075648000003</v>
      </c>
      <c r="Q1066" s="11">
        <f t="shared" si="596"/>
        <v>0</v>
      </c>
      <c r="R1066" s="30">
        <f t="shared" si="591"/>
        <v>0</v>
      </c>
      <c r="S1066" s="8">
        <f t="shared" si="583"/>
        <v>0</v>
      </c>
      <c r="T1066" s="113">
        <f t="shared" si="592"/>
        <v>0.16</v>
      </c>
      <c r="U1066" s="111">
        <f t="shared" si="599"/>
        <v>15</v>
      </c>
      <c r="V1066" s="111">
        <v>252</v>
      </c>
      <c r="W1066" s="110">
        <f t="shared" si="584"/>
        <v>1.008873664</v>
      </c>
      <c r="X1066" s="103">
        <f t="shared" si="585"/>
        <v>3.2170648499999999</v>
      </c>
      <c r="Y1066" s="103">
        <f t="shared" si="586"/>
        <v>0</v>
      </c>
      <c r="Z1066" s="114" t="str">
        <f t="shared" si="594"/>
        <v>A+J=</v>
      </c>
      <c r="AA1066" s="108">
        <f t="shared" si="595"/>
        <v>45250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87"/>
        <v>45242</v>
      </c>
      <c r="B1067" s="103">
        <f t="shared" si="579"/>
        <v>365.75782133000001</v>
      </c>
      <c r="C1067" s="192">
        <f t="shared" si="597"/>
        <v>275.82150455966456</v>
      </c>
      <c r="D1067" s="104">
        <f t="shared" si="588"/>
        <v>1099.71</v>
      </c>
      <c r="E1067" s="105">
        <f t="shared" si="600"/>
        <v>1103.74</v>
      </c>
      <c r="F1067" s="106">
        <f t="shared" si="601"/>
        <v>45189</v>
      </c>
      <c r="G1067" s="107">
        <f t="shared" si="580"/>
        <v>3.6646024861100024E-3</v>
      </c>
      <c r="H1067" s="108">
        <f t="shared" si="593"/>
        <v>45250</v>
      </c>
      <c r="I1067" s="108">
        <f t="shared" si="581"/>
        <v>45250</v>
      </c>
      <c r="J1067" s="109">
        <f t="shared" si="589"/>
        <v>19</v>
      </c>
      <c r="K1067" s="109">
        <f t="shared" si="578"/>
        <v>15</v>
      </c>
      <c r="L1067" s="8">
        <f t="shared" si="590"/>
        <v>1.00289199</v>
      </c>
      <c r="M1067" s="110">
        <f t="shared" si="603"/>
        <v>1</v>
      </c>
      <c r="N1067" s="110">
        <f t="shared" si="598"/>
        <v>1.3106132464250755</v>
      </c>
      <c r="O1067" s="103">
        <f t="shared" si="602"/>
        <v>1.3144035199999999</v>
      </c>
      <c r="P1067" s="103">
        <f t="shared" si="582"/>
        <v>362.54075648000003</v>
      </c>
      <c r="Q1067" s="11">
        <f t="shared" si="596"/>
        <v>0</v>
      </c>
      <c r="R1067" s="30">
        <f t="shared" si="591"/>
        <v>0</v>
      </c>
      <c r="S1067" s="8">
        <f t="shared" si="583"/>
        <v>0</v>
      </c>
      <c r="T1067" s="113">
        <f t="shared" si="592"/>
        <v>0.16</v>
      </c>
      <c r="U1067" s="111">
        <f t="shared" si="599"/>
        <v>15</v>
      </c>
      <c r="V1067" s="111">
        <v>252</v>
      </c>
      <c r="W1067" s="110">
        <f t="shared" si="584"/>
        <v>1.008873664</v>
      </c>
      <c r="X1067" s="103">
        <f t="shared" si="585"/>
        <v>3.2170648499999999</v>
      </c>
      <c r="Y1067" s="103">
        <f t="shared" si="586"/>
        <v>0</v>
      </c>
      <c r="Z1067" s="114" t="str">
        <f t="shared" si="594"/>
        <v>A+J=</v>
      </c>
      <c r="AA1067" s="108">
        <f t="shared" si="595"/>
        <v>45250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87"/>
        <v>45243</v>
      </c>
      <c r="B1068" s="103">
        <f t="shared" si="579"/>
        <v>365.75782133000001</v>
      </c>
      <c r="C1068" s="192">
        <f t="shared" si="597"/>
        <v>275.82150455966456</v>
      </c>
      <c r="D1068" s="104">
        <f t="shared" si="588"/>
        <v>1099.71</v>
      </c>
      <c r="E1068" s="105">
        <f t="shared" si="600"/>
        <v>1103.74</v>
      </c>
      <c r="F1068" s="106">
        <f t="shared" si="601"/>
        <v>45189</v>
      </c>
      <c r="G1068" s="107">
        <f t="shared" si="580"/>
        <v>3.6646024861100024E-3</v>
      </c>
      <c r="H1068" s="108">
        <f t="shared" si="593"/>
        <v>45250</v>
      </c>
      <c r="I1068" s="108">
        <f t="shared" si="581"/>
        <v>45250</v>
      </c>
      <c r="J1068" s="109">
        <f t="shared" si="589"/>
        <v>19</v>
      </c>
      <c r="K1068" s="109">
        <f t="shared" ref="K1068:K1131" si="604">(J1068-(NETWORKDAYS(A1068,I1068,AD$171:AD$502)-1))</f>
        <v>15</v>
      </c>
      <c r="L1068" s="8">
        <f t="shared" si="590"/>
        <v>1.00289199</v>
      </c>
      <c r="M1068" s="110">
        <f t="shared" si="603"/>
        <v>1</v>
      </c>
      <c r="N1068" s="110">
        <f t="shared" si="598"/>
        <v>1.3106132464250755</v>
      </c>
      <c r="O1068" s="103">
        <f t="shared" si="602"/>
        <v>1.3144035199999999</v>
      </c>
      <c r="P1068" s="103">
        <f t="shared" si="582"/>
        <v>362.54075648000003</v>
      </c>
      <c r="Q1068" s="11">
        <f t="shared" si="596"/>
        <v>0</v>
      </c>
      <c r="R1068" s="30">
        <f t="shared" si="591"/>
        <v>0</v>
      </c>
      <c r="S1068" s="8">
        <f t="shared" si="583"/>
        <v>0</v>
      </c>
      <c r="T1068" s="113">
        <f t="shared" si="592"/>
        <v>0.16</v>
      </c>
      <c r="U1068" s="111">
        <f t="shared" si="599"/>
        <v>15</v>
      </c>
      <c r="V1068" s="111">
        <v>252</v>
      </c>
      <c r="W1068" s="110">
        <f t="shared" si="584"/>
        <v>1.008873664</v>
      </c>
      <c r="X1068" s="103">
        <f t="shared" si="585"/>
        <v>3.2170648499999999</v>
      </c>
      <c r="Y1068" s="103">
        <f t="shared" si="586"/>
        <v>0</v>
      </c>
      <c r="Z1068" s="114" t="str">
        <f t="shared" si="594"/>
        <v>A+J=</v>
      </c>
      <c r="AA1068" s="108">
        <f t="shared" si="595"/>
        <v>45250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87"/>
        <v>45244</v>
      </c>
      <c r="B1069" s="103">
        <f t="shared" si="579"/>
        <v>366.04376736</v>
      </c>
      <c r="C1069" s="192">
        <f t="shared" si="597"/>
        <v>275.82150455966456</v>
      </c>
      <c r="D1069" s="104">
        <f t="shared" si="588"/>
        <v>1099.71</v>
      </c>
      <c r="E1069" s="105">
        <f t="shared" si="600"/>
        <v>1103.74</v>
      </c>
      <c r="F1069" s="106">
        <f t="shared" si="601"/>
        <v>45189</v>
      </c>
      <c r="G1069" s="107">
        <f t="shared" si="580"/>
        <v>3.6646024861100024E-3</v>
      </c>
      <c r="H1069" s="108">
        <f t="shared" si="593"/>
        <v>45250</v>
      </c>
      <c r="I1069" s="108">
        <f t="shared" si="581"/>
        <v>45250</v>
      </c>
      <c r="J1069" s="109">
        <f t="shared" si="589"/>
        <v>19</v>
      </c>
      <c r="K1069" s="109">
        <f t="shared" si="604"/>
        <v>16</v>
      </c>
      <c r="L1069" s="8">
        <f t="shared" si="590"/>
        <v>1.00308508</v>
      </c>
      <c r="M1069" s="110">
        <f t="shared" si="603"/>
        <v>1</v>
      </c>
      <c r="N1069" s="110">
        <f t="shared" si="598"/>
        <v>1.3106132464250755</v>
      </c>
      <c r="O1069" s="103">
        <f t="shared" si="602"/>
        <v>1.31465659</v>
      </c>
      <c r="P1069" s="103">
        <f t="shared" si="582"/>
        <v>362.61055863000001</v>
      </c>
      <c r="Q1069" s="11">
        <f t="shared" si="596"/>
        <v>0</v>
      </c>
      <c r="R1069" s="30">
        <f t="shared" si="591"/>
        <v>0</v>
      </c>
      <c r="S1069" s="8">
        <f t="shared" si="583"/>
        <v>0</v>
      </c>
      <c r="T1069" s="113">
        <f t="shared" si="592"/>
        <v>0.16</v>
      </c>
      <c r="U1069" s="111">
        <f t="shared" si="599"/>
        <v>16</v>
      </c>
      <c r="V1069" s="111">
        <v>252</v>
      </c>
      <c r="W1069" s="110">
        <f t="shared" si="584"/>
        <v>1.0094680330000001</v>
      </c>
      <c r="X1069" s="103">
        <f t="shared" si="585"/>
        <v>3.43320873</v>
      </c>
      <c r="Y1069" s="103">
        <f t="shared" si="586"/>
        <v>0</v>
      </c>
      <c r="Z1069" s="114" t="str">
        <f t="shared" si="594"/>
        <v>A+J=</v>
      </c>
      <c r="AA1069" s="108">
        <f t="shared" si="595"/>
        <v>45250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87"/>
        <v>45245</v>
      </c>
      <c r="B1070" s="103">
        <f t="shared" si="579"/>
        <v>366.32994037999998</v>
      </c>
      <c r="C1070" s="192">
        <f t="shared" si="597"/>
        <v>275.82150455966456</v>
      </c>
      <c r="D1070" s="104">
        <f t="shared" si="588"/>
        <v>1099.71</v>
      </c>
      <c r="E1070" s="105">
        <f t="shared" si="600"/>
        <v>1103.74</v>
      </c>
      <c r="F1070" s="106">
        <f t="shared" si="601"/>
        <v>45189</v>
      </c>
      <c r="G1070" s="107">
        <f t="shared" si="580"/>
        <v>3.6646024861100024E-3</v>
      </c>
      <c r="H1070" s="108">
        <f t="shared" si="593"/>
        <v>45250</v>
      </c>
      <c r="I1070" s="108">
        <f t="shared" si="581"/>
        <v>45250</v>
      </c>
      <c r="J1070" s="109">
        <f t="shared" si="589"/>
        <v>19</v>
      </c>
      <c r="K1070" s="109">
        <f t="shared" si="604"/>
        <v>17</v>
      </c>
      <c r="L1070" s="8">
        <f t="shared" si="590"/>
        <v>1.0032782200000001</v>
      </c>
      <c r="M1070" s="110">
        <f t="shared" si="603"/>
        <v>1</v>
      </c>
      <c r="N1070" s="110">
        <f t="shared" si="598"/>
        <v>1.3106132464250755</v>
      </c>
      <c r="O1070" s="103">
        <f t="shared" si="602"/>
        <v>1.3149097199999999</v>
      </c>
      <c r="P1070" s="103">
        <f t="shared" si="582"/>
        <v>362.68037733</v>
      </c>
      <c r="Q1070" s="11">
        <f t="shared" si="596"/>
        <v>0</v>
      </c>
      <c r="R1070" s="30">
        <f t="shared" si="591"/>
        <v>0</v>
      </c>
      <c r="S1070" s="8">
        <f t="shared" si="583"/>
        <v>0</v>
      </c>
      <c r="T1070" s="113">
        <f t="shared" si="592"/>
        <v>0.16</v>
      </c>
      <c r="U1070" s="111">
        <f t="shared" si="599"/>
        <v>17</v>
      </c>
      <c r="V1070" s="111">
        <v>252</v>
      </c>
      <c r="W1070" s="110">
        <f t="shared" si="584"/>
        <v>1.0100627529999999</v>
      </c>
      <c r="X1070" s="103">
        <f t="shared" si="585"/>
        <v>3.6495630499999998</v>
      </c>
      <c r="Y1070" s="103">
        <f t="shared" si="586"/>
        <v>0</v>
      </c>
      <c r="Z1070" s="114" t="str">
        <f t="shared" si="594"/>
        <v>A+J=</v>
      </c>
      <c r="AA1070" s="108">
        <f t="shared" si="595"/>
        <v>45250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87"/>
        <v>45246</v>
      </c>
      <c r="B1071" s="103">
        <f t="shared" si="579"/>
        <v>366.32994037999998</v>
      </c>
      <c r="C1071" s="192">
        <f t="shared" si="597"/>
        <v>275.82150455966456</v>
      </c>
      <c r="D1071" s="104">
        <f t="shared" si="588"/>
        <v>1099.71</v>
      </c>
      <c r="E1071" s="105">
        <f t="shared" si="600"/>
        <v>1103.74</v>
      </c>
      <c r="F1071" s="106">
        <f t="shared" si="601"/>
        <v>45189</v>
      </c>
      <c r="G1071" s="107">
        <f t="shared" si="580"/>
        <v>3.6646024861100024E-3</v>
      </c>
      <c r="H1071" s="108">
        <f t="shared" si="593"/>
        <v>45250</v>
      </c>
      <c r="I1071" s="108">
        <f t="shared" si="581"/>
        <v>45250</v>
      </c>
      <c r="J1071" s="109">
        <f t="shared" si="589"/>
        <v>19</v>
      </c>
      <c r="K1071" s="109">
        <f t="shared" si="604"/>
        <v>17</v>
      </c>
      <c r="L1071" s="8">
        <f t="shared" si="590"/>
        <v>1.0032782200000001</v>
      </c>
      <c r="M1071" s="110">
        <f t="shared" si="603"/>
        <v>1</v>
      </c>
      <c r="N1071" s="110">
        <f t="shared" si="598"/>
        <v>1.3106132464250755</v>
      </c>
      <c r="O1071" s="103">
        <f t="shared" si="602"/>
        <v>1.3149097199999999</v>
      </c>
      <c r="P1071" s="103">
        <f t="shared" si="582"/>
        <v>362.68037733</v>
      </c>
      <c r="Q1071" s="11">
        <f t="shared" si="596"/>
        <v>0</v>
      </c>
      <c r="R1071" s="30">
        <f t="shared" si="591"/>
        <v>0</v>
      </c>
      <c r="S1071" s="8">
        <f t="shared" si="583"/>
        <v>0</v>
      </c>
      <c r="T1071" s="113">
        <f t="shared" si="592"/>
        <v>0.16</v>
      </c>
      <c r="U1071" s="111">
        <f t="shared" si="599"/>
        <v>17</v>
      </c>
      <c r="V1071" s="111">
        <v>252</v>
      </c>
      <c r="W1071" s="110">
        <f t="shared" si="584"/>
        <v>1.0100627529999999</v>
      </c>
      <c r="X1071" s="103">
        <f t="shared" si="585"/>
        <v>3.6495630499999998</v>
      </c>
      <c r="Y1071" s="103">
        <f t="shared" si="586"/>
        <v>0</v>
      </c>
      <c r="Z1071" s="114" t="str">
        <f t="shared" si="594"/>
        <v>A+J=</v>
      </c>
      <c r="AA1071" s="108">
        <f t="shared" si="595"/>
        <v>45250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87"/>
        <v>45247</v>
      </c>
      <c r="B1072" s="103">
        <f t="shared" si="579"/>
        <v>366.61633455999998</v>
      </c>
      <c r="C1072" s="192">
        <f t="shared" si="597"/>
        <v>275.82150455966456</v>
      </c>
      <c r="D1072" s="104">
        <f t="shared" si="588"/>
        <v>1099.71</v>
      </c>
      <c r="E1072" s="105">
        <f t="shared" si="600"/>
        <v>1103.74</v>
      </c>
      <c r="F1072" s="106">
        <f t="shared" si="601"/>
        <v>45189</v>
      </c>
      <c r="G1072" s="107">
        <f t="shared" si="580"/>
        <v>3.6646024861100024E-3</v>
      </c>
      <c r="H1072" s="108">
        <f t="shared" si="593"/>
        <v>45250</v>
      </c>
      <c r="I1072" s="108">
        <f t="shared" si="581"/>
        <v>45250</v>
      </c>
      <c r="J1072" s="109">
        <f t="shared" si="589"/>
        <v>19</v>
      </c>
      <c r="K1072" s="109">
        <f t="shared" si="604"/>
        <v>18</v>
      </c>
      <c r="L1072" s="8">
        <f t="shared" si="590"/>
        <v>1.0034713900000001</v>
      </c>
      <c r="M1072" s="110">
        <f t="shared" si="603"/>
        <v>1</v>
      </c>
      <c r="N1072" s="110">
        <f t="shared" si="598"/>
        <v>1.3106132464250755</v>
      </c>
      <c r="O1072" s="103">
        <f t="shared" si="602"/>
        <v>1.3151628900000001</v>
      </c>
      <c r="P1072" s="103">
        <f t="shared" si="582"/>
        <v>362.75020705999998</v>
      </c>
      <c r="Q1072" s="11">
        <f t="shared" si="596"/>
        <v>0</v>
      </c>
      <c r="R1072" s="30">
        <f t="shared" si="591"/>
        <v>0</v>
      </c>
      <c r="S1072" s="8">
        <f t="shared" si="583"/>
        <v>0</v>
      </c>
      <c r="T1072" s="113">
        <f t="shared" si="592"/>
        <v>0.16</v>
      </c>
      <c r="U1072" s="111">
        <f t="shared" si="599"/>
        <v>18</v>
      </c>
      <c r="V1072" s="111">
        <v>252</v>
      </c>
      <c r="W1072" s="110">
        <f t="shared" si="584"/>
        <v>1.0106578230000001</v>
      </c>
      <c r="X1072" s="103">
        <f t="shared" si="585"/>
        <v>3.8661275000000002</v>
      </c>
      <c r="Y1072" s="103">
        <f t="shared" si="586"/>
        <v>0</v>
      </c>
      <c r="Z1072" s="114" t="str">
        <f t="shared" si="594"/>
        <v>A+J=</v>
      </c>
      <c r="AA1072" s="108">
        <f t="shared" si="595"/>
        <v>45250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87"/>
        <v>45248</v>
      </c>
      <c r="B1073" s="103">
        <f t="shared" si="579"/>
        <v>366.90295313000001</v>
      </c>
      <c r="C1073" s="192">
        <f t="shared" si="597"/>
        <v>275.82150455966456</v>
      </c>
      <c r="D1073" s="104">
        <f t="shared" si="588"/>
        <v>1099.71</v>
      </c>
      <c r="E1073" s="105">
        <f t="shared" si="600"/>
        <v>1103.74</v>
      </c>
      <c r="F1073" s="106">
        <f t="shared" si="601"/>
        <v>45189</v>
      </c>
      <c r="G1073" s="107">
        <f t="shared" si="580"/>
        <v>3.6646024861100024E-3</v>
      </c>
      <c r="H1073" s="108">
        <f t="shared" si="593"/>
        <v>45250</v>
      </c>
      <c r="I1073" s="108">
        <f t="shared" si="581"/>
        <v>45250</v>
      </c>
      <c r="J1073" s="109">
        <f t="shared" si="589"/>
        <v>19</v>
      </c>
      <c r="K1073" s="109">
        <f t="shared" si="604"/>
        <v>19</v>
      </c>
      <c r="L1073" s="8">
        <f t="shared" si="590"/>
        <v>1.0036646</v>
      </c>
      <c r="M1073" s="110">
        <f t="shared" si="603"/>
        <v>1</v>
      </c>
      <c r="N1073" s="110">
        <f t="shared" si="598"/>
        <v>1.3106132464250755</v>
      </c>
      <c r="O1073" s="103">
        <f t="shared" si="602"/>
        <v>1.3154161099999999</v>
      </c>
      <c r="P1073" s="103">
        <f t="shared" si="582"/>
        <v>362.82005057999999</v>
      </c>
      <c r="Q1073" s="11">
        <f t="shared" si="596"/>
        <v>0</v>
      </c>
      <c r="R1073" s="30">
        <f t="shared" si="591"/>
        <v>0</v>
      </c>
      <c r="S1073" s="8">
        <f t="shared" si="583"/>
        <v>0</v>
      </c>
      <c r="T1073" s="113">
        <f t="shared" si="592"/>
        <v>0.16</v>
      </c>
      <c r="U1073" s="111">
        <f t="shared" si="599"/>
        <v>19</v>
      </c>
      <c r="V1073" s="111">
        <v>252</v>
      </c>
      <c r="W1073" s="110">
        <f t="shared" si="584"/>
        <v>1.0112532439999999</v>
      </c>
      <c r="X1073" s="103">
        <f t="shared" si="585"/>
        <v>4.08290255</v>
      </c>
      <c r="Y1073" s="103">
        <f t="shared" si="586"/>
        <v>0</v>
      </c>
      <c r="Z1073" s="114" t="str">
        <f t="shared" si="594"/>
        <v>A+J=</v>
      </c>
      <c r="AA1073" s="108">
        <f t="shared" si="595"/>
        <v>45250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87"/>
        <v>45249</v>
      </c>
      <c r="B1074" s="103">
        <f t="shared" si="579"/>
        <v>366.90295313000001</v>
      </c>
      <c r="C1074" s="192">
        <f t="shared" si="597"/>
        <v>275.82150455966456</v>
      </c>
      <c r="D1074" s="104">
        <f t="shared" si="588"/>
        <v>1099.71</v>
      </c>
      <c r="E1074" s="105">
        <f t="shared" si="600"/>
        <v>1103.74</v>
      </c>
      <c r="F1074" s="106">
        <f t="shared" si="601"/>
        <v>45189</v>
      </c>
      <c r="G1074" s="107">
        <f t="shared" si="580"/>
        <v>3.6646024861100024E-3</v>
      </c>
      <c r="H1074" s="108">
        <f t="shared" si="593"/>
        <v>45250</v>
      </c>
      <c r="I1074" s="108">
        <f t="shared" si="581"/>
        <v>45250</v>
      </c>
      <c r="J1074" s="109">
        <f t="shared" si="589"/>
        <v>19</v>
      </c>
      <c r="K1074" s="109">
        <f t="shared" si="604"/>
        <v>19</v>
      </c>
      <c r="L1074" s="8">
        <f t="shared" si="590"/>
        <v>1.0036646</v>
      </c>
      <c r="M1074" s="110">
        <f t="shared" si="603"/>
        <v>1</v>
      </c>
      <c r="N1074" s="110">
        <f t="shared" si="598"/>
        <v>1.3106132464250755</v>
      </c>
      <c r="O1074" s="103">
        <f t="shared" si="602"/>
        <v>1.3154161099999999</v>
      </c>
      <c r="P1074" s="103">
        <f t="shared" si="582"/>
        <v>362.82005057999999</v>
      </c>
      <c r="Q1074" s="11">
        <f t="shared" si="596"/>
        <v>0</v>
      </c>
      <c r="R1074" s="30">
        <f t="shared" si="591"/>
        <v>0</v>
      </c>
      <c r="S1074" s="8">
        <f t="shared" si="583"/>
        <v>0</v>
      </c>
      <c r="T1074" s="113">
        <f t="shared" si="592"/>
        <v>0.16</v>
      </c>
      <c r="U1074" s="111">
        <f t="shared" si="599"/>
        <v>19</v>
      </c>
      <c r="V1074" s="111">
        <v>252</v>
      </c>
      <c r="W1074" s="110">
        <f t="shared" si="584"/>
        <v>1.0112532439999999</v>
      </c>
      <c r="X1074" s="103">
        <f t="shared" si="585"/>
        <v>4.08290255</v>
      </c>
      <c r="Y1074" s="103">
        <f t="shared" si="586"/>
        <v>0</v>
      </c>
      <c r="Z1074" s="114" t="str">
        <f t="shared" si="594"/>
        <v>A+J=</v>
      </c>
      <c r="AA1074" s="108">
        <f t="shared" si="595"/>
        <v>45250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87"/>
        <v>45250</v>
      </c>
      <c r="B1075" s="103">
        <f t="shared" si="579"/>
        <v>366.90295313000001</v>
      </c>
      <c r="C1075" s="192">
        <f t="shared" si="597"/>
        <v>275.82150455966456</v>
      </c>
      <c r="D1075" s="104">
        <f t="shared" si="588"/>
        <v>1099.71</v>
      </c>
      <c r="E1075" s="105">
        <f t="shared" si="600"/>
        <v>1103.74</v>
      </c>
      <c r="F1075" s="106">
        <f t="shared" si="601"/>
        <v>45189</v>
      </c>
      <c r="G1075" s="107">
        <f t="shared" si="580"/>
        <v>3.6646024861100024E-3</v>
      </c>
      <c r="H1075" s="108">
        <f t="shared" si="593"/>
        <v>45280</v>
      </c>
      <c r="I1075" s="108">
        <f t="shared" si="581"/>
        <v>45250</v>
      </c>
      <c r="J1075" s="109">
        <f t="shared" si="589"/>
        <v>19</v>
      </c>
      <c r="K1075" s="109">
        <f t="shared" si="604"/>
        <v>19</v>
      </c>
      <c r="L1075" s="8">
        <f t="shared" si="590"/>
        <v>1.0036646</v>
      </c>
      <c r="M1075" s="110">
        <f t="shared" si="603"/>
        <v>1</v>
      </c>
      <c r="N1075" s="110">
        <f t="shared" si="598"/>
        <v>1.3106132464250755</v>
      </c>
      <c r="O1075" s="103">
        <f t="shared" si="602"/>
        <v>1.3154161099999999</v>
      </c>
      <c r="P1075" s="103">
        <f t="shared" si="582"/>
        <v>362.82005057999999</v>
      </c>
      <c r="Q1075" s="11">
        <f t="shared" si="596"/>
        <v>35</v>
      </c>
      <c r="R1075" s="30">
        <f t="shared" si="591"/>
        <v>5.2200000000000003E-2</v>
      </c>
      <c r="S1075" s="8">
        <f t="shared" si="583"/>
        <v>18.939206639999998</v>
      </c>
      <c r="T1075" s="113">
        <f t="shared" si="592"/>
        <v>0.16</v>
      </c>
      <c r="U1075" s="111">
        <f t="shared" si="599"/>
        <v>19</v>
      </c>
      <c r="V1075" s="111">
        <v>252</v>
      </c>
      <c r="W1075" s="110">
        <f t="shared" si="584"/>
        <v>1.0112532439999999</v>
      </c>
      <c r="X1075" s="103">
        <f t="shared" si="585"/>
        <v>4.08290255</v>
      </c>
      <c r="Y1075" s="103">
        <f t="shared" si="586"/>
        <v>23.022109189999998</v>
      </c>
      <c r="Z1075" s="114" t="str">
        <f t="shared" si="594"/>
        <v>A+J=</v>
      </c>
      <c r="AA1075" s="108">
        <f t="shared" si="595"/>
        <v>45250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87"/>
        <v>45251</v>
      </c>
      <c r="B1076" s="103">
        <f t="shared" si="579"/>
        <v>344.16113498999999</v>
      </c>
      <c r="C1076" s="192">
        <f t="shared" si="597"/>
        <v>261.42362202194806</v>
      </c>
      <c r="D1076" s="104">
        <f t="shared" si="588"/>
        <v>1103.74</v>
      </c>
      <c r="E1076" s="105">
        <f t="shared" si="600"/>
        <v>1109.2360000000001</v>
      </c>
      <c r="F1076" s="106">
        <f t="shared" si="601"/>
        <v>45219</v>
      </c>
      <c r="G1076" s="107">
        <f t="shared" si="580"/>
        <v>4.9794335622521668E-3</v>
      </c>
      <c r="H1076" s="108">
        <f t="shared" si="593"/>
        <v>45280</v>
      </c>
      <c r="I1076" s="108">
        <f t="shared" si="581"/>
        <v>45280</v>
      </c>
      <c r="J1076" s="109">
        <f t="shared" si="589"/>
        <v>22</v>
      </c>
      <c r="K1076" s="109">
        <f t="shared" si="604"/>
        <v>1</v>
      </c>
      <c r="L1076" s="8">
        <f t="shared" si="590"/>
        <v>1.0002257999999999</v>
      </c>
      <c r="M1076" s="110">
        <f t="shared" si="603"/>
        <v>1.0036646</v>
      </c>
      <c r="N1076" s="110">
        <f t="shared" si="598"/>
        <v>1.3154161197279248</v>
      </c>
      <c r="O1076" s="103">
        <f t="shared" si="602"/>
        <v>1.3157131399999999</v>
      </c>
      <c r="P1076" s="103">
        <f t="shared" si="582"/>
        <v>343.95849459999999</v>
      </c>
      <c r="Q1076" s="11">
        <f t="shared" si="596"/>
        <v>0</v>
      </c>
      <c r="R1076" s="30">
        <f t="shared" si="591"/>
        <v>0</v>
      </c>
      <c r="S1076" s="8">
        <f t="shared" si="583"/>
        <v>0</v>
      </c>
      <c r="T1076" s="113">
        <f t="shared" si="592"/>
        <v>0.16</v>
      </c>
      <c r="U1076" s="111">
        <f t="shared" si="599"/>
        <v>1</v>
      </c>
      <c r="V1076" s="111">
        <v>252</v>
      </c>
      <c r="W1076" s="110">
        <f t="shared" si="584"/>
        <v>1.0005891419999999</v>
      </c>
      <c r="X1076" s="103">
        <f t="shared" si="585"/>
        <v>0.20264039</v>
      </c>
      <c r="Y1076" s="103">
        <f t="shared" si="586"/>
        <v>0</v>
      </c>
      <c r="Z1076" s="114" t="str">
        <f t="shared" si="594"/>
        <v>A+J=</v>
      </c>
      <c r="AA1076" s="108">
        <f t="shared" si="595"/>
        <v>45280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87"/>
        <v>45252</v>
      </c>
      <c r="B1077" s="103">
        <f t="shared" si="579"/>
        <v>344.44164966</v>
      </c>
      <c r="C1077" s="192">
        <f t="shared" si="597"/>
        <v>261.42362202194806</v>
      </c>
      <c r="D1077" s="104">
        <f t="shared" si="588"/>
        <v>1103.74</v>
      </c>
      <c r="E1077" s="105">
        <f t="shared" si="600"/>
        <v>1109.2360000000001</v>
      </c>
      <c r="F1077" s="106">
        <f t="shared" si="601"/>
        <v>45219</v>
      </c>
      <c r="G1077" s="107">
        <f t="shared" si="580"/>
        <v>4.9794335622521668E-3</v>
      </c>
      <c r="H1077" s="108">
        <f t="shared" si="593"/>
        <v>45280</v>
      </c>
      <c r="I1077" s="108">
        <f t="shared" si="581"/>
        <v>45280</v>
      </c>
      <c r="J1077" s="109">
        <f t="shared" si="589"/>
        <v>22</v>
      </c>
      <c r="K1077" s="109">
        <f t="shared" si="604"/>
        <v>2</v>
      </c>
      <c r="L1077" s="8">
        <f t="shared" si="590"/>
        <v>1.00045165</v>
      </c>
      <c r="M1077" s="110">
        <f t="shared" si="603"/>
        <v>1.0036646</v>
      </c>
      <c r="N1077" s="110">
        <f t="shared" si="598"/>
        <v>1.3154161197279248</v>
      </c>
      <c r="O1077" s="103">
        <f t="shared" si="602"/>
        <v>1.3160102199999999</v>
      </c>
      <c r="P1077" s="103">
        <f t="shared" si="582"/>
        <v>344.03615832999998</v>
      </c>
      <c r="Q1077" s="11">
        <f t="shared" si="596"/>
        <v>0</v>
      </c>
      <c r="R1077" s="30">
        <f t="shared" si="591"/>
        <v>0</v>
      </c>
      <c r="S1077" s="8">
        <f t="shared" si="583"/>
        <v>0</v>
      </c>
      <c r="T1077" s="113">
        <f t="shared" si="592"/>
        <v>0.16</v>
      </c>
      <c r="U1077" s="111">
        <f t="shared" si="599"/>
        <v>2</v>
      </c>
      <c r="V1077" s="111">
        <v>252</v>
      </c>
      <c r="W1077" s="110">
        <f t="shared" si="584"/>
        <v>1.0011786300000001</v>
      </c>
      <c r="X1077" s="103">
        <f t="shared" si="585"/>
        <v>0.40549132999999998</v>
      </c>
      <c r="Y1077" s="103">
        <f t="shared" si="586"/>
        <v>0</v>
      </c>
      <c r="Z1077" s="114" t="str">
        <f t="shared" si="594"/>
        <v>A+J=</v>
      </c>
      <c r="AA1077" s="108">
        <f t="shared" si="595"/>
        <v>45280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87"/>
        <v>45253</v>
      </c>
      <c r="B1078" s="103">
        <f t="shared" si="579"/>
        <v>344.72239431999998</v>
      </c>
      <c r="C1078" s="192">
        <f t="shared" si="597"/>
        <v>261.42362202194806</v>
      </c>
      <c r="D1078" s="104">
        <f t="shared" si="588"/>
        <v>1103.74</v>
      </c>
      <c r="E1078" s="105">
        <f t="shared" si="600"/>
        <v>1109.2360000000001</v>
      </c>
      <c r="F1078" s="106">
        <f t="shared" si="601"/>
        <v>45219</v>
      </c>
      <c r="G1078" s="107">
        <f t="shared" si="580"/>
        <v>4.9794335622521668E-3</v>
      </c>
      <c r="H1078" s="108">
        <f t="shared" si="593"/>
        <v>45280</v>
      </c>
      <c r="I1078" s="108">
        <f t="shared" si="581"/>
        <v>45280</v>
      </c>
      <c r="J1078" s="109">
        <f t="shared" si="589"/>
        <v>22</v>
      </c>
      <c r="K1078" s="109">
        <f t="shared" si="604"/>
        <v>3</v>
      </c>
      <c r="L1078" s="8">
        <f t="shared" si="590"/>
        <v>1.00067755</v>
      </c>
      <c r="M1078" s="110">
        <f t="shared" si="603"/>
        <v>1.0036646</v>
      </c>
      <c r="N1078" s="110">
        <f t="shared" si="598"/>
        <v>1.3154161197279248</v>
      </c>
      <c r="O1078" s="103">
        <f t="shared" si="602"/>
        <v>1.3163073700000001</v>
      </c>
      <c r="P1078" s="103">
        <f t="shared" si="582"/>
        <v>344.11384034999998</v>
      </c>
      <c r="Q1078" s="11">
        <f t="shared" si="596"/>
        <v>0</v>
      </c>
      <c r="R1078" s="30">
        <f t="shared" si="591"/>
        <v>0</v>
      </c>
      <c r="S1078" s="8">
        <f t="shared" si="583"/>
        <v>0</v>
      </c>
      <c r="T1078" s="113">
        <f t="shared" si="592"/>
        <v>0.16</v>
      </c>
      <c r="U1078" s="111">
        <f t="shared" si="599"/>
        <v>3</v>
      </c>
      <c r="V1078" s="111">
        <v>252</v>
      </c>
      <c r="W1078" s="110">
        <f t="shared" si="584"/>
        <v>1.001768467</v>
      </c>
      <c r="X1078" s="103">
        <f t="shared" si="585"/>
        <v>0.60855397</v>
      </c>
      <c r="Y1078" s="103">
        <f t="shared" si="586"/>
        <v>0</v>
      </c>
      <c r="Z1078" s="114" t="str">
        <f t="shared" si="594"/>
        <v>A+J=</v>
      </c>
      <c r="AA1078" s="108">
        <f t="shared" si="595"/>
        <v>45280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87"/>
        <v>45254</v>
      </c>
      <c r="B1079" s="103">
        <f t="shared" si="579"/>
        <v>345.00337329000001</v>
      </c>
      <c r="C1079" s="192">
        <f t="shared" si="597"/>
        <v>261.42362202194806</v>
      </c>
      <c r="D1079" s="104">
        <f t="shared" si="588"/>
        <v>1103.74</v>
      </c>
      <c r="E1079" s="105">
        <f t="shared" si="600"/>
        <v>1109.2360000000001</v>
      </c>
      <c r="F1079" s="106">
        <f t="shared" si="601"/>
        <v>45219</v>
      </c>
      <c r="G1079" s="107">
        <f t="shared" si="580"/>
        <v>4.9794335622521668E-3</v>
      </c>
      <c r="H1079" s="108">
        <f t="shared" si="593"/>
        <v>45280</v>
      </c>
      <c r="I1079" s="108">
        <f t="shared" si="581"/>
        <v>45280</v>
      </c>
      <c r="J1079" s="109">
        <f t="shared" si="589"/>
        <v>22</v>
      </c>
      <c r="K1079" s="109">
        <f t="shared" si="604"/>
        <v>4</v>
      </c>
      <c r="L1079" s="8">
        <f t="shared" si="590"/>
        <v>1.0009035100000001</v>
      </c>
      <c r="M1079" s="110">
        <f t="shared" si="603"/>
        <v>1.0036646</v>
      </c>
      <c r="N1079" s="110">
        <f t="shared" si="598"/>
        <v>1.3154161197279248</v>
      </c>
      <c r="O1079" s="103">
        <f t="shared" si="602"/>
        <v>1.31660461</v>
      </c>
      <c r="P1079" s="103">
        <f t="shared" si="582"/>
        <v>344.19154591</v>
      </c>
      <c r="Q1079" s="11">
        <f t="shared" si="596"/>
        <v>0</v>
      </c>
      <c r="R1079" s="30">
        <f t="shared" si="591"/>
        <v>0</v>
      </c>
      <c r="S1079" s="8">
        <f t="shared" si="583"/>
        <v>0</v>
      </c>
      <c r="T1079" s="113">
        <f t="shared" si="592"/>
        <v>0.16</v>
      </c>
      <c r="U1079" s="111">
        <f t="shared" si="599"/>
        <v>4</v>
      </c>
      <c r="V1079" s="111">
        <v>252</v>
      </c>
      <c r="W1079" s="110">
        <f t="shared" si="584"/>
        <v>1.0023586499999999</v>
      </c>
      <c r="X1079" s="103">
        <f t="shared" si="585"/>
        <v>0.81182737999999999</v>
      </c>
      <c r="Y1079" s="103">
        <f t="shared" si="586"/>
        <v>0</v>
      </c>
      <c r="Z1079" s="114" t="str">
        <f t="shared" si="594"/>
        <v>A+J=</v>
      </c>
      <c r="AA1079" s="108">
        <f t="shared" si="595"/>
        <v>45280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87"/>
        <v>45255</v>
      </c>
      <c r="B1080" s="103">
        <f t="shared" si="579"/>
        <v>345.28457464000002</v>
      </c>
      <c r="C1080" s="192">
        <f t="shared" si="597"/>
        <v>261.42362202194806</v>
      </c>
      <c r="D1080" s="104">
        <f t="shared" si="588"/>
        <v>1103.74</v>
      </c>
      <c r="E1080" s="105">
        <f t="shared" si="600"/>
        <v>1109.2360000000001</v>
      </c>
      <c r="F1080" s="106">
        <f t="shared" si="601"/>
        <v>45219</v>
      </c>
      <c r="G1080" s="107">
        <f t="shared" si="580"/>
        <v>4.9794335622521668E-3</v>
      </c>
      <c r="H1080" s="108">
        <f t="shared" si="593"/>
        <v>45280</v>
      </c>
      <c r="I1080" s="108">
        <f t="shared" si="581"/>
        <v>45280</v>
      </c>
      <c r="J1080" s="109">
        <f t="shared" si="589"/>
        <v>22</v>
      </c>
      <c r="K1080" s="109">
        <f t="shared" si="604"/>
        <v>5</v>
      </c>
      <c r="L1080" s="8">
        <f t="shared" si="590"/>
        <v>1.0011295099999999</v>
      </c>
      <c r="M1080" s="110">
        <f t="shared" si="603"/>
        <v>1.0036646</v>
      </c>
      <c r="N1080" s="110">
        <f t="shared" si="598"/>
        <v>1.3154161197279248</v>
      </c>
      <c r="O1080" s="103">
        <f t="shared" si="602"/>
        <v>1.31690189</v>
      </c>
      <c r="P1080" s="103">
        <f t="shared" si="582"/>
        <v>344.26926193000003</v>
      </c>
      <c r="Q1080" s="11">
        <f t="shared" si="596"/>
        <v>0</v>
      </c>
      <c r="R1080" s="30">
        <f t="shared" si="591"/>
        <v>0</v>
      </c>
      <c r="S1080" s="8">
        <f t="shared" si="583"/>
        <v>0</v>
      </c>
      <c r="T1080" s="113">
        <f t="shared" si="592"/>
        <v>0.16</v>
      </c>
      <c r="U1080" s="111">
        <f t="shared" si="599"/>
        <v>5</v>
      </c>
      <c r="V1080" s="111">
        <v>252</v>
      </c>
      <c r="W1080" s="110">
        <f t="shared" si="584"/>
        <v>1.0029491820000001</v>
      </c>
      <c r="X1080" s="103">
        <f t="shared" si="585"/>
        <v>1.0153127099999999</v>
      </c>
      <c r="Y1080" s="103">
        <f t="shared" si="586"/>
        <v>0</v>
      </c>
      <c r="Z1080" s="114" t="str">
        <f t="shared" si="594"/>
        <v>A+J=</v>
      </c>
      <c r="AA1080" s="108">
        <f t="shared" si="595"/>
        <v>45280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87"/>
        <v>45256</v>
      </c>
      <c r="B1081" s="103">
        <f t="shared" si="579"/>
        <v>345.28457464000002</v>
      </c>
      <c r="C1081" s="192">
        <f t="shared" si="597"/>
        <v>261.42362202194806</v>
      </c>
      <c r="D1081" s="104">
        <f t="shared" si="588"/>
        <v>1103.74</v>
      </c>
      <c r="E1081" s="105">
        <f t="shared" si="600"/>
        <v>1109.2360000000001</v>
      </c>
      <c r="F1081" s="106">
        <f t="shared" si="601"/>
        <v>45219</v>
      </c>
      <c r="G1081" s="107">
        <f t="shared" si="580"/>
        <v>4.9794335622521668E-3</v>
      </c>
      <c r="H1081" s="108">
        <f t="shared" si="593"/>
        <v>45280</v>
      </c>
      <c r="I1081" s="108">
        <f t="shared" si="581"/>
        <v>45280</v>
      </c>
      <c r="J1081" s="109">
        <f t="shared" si="589"/>
        <v>22</v>
      </c>
      <c r="K1081" s="109">
        <f t="shared" si="604"/>
        <v>5</v>
      </c>
      <c r="L1081" s="8">
        <f t="shared" si="590"/>
        <v>1.0011295099999999</v>
      </c>
      <c r="M1081" s="110">
        <f t="shared" si="603"/>
        <v>1.0036646</v>
      </c>
      <c r="N1081" s="110">
        <f t="shared" si="598"/>
        <v>1.3154161197279248</v>
      </c>
      <c r="O1081" s="103">
        <f t="shared" si="602"/>
        <v>1.31690189</v>
      </c>
      <c r="P1081" s="103">
        <f t="shared" si="582"/>
        <v>344.26926193000003</v>
      </c>
      <c r="Q1081" s="11">
        <f t="shared" si="596"/>
        <v>0</v>
      </c>
      <c r="R1081" s="30">
        <f t="shared" si="591"/>
        <v>0</v>
      </c>
      <c r="S1081" s="8">
        <f t="shared" si="583"/>
        <v>0</v>
      </c>
      <c r="T1081" s="113">
        <f t="shared" si="592"/>
        <v>0.16</v>
      </c>
      <c r="U1081" s="111">
        <f t="shared" si="599"/>
        <v>5</v>
      </c>
      <c r="V1081" s="111">
        <v>252</v>
      </c>
      <c r="W1081" s="110">
        <f t="shared" si="584"/>
        <v>1.0029491820000001</v>
      </c>
      <c r="X1081" s="103">
        <f t="shared" si="585"/>
        <v>1.0153127099999999</v>
      </c>
      <c r="Y1081" s="103">
        <f t="shared" si="586"/>
        <v>0</v>
      </c>
      <c r="Z1081" s="114" t="str">
        <f t="shared" si="594"/>
        <v>A+J=</v>
      </c>
      <c r="AA1081" s="108">
        <f t="shared" si="595"/>
        <v>45280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87"/>
        <v>45257</v>
      </c>
      <c r="B1082" s="103">
        <f t="shared" si="579"/>
        <v>345.28457464000002</v>
      </c>
      <c r="C1082" s="192">
        <f t="shared" si="597"/>
        <v>261.42362202194806</v>
      </c>
      <c r="D1082" s="104">
        <f t="shared" si="588"/>
        <v>1103.74</v>
      </c>
      <c r="E1082" s="105">
        <f t="shared" si="600"/>
        <v>1109.2360000000001</v>
      </c>
      <c r="F1082" s="106">
        <f t="shared" si="601"/>
        <v>45219</v>
      </c>
      <c r="G1082" s="107">
        <f t="shared" si="580"/>
        <v>4.9794335622521668E-3</v>
      </c>
      <c r="H1082" s="108">
        <f t="shared" si="593"/>
        <v>45280</v>
      </c>
      <c r="I1082" s="108">
        <f t="shared" si="581"/>
        <v>45280</v>
      </c>
      <c r="J1082" s="109">
        <f t="shared" si="589"/>
        <v>22</v>
      </c>
      <c r="K1082" s="109">
        <f t="shared" si="604"/>
        <v>5</v>
      </c>
      <c r="L1082" s="8">
        <f t="shared" si="590"/>
        <v>1.0011295099999999</v>
      </c>
      <c r="M1082" s="110">
        <f t="shared" si="603"/>
        <v>1.0036646</v>
      </c>
      <c r="N1082" s="110">
        <f t="shared" si="598"/>
        <v>1.3154161197279248</v>
      </c>
      <c r="O1082" s="103">
        <f t="shared" si="602"/>
        <v>1.31690189</v>
      </c>
      <c r="P1082" s="103">
        <f t="shared" si="582"/>
        <v>344.26926193000003</v>
      </c>
      <c r="Q1082" s="11">
        <f t="shared" si="596"/>
        <v>0</v>
      </c>
      <c r="R1082" s="30">
        <f t="shared" si="591"/>
        <v>0</v>
      </c>
      <c r="S1082" s="8">
        <f t="shared" si="583"/>
        <v>0</v>
      </c>
      <c r="T1082" s="113">
        <f t="shared" si="592"/>
        <v>0.16</v>
      </c>
      <c r="U1082" s="111">
        <f t="shared" si="599"/>
        <v>5</v>
      </c>
      <c r="V1082" s="111">
        <v>252</v>
      </c>
      <c r="W1082" s="110">
        <f t="shared" si="584"/>
        <v>1.0029491820000001</v>
      </c>
      <c r="X1082" s="103">
        <f t="shared" si="585"/>
        <v>1.0153127099999999</v>
      </c>
      <c r="Y1082" s="103">
        <f t="shared" si="586"/>
        <v>0</v>
      </c>
      <c r="Z1082" s="114" t="str">
        <f t="shared" si="594"/>
        <v>A+J=</v>
      </c>
      <c r="AA1082" s="108">
        <f t="shared" si="595"/>
        <v>45280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87"/>
        <v>45258</v>
      </c>
      <c r="B1083" s="103">
        <f t="shared" si="579"/>
        <v>345.56600822999997</v>
      </c>
      <c r="C1083" s="192">
        <f t="shared" si="597"/>
        <v>261.42362202194806</v>
      </c>
      <c r="D1083" s="104">
        <f t="shared" si="588"/>
        <v>1103.74</v>
      </c>
      <c r="E1083" s="105">
        <f t="shared" si="600"/>
        <v>1109.2360000000001</v>
      </c>
      <c r="F1083" s="106">
        <f t="shared" si="601"/>
        <v>45219</v>
      </c>
      <c r="G1083" s="107">
        <f t="shared" si="580"/>
        <v>4.9794335622521668E-3</v>
      </c>
      <c r="H1083" s="108">
        <f t="shared" si="593"/>
        <v>45280</v>
      </c>
      <c r="I1083" s="108">
        <f t="shared" si="581"/>
        <v>45280</v>
      </c>
      <c r="J1083" s="109">
        <f t="shared" si="589"/>
        <v>22</v>
      </c>
      <c r="K1083" s="109">
        <f t="shared" si="604"/>
        <v>6</v>
      </c>
      <c r="L1083" s="8">
        <f t="shared" si="590"/>
        <v>1.0013555700000001</v>
      </c>
      <c r="M1083" s="110">
        <f t="shared" si="603"/>
        <v>1.0036646</v>
      </c>
      <c r="N1083" s="110">
        <f t="shared" si="598"/>
        <v>1.3154161197279248</v>
      </c>
      <c r="O1083" s="103">
        <f t="shared" si="602"/>
        <v>1.31719925</v>
      </c>
      <c r="P1083" s="103">
        <f t="shared" si="582"/>
        <v>344.34699884999998</v>
      </c>
      <c r="Q1083" s="11">
        <f t="shared" si="596"/>
        <v>0</v>
      </c>
      <c r="R1083" s="30">
        <f t="shared" si="591"/>
        <v>0</v>
      </c>
      <c r="S1083" s="8">
        <f t="shared" si="583"/>
        <v>0</v>
      </c>
      <c r="T1083" s="113">
        <f t="shared" si="592"/>
        <v>0.16</v>
      </c>
      <c r="U1083" s="111">
        <f t="shared" si="599"/>
        <v>6</v>
      </c>
      <c r="V1083" s="111">
        <v>252</v>
      </c>
      <c r="W1083" s="110">
        <f t="shared" si="584"/>
        <v>1.003540061</v>
      </c>
      <c r="X1083" s="103">
        <f t="shared" si="585"/>
        <v>1.2190093799999999</v>
      </c>
      <c r="Y1083" s="103">
        <f t="shared" si="586"/>
        <v>0</v>
      </c>
      <c r="Z1083" s="114" t="str">
        <f t="shared" si="594"/>
        <v>A+J=</v>
      </c>
      <c r="AA1083" s="108">
        <f t="shared" si="595"/>
        <v>45280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87"/>
        <v>45259</v>
      </c>
      <c r="B1084" s="103">
        <f t="shared" si="579"/>
        <v>345.84767192999999</v>
      </c>
      <c r="C1084" s="192">
        <f t="shared" si="597"/>
        <v>261.42362202194806</v>
      </c>
      <c r="D1084" s="104">
        <f t="shared" si="588"/>
        <v>1103.74</v>
      </c>
      <c r="E1084" s="105">
        <f t="shared" si="600"/>
        <v>1109.2360000000001</v>
      </c>
      <c r="F1084" s="106">
        <f t="shared" si="601"/>
        <v>45219</v>
      </c>
      <c r="G1084" s="107">
        <f t="shared" si="580"/>
        <v>4.9794335622521668E-3</v>
      </c>
      <c r="H1084" s="108">
        <f t="shared" si="593"/>
        <v>45280</v>
      </c>
      <c r="I1084" s="108">
        <f t="shared" si="581"/>
        <v>45280</v>
      </c>
      <c r="J1084" s="109">
        <f t="shared" si="589"/>
        <v>22</v>
      </c>
      <c r="K1084" s="109">
        <f t="shared" si="604"/>
        <v>7</v>
      </c>
      <c r="L1084" s="8">
        <f t="shared" si="590"/>
        <v>1.0015816799999999</v>
      </c>
      <c r="M1084" s="110">
        <f t="shared" si="603"/>
        <v>1.0036646</v>
      </c>
      <c r="N1084" s="110">
        <f t="shared" si="598"/>
        <v>1.3154161197279248</v>
      </c>
      <c r="O1084" s="103">
        <f t="shared" si="602"/>
        <v>1.3174966800000001</v>
      </c>
      <c r="P1084" s="103">
        <f t="shared" si="582"/>
        <v>344.42475408000001</v>
      </c>
      <c r="Q1084" s="11">
        <f t="shared" si="596"/>
        <v>0</v>
      </c>
      <c r="R1084" s="30">
        <f t="shared" si="591"/>
        <v>0</v>
      </c>
      <c r="S1084" s="8">
        <f t="shared" si="583"/>
        <v>0</v>
      </c>
      <c r="T1084" s="113">
        <f t="shared" si="592"/>
        <v>0.16</v>
      </c>
      <c r="U1084" s="111">
        <f t="shared" si="599"/>
        <v>7</v>
      </c>
      <c r="V1084" s="111">
        <v>252</v>
      </c>
      <c r="W1084" s="110">
        <f t="shared" si="584"/>
        <v>1.004131288</v>
      </c>
      <c r="X1084" s="103">
        <f t="shared" si="585"/>
        <v>1.4229178499999999</v>
      </c>
      <c r="Y1084" s="103">
        <f t="shared" si="586"/>
        <v>0</v>
      </c>
      <c r="Z1084" s="114" t="str">
        <f t="shared" si="594"/>
        <v>A+J=</v>
      </c>
      <c r="AA1084" s="108">
        <f t="shared" si="595"/>
        <v>45280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87"/>
        <v>45260</v>
      </c>
      <c r="B1085" s="103">
        <f t="shared" si="579"/>
        <v>346.12956618999999</v>
      </c>
      <c r="C1085" s="192">
        <f t="shared" si="597"/>
        <v>261.42362202194806</v>
      </c>
      <c r="D1085" s="104">
        <f t="shared" si="588"/>
        <v>1103.74</v>
      </c>
      <c r="E1085" s="105">
        <f t="shared" si="600"/>
        <v>1109.2360000000001</v>
      </c>
      <c r="F1085" s="106">
        <f t="shared" si="601"/>
        <v>45219</v>
      </c>
      <c r="G1085" s="107">
        <f t="shared" si="580"/>
        <v>4.9794335622521668E-3</v>
      </c>
      <c r="H1085" s="108">
        <f t="shared" si="593"/>
        <v>45280</v>
      </c>
      <c r="I1085" s="108">
        <f t="shared" si="581"/>
        <v>45280</v>
      </c>
      <c r="J1085" s="109">
        <f t="shared" si="589"/>
        <v>22</v>
      </c>
      <c r="K1085" s="109">
        <f t="shared" si="604"/>
        <v>8</v>
      </c>
      <c r="L1085" s="8">
        <f t="shared" si="590"/>
        <v>1.0018078399999999</v>
      </c>
      <c r="M1085" s="110">
        <f t="shared" si="603"/>
        <v>1.0036646</v>
      </c>
      <c r="N1085" s="110">
        <f t="shared" si="598"/>
        <v>1.3154161197279248</v>
      </c>
      <c r="O1085" s="103">
        <f t="shared" si="602"/>
        <v>1.3177941799999999</v>
      </c>
      <c r="P1085" s="103">
        <f t="shared" si="582"/>
        <v>344.50252761000002</v>
      </c>
      <c r="Q1085" s="11">
        <f t="shared" si="596"/>
        <v>0</v>
      </c>
      <c r="R1085" s="30">
        <f t="shared" si="591"/>
        <v>0</v>
      </c>
      <c r="S1085" s="8">
        <f t="shared" si="583"/>
        <v>0</v>
      </c>
      <c r="T1085" s="113">
        <f t="shared" si="592"/>
        <v>0.16</v>
      </c>
      <c r="U1085" s="111">
        <f t="shared" si="599"/>
        <v>8</v>
      </c>
      <c r="V1085" s="111">
        <v>252</v>
      </c>
      <c r="W1085" s="110">
        <f t="shared" si="584"/>
        <v>1.0047228640000001</v>
      </c>
      <c r="X1085" s="103">
        <f t="shared" si="585"/>
        <v>1.62703858</v>
      </c>
      <c r="Y1085" s="103">
        <f t="shared" si="586"/>
        <v>0</v>
      </c>
      <c r="Z1085" s="114" t="str">
        <f t="shared" si="594"/>
        <v>A+J=</v>
      </c>
      <c r="AA1085" s="108">
        <f t="shared" si="595"/>
        <v>45280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87"/>
        <v>45261</v>
      </c>
      <c r="B1086" s="103">
        <f t="shared" si="579"/>
        <v>346.41168815000003</v>
      </c>
      <c r="C1086" s="192">
        <f t="shared" si="597"/>
        <v>261.42362202194806</v>
      </c>
      <c r="D1086" s="104">
        <f t="shared" si="588"/>
        <v>1103.74</v>
      </c>
      <c r="E1086" s="105">
        <f t="shared" si="600"/>
        <v>1109.2360000000001</v>
      </c>
      <c r="F1086" s="106">
        <f t="shared" si="601"/>
        <v>45219</v>
      </c>
      <c r="G1086" s="107">
        <f t="shared" si="580"/>
        <v>4.9794335622521668E-3</v>
      </c>
      <c r="H1086" s="108">
        <f t="shared" si="593"/>
        <v>45280</v>
      </c>
      <c r="I1086" s="108">
        <f t="shared" si="581"/>
        <v>45280</v>
      </c>
      <c r="J1086" s="109">
        <f t="shared" si="589"/>
        <v>22</v>
      </c>
      <c r="K1086" s="109">
        <f t="shared" si="604"/>
        <v>9</v>
      </c>
      <c r="L1086" s="8">
        <f t="shared" si="590"/>
        <v>1.00203405</v>
      </c>
      <c r="M1086" s="110">
        <f t="shared" si="603"/>
        <v>1.0036646</v>
      </c>
      <c r="N1086" s="110">
        <f t="shared" si="598"/>
        <v>1.3154161197279248</v>
      </c>
      <c r="O1086" s="103">
        <f t="shared" si="602"/>
        <v>1.3180917400000001</v>
      </c>
      <c r="P1086" s="103">
        <f t="shared" si="582"/>
        <v>344.58031682000001</v>
      </c>
      <c r="Q1086" s="11">
        <f t="shared" si="596"/>
        <v>0</v>
      </c>
      <c r="R1086" s="30">
        <f t="shared" si="591"/>
        <v>0</v>
      </c>
      <c r="S1086" s="8">
        <f t="shared" si="583"/>
        <v>0</v>
      </c>
      <c r="T1086" s="113">
        <f t="shared" si="592"/>
        <v>0.16</v>
      </c>
      <c r="U1086" s="111">
        <f t="shared" si="599"/>
        <v>9</v>
      </c>
      <c r="V1086" s="111">
        <v>252</v>
      </c>
      <c r="W1086" s="110">
        <f t="shared" si="584"/>
        <v>1.005314788</v>
      </c>
      <c r="X1086" s="103">
        <f t="shared" si="585"/>
        <v>1.8313713300000001</v>
      </c>
      <c r="Y1086" s="103">
        <f t="shared" si="586"/>
        <v>0</v>
      </c>
      <c r="Z1086" s="114" t="str">
        <f t="shared" si="594"/>
        <v>A+J=</v>
      </c>
      <c r="AA1086" s="108">
        <f t="shared" si="595"/>
        <v>45280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87"/>
        <v>45262</v>
      </c>
      <c r="B1087" s="103">
        <f t="shared" si="579"/>
        <v>346.69403826000001</v>
      </c>
      <c r="C1087" s="192">
        <f t="shared" si="597"/>
        <v>261.42362202194806</v>
      </c>
      <c r="D1087" s="104">
        <f t="shared" si="588"/>
        <v>1103.74</v>
      </c>
      <c r="E1087" s="105">
        <f t="shared" si="600"/>
        <v>1109.2360000000001</v>
      </c>
      <c r="F1087" s="106">
        <f t="shared" si="601"/>
        <v>45219</v>
      </c>
      <c r="G1087" s="107">
        <f t="shared" si="580"/>
        <v>4.9794335622521668E-3</v>
      </c>
      <c r="H1087" s="108">
        <f t="shared" si="593"/>
        <v>45280</v>
      </c>
      <c r="I1087" s="108">
        <f t="shared" si="581"/>
        <v>45280</v>
      </c>
      <c r="J1087" s="109">
        <f t="shared" si="589"/>
        <v>22</v>
      </c>
      <c r="K1087" s="109">
        <f t="shared" si="604"/>
        <v>10</v>
      </c>
      <c r="L1087" s="8">
        <f t="shared" si="590"/>
        <v>1.00226031</v>
      </c>
      <c r="M1087" s="110">
        <f t="shared" si="603"/>
        <v>1.0036646</v>
      </c>
      <c r="N1087" s="110">
        <f t="shared" si="598"/>
        <v>1.3154161197279248</v>
      </c>
      <c r="O1087" s="103">
        <f t="shared" si="602"/>
        <v>1.3183893600000001</v>
      </c>
      <c r="P1087" s="103">
        <f t="shared" si="582"/>
        <v>344.65812172</v>
      </c>
      <c r="Q1087" s="11">
        <f t="shared" si="596"/>
        <v>0</v>
      </c>
      <c r="R1087" s="30">
        <f t="shared" si="591"/>
        <v>0</v>
      </c>
      <c r="S1087" s="8">
        <f t="shared" si="583"/>
        <v>0</v>
      </c>
      <c r="T1087" s="113">
        <f t="shared" si="592"/>
        <v>0.16</v>
      </c>
      <c r="U1087" s="111">
        <f t="shared" si="599"/>
        <v>10</v>
      </c>
      <c r="V1087" s="111">
        <v>252</v>
      </c>
      <c r="W1087" s="110">
        <f t="shared" si="584"/>
        <v>1.005907061</v>
      </c>
      <c r="X1087" s="103">
        <f t="shared" si="585"/>
        <v>2.0359165400000001</v>
      </c>
      <c r="Y1087" s="103">
        <f t="shared" si="586"/>
        <v>0</v>
      </c>
      <c r="Z1087" s="114" t="str">
        <f t="shared" si="594"/>
        <v>A+J=</v>
      </c>
      <c r="AA1087" s="108">
        <f t="shared" si="595"/>
        <v>45280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87"/>
        <v>45263</v>
      </c>
      <c r="B1088" s="103">
        <f t="shared" si="579"/>
        <v>346.69403826000001</v>
      </c>
      <c r="C1088" s="192">
        <f t="shared" si="597"/>
        <v>261.42362202194806</v>
      </c>
      <c r="D1088" s="104">
        <f t="shared" si="588"/>
        <v>1103.74</v>
      </c>
      <c r="E1088" s="105">
        <f t="shared" si="600"/>
        <v>1109.2360000000001</v>
      </c>
      <c r="F1088" s="106">
        <f t="shared" si="601"/>
        <v>45219</v>
      </c>
      <c r="G1088" s="107">
        <f t="shared" si="580"/>
        <v>4.9794335622521668E-3</v>
      </c>
      <c r="H1088" s="108">
        <f t="shared" si="593"/>
        <v>45280</v>
      </c>
      <c r="I1088" s="108">
        <f t="shared" si="581"/>
        <v>45280</v>
      </c>
      <c r="J1088" s="109">
        <f t="shared" si="589"/>
        <v>22</v>
      </c>
      <c r="K1088" s="109">
        <f t="shared" si="604"/>
        <v>10</v>
      </c>
      <c r="L1088" s="8">
        <f t="shared" si="590"/>
        <v>1.00226031</v>
      </c>
      <c r="M1088" s="110">
        <f t="shared" si="603"/>
        <v>1.0036646</v>
      </c>
      <c r="N1088" s="110">
        <f t="shared" si="598"/>
        <v>1.3154161197279248</v>
      </c>
      <c r="O1088" s="103">
        <f t="shared" si="602"/>
        <v>1.3183893600000001</v>
      </c>
      <c r="P1088" s="103">
        <f t="shared" si="582"/>
        <v>344.65812172</v>
      </c>
      <c r="Q1088" s="11">
        <f t="shared" si="596"/>
        <v>0</v>
      </c>
      <c r="R1088" s="30">
        <f t="shared" si="591"/>
        <v>0</v>
      </c>
      <c r="S1088" s="8">
        <f t="shared" si="583"/>
        <v>0</v>
      </c>
      <c r="T1088" s="113">
        <f t="shared" si="592"/>
        <v>0.16</v>
      </c>
      <c r="U1088" s="111">
        <f t="shared" si="599"/>
        <v>10</v>
      </c>
      <c r="V1088" s="111">
        <v>252</v>
      </c>
      <c r="W1088" s="110">
        <f t="shared" si="584"/>
        <v>1.005907061</v>
      </c>
      <c r="X1088" s="103">
        <f t="shared" si="585"/>
        <v>2.0359165400000001</v>
      </c>
      <c r="Y1088" s="103">
        <f t="shared" si="586"/>
        <v>0</v>
      </c>
      <c r="Z1088" s="114" t="str">
        <f t="shared" si="594"/>
        <v>A+J=</v>
      </c>
      <c r="AA1088" s="108">
        <f t="shared" si="595"/>
        <v>45280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87"/>
        <v>45264</v>
      </c>
      <c r="B1089" s="103">
        <f t="shared" si="579"/>
        <v>346.69403826000001</v>
      </c>
      <c r="C1089" s="192">
        <f t="shared" si="597"/>
        <v>261.42362202194806</v>
      </c>
      <c r="D1089" s="104">
        <f t="shared" si="588"/>
        <v>1103.74</v>
      </c>
      <c r="E1089" s="105">
        <f t="shared" si="600"/>
        <v>1109.2360000000001</v>
      </c>
      <c r="F1089" s="106">
        <f t="shared" si="601"/>
        <v>45219</v>
      </c>
      <c r="G1089" s="107">
        <f t="shared" si="580"/>
        <v>4.9794335622521668E-3</v>
      </c>
      <c r="H1089" s="108">
        <f t="shared" si="593"/>
        <v>45280</v>
      </c>
      <c r="I1089" s="108">
        <f t="shared" si="581"/>
        <v>45280</v>
      </c>
      <c r="J1089" s="109">
        <f t="shared" si="589"/>
        <v>22</v>
      </c>
      <c r="K1089" s="109">
        <f t="shared" si="604"/>
        <v>10</v>
      </c>
      <c r="L1089" s="8">
        <f t="shared" si="590"/>
        <v>1.00226031</v>
      </c>
      <c r="M1089" s="110">
        <f t="shared" si="603"/>
        <v>1.0036646</v>
      </c>
      <c r="N1089" s="110">
        <f t="shared" si="598"/>
        <v>1.3154161197279248</v>
      </c>
      <c r="O1089" s="103">
        <f t="shared" si="602"/>
        <v>1.3183893600000001</v>
      </c>
      <c r="P1089" s="103">
        <f t="shared" si="582"/>
        <v>344.65812172</v>
      </c>
      <c r="Q1089" s="11">
        <f t="shared" si="596"/>
        <v>0</v>
      </c>
      <c r="R1089" s="30">
        <f t="shared" si="591"/>
        <v>0</v>
      </c>
      <c r="S1089" s="8">
        <f t="shared" si="583"/>
        <v>0</v>
      </c>
      <c r="T1089" s="113">
        <f t="shared" si="592"/>
        <v>0.16</v>
      </c>
      <c r="U1089" s="111">
        <f t="shared" si="599"/>
        <v>10</v>
      </c>
      <c r="V1089" s="111">
        <v>252</v>
      </c>
      <c r="W1089" s="110">
        <f t="shared" si="584"/>
        <v>1.005907061</v>
      </c>
      <c r="X1089" s="103">
        <f t="shared" si="585"/>
        <v>2.0359165400000001</v>
      </c>
      <c r="Y1089" s="103">
        <f t="shared" si="586"/>
        <v>0</v>
      </c>
      <c r="Z1089" s="114" t="str">
        <f t="shared" si="594"/>
        <v>A+J=</v>
      </c>
      <c r="AA1089" s="108">
        <f t="shared" si="595"/>
        <v>45280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87"/>
        <v>45265</v>
      </c>
      <c r="B1090" s="103">
        <f t="shared" si="579"/>
        <v>346.97661928000002</v>
      </c>
      <c r="C1090" s="192">
        <f t="shared" si="597"/>
        <v>261.42362202194806</v>
      </c>
      <c r="D1090" s="104">
        <f t="shared" si="588"/>
        <v>1103.74</v>
      </c>
      <c r="E1090" s="105">
        <f t="shared" si="600"/>
        <v>1109.2360000000001</v>
      </c>
      <c r="F1090" s="106">
        <f t="shared" si="601"/>
        <v>45219</v>
      </c>
      <c r="G1090" s="107">
        <f t="shared" si="580"/>
        <v>4.9794335622521668E-3</v>
      </c>
      <c r="H1090" s="108">
        <f t="shared" si="593"/>
        <v>45280</v>
      </c>
      <c r="I1090" s="108">
        <f t="shared" si="581"/>
        <v>45280</v>
      </c>
      <c r="J1090" s="109">
        <f t="shared" si="589"/>
        <v>22</v>
      </c>
      <c r="K1090" s="109">
        <f t="shared" si="604"/>
        <v>11</v>
      </c>
      <c r="L1090" s="8">
        <f t="shared" si="590"/>
        <v>1.00248662</v>
      </c>
      <c r="M1090" s="110">
        <f t="shared" si="603"/>
        <v>1.0036646</v>
      </c>
      <c r="N1090" s="110">
        <f t="shared" si="598"/>
        <v>1.3154161197279248</v>
      </c>
      <c r="O1090" s="103">
        <f t="shared" si="602"/>
        <v>1.3186870500000001</v>
      </c>
      <c r="P1090" s="103">
        <f t="shared" si="582"/>
        <v>344.73594492000001</v>
      </c>
      <c r="Q1090" s="11">
        <f t="shared" si="596"/>
        <v>0</v>
      </c>
      <c r="R1090" s="30">
        <f t="shared" si="591"/>
        <v>0</v>
      </c>
      <c r="S1090" s="8">
        <f t="shared" si="583"/>
        <v>0</v>
      </c>
      <c r="T1090" s="113">
        <f t="shared" si="592"/>
        <v>0.16</v>
      </c>
      <c r="U1090" s="111">
        <f t="shared" si="599"/>
        <v>11</v>
      </c>
      <c r="V1090" s="111">
        <v>252</v>
      </c>
      <c r="W1090" s="110">
        <f t="shared" si="584"/>
        <v>1.0064996829999999</v>
      </c>
      <c r="X1090" s="103">
        <f t="shared" si="585"/>
        <v>2.2406743599999999</v>
      </c>
      <c r="Y1090" s="103">
        <f t="shared" si="586"/>
        <v>0</v>
      </c>
      <c r="Z1090" s="114" t="str">
        <f t="shared" si="594"/>
        <v>A+J=</v>
      </c>
      <c r="AA1090" s="108">
        <f t="shared" si="595"/>
        <v>45280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87"/>
        <v>45266</v>
      </c>
      <c r="B1091" s="103">
        <f t="shared" si="579"/>
        <v>347.25943129999996</v>
      </c>
      <c r="C1091" s="192">
        <f t="shared" si="597"/>
        <v>261.42362202194806</v>
      </c>
      <c r="D1091" s="104">
        <f t="shared" si="588"/>
        <v>1103.74</v>
      </c>
      <c r="E1091" s="105">
        <f t="shared" si="600"/>
        <v>1109.2360000000001</v>
      </c>
      <c r="F1091" s="106">
        <f t="shared" si="601"/>
        <v>45219</v>
      </c>
      <c r="G1091" s="107">
        <f t="shared" si="580"/>
        <v>4.9794335622521668E-3</v>
      </c>
      <c r="H1091" s="108">
        <f t="shared" si="593"/>
        <v>45280</v>
      </c>
      <c r="I1091" s="108">
        <f t="shared" si="581"/>
        <v>45280</v>
      </c>
      <c r="J1091" s="109">
        <f t="shared" si="589"/>
        <v>22</v>
      </c>
      <c r="K1091" s="109">
        <f t="shared" si="604"/>
        <v>12</v>
      </c>
      <c r="L1091" s="8">
        <f t="shared" si="590"/>
        <v>1.0027129800000001</v>
      </c>
      <c r="M1091" s="110">
        <f t="shared" si="603"/>
        <v>1.0036646</v>
      </c>
      <c r="N1091" s="110">
        <f t="shared" si="598"/>
        <v>1.3154161197279248</v>
      </c>
      <c r="O1091" s="103">
        <f t="shared" si="602"/>
        <v>1.3189848099999999</v>
      </c>
      <c r="P1091" s="103">
        <f t="shared" si="582"/>
        <v>344.81378641999999</v>
      </c>
      <c r="Q1091" s="11">
        <f t="shared" si="596"/>
        <v>0</v>
      </c>
      <c r="R1091" s="30">
        <f t="shared" si="591"/>
        <v>0</v>
      </c>
      <c r="S1091" s="8">
        <f t="shared" si="583"/>
        <v>0</v>
      </c>
      <c r="T1091" s="113">
        <f t="shared" si="592"/>
        <v>0.16</v>
      </c>
      <c r="U1091" s="111">
        <f t="shared" si="599"/>
        <v>12</v>
      </c>
      <c r="V1091" s="111">
        <v>252</v>
      </c>
      <c r="W1091" s="110">
        <f t="shared" si="584"/>
        <v>1.007092654</v>
      </c>
      <c r="X1091" s="103">
        <f t="shared" si="585"/>
        <v>2.4456448800000001</v>
      </c>
      <c r="Y1091" s="103">
        <f t="shared" si="586"/>
        <v>0</v>
      </c>
      <c r="Z1091" s="114" t="str">
        <f t="shared" si="594"/>
        <v>A+J=</v>
      </c>
      <c r="AA1091" s="108">
        <f t="shared" si="595"/>
        <v>45280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87"/>
        <v>45267</v>
      </c>
      <c r="B1092" s="103">
        <f t="shared" si="579"/>
        <v>347.54247707000002</v>
      </c>
      <c r="C1092" s="192">
        <f t="shared" si="597"/>
        <v>261.42362202194806</v>
      </c>
      <c r="D1092" s="104">
        <f t="shared" si="588"/>
        <v>1103.74</v>
      </c>
      <c r="E1092" s="105">
        <f t="shared" si="600"/>
        <v>1109.2360000000001</v>
      </c>
      <c r="F1092" s="106">
        <f t="shared" si="601"/>
        <v>45219</v>
      </c>
      <c r="G1092" s="107">
        <f t="shared" si="580"/>
        <v>4.9794335622521668E-3</v>
      </c>
      <c r="H1092" s="108">
        <f t="shared" si="593"/>
        <v>45280</v>
      </c>
      <c r="I1092" s="108">
        <f t="shared" si="581"/>
        <v>45280</v>
      </c>
      <c r="J1092" s="109">
        <f t="shared" si="589"/>
        <v>22</v>
      </c>
      <c r="K1092" s="109">
        <f t="shared" si="604"/>
        <v>13</v>
      </c>
      <c r="L1092" s="8">
        <f t="shared" si="590"/>
        <v>1.0029394</v>
      </c>
      <c r="M1092" s="110">
        <f t="shared" si="603"/>
        <v>1.0036646</v>
      </c>
      <c r="N1092" s="110">
        <f t="shared" si="598"/>
        <v>1.3154161197279248</v>
      </c>
      <c r="O1092" s="103">
        <f t="shared" si="602"/>
        <v>1.3192826499999999</v>
      </c>
      <c r="P1092" s="103">
        <f t="shared" si="582"/>
        <v>344.89164883000001</v>
      </c>
      <c r="Q1092" s="11">
        <f t="shared" si="596"/>
        <v>0</v>
      </c>
      <c r="R1092" s="30">
        <f t="shared" si="591"/>
        <v>0</v>
      </c>
      <c r="S1092" s="8">
        <f t="shared" si="583"/>
        <v>0</v>
      </c>
      <c r="T1092" s="113">
        <f t="shared" si="592"/>
        <v>0.16</v>
      </c>
      <c r="U1092" s="111">
        <f t="shared" si="599"/>
        <v>13</v>
      </c>
      <c r="V1092" s="111">
        <v>252</v>
      </c>
      <c r="W1092" s="110">
        <f t="shared" si="584"/>
        <v>1.0076859739999999</v>
      </c>
      <c r="X1092" s="103">
        <f t="shared" si="585"/>
        <v>2.6508282400000001</v>
      </c>
      <c r="Y1092" s="103">
        <f t="shared" si="586"/>
        <v>0</v>
      </c>
      <c r="Z1092" s="114" t="str">
        <f t="shared" si="594"/>
        <v>A+J=</v>
      </c>
      <c r="AA1092" s="108">
        <f t="shared" si="595"/>
        <v>45280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87"/>
        <v>45268</v>
      </c>
      <c r="B1093" s="103">
        <f t="shared" si="579"/>
        <v>347.82574915999999</v>
      </c>
      <c r="C1093" s="192">
        <f t="shared" si="597"/>
        <v>261.42362202194806</v>
      </c>
      <c r="D1093" s="104">
        <f t="shared" si="588"/>
        <v>1103.74</v>
      </c>
      <c r="E1093" s="105">
        <f t="shared" si="600"/>
        <v>1109.2360000000001</v>
      </c>
      <c r="F1093" s="106">
        <f t="shared" si="601"/>
        <v>45219</v>
      </c>
      <c r="G1093" s="107">
        <f t="shared" si="580"/>
        <v>4.9794335622521668E-3</v>
      </c>
      <c r="H1093" s="108">
        <f t="shared" si="593"/>
        <v>45280</v>
      </c>
      <c r="I1093" s="108">
        <f t="shared" si="581"/>
        <v>45280</v>
      </c>
      <c r="J1093" s="109">
        <f t="shared" si="589"/>
        <v>22</v>
      </c>
      <c r="K1093" s="109">
        <f t="shared" si="604"/>
        <v>14</v>
      </c>
      <c r="L1093" s="8">
        <f t="shared" si="590"/>
        <v>1.00316586</v>
      </c>
      <c r="M1093" s="110">
        <f t="shared" si="603"/>
        <v>1.0036646</v>
      </c>
      <c r="N1093" s="110">
        <f t="shared" si="598"/>
        <v>1.3154161197279248</v>
      </c>
      <c r="O1093" s="103">
        <f t="shared" si="602"/>
        <v>1.31958054</v>
      </c>
      <c r="P1093" s="103">
        <f t="shared" si="582"/>
        <v>344.96952431</v>
      </c>
      <c r="Q1093" s="11">
        <f t="shared" si="596"/>
        <v>0</v>
      </c>
      <c r="R1093" s="30">
        <f t="shared" si="591"/>
        <v>0</v>
      </c>
      <c r="S1093" s="8">
        <f t="shared" si="583"/>
        <v>0</v>
      </c>
      <c r="T1093" s="113">
        <f t="shared" si="592"/>
        <v>0.16</v>
      </c>
      <c r="U1093" s="111">
        <f t="shared" si="599"/>
        <v>14</v>
      </c>
      <c r="V1093" s="111">
        <v>252</v>
      </c>
      <c r="W1093" s="110">
        <f t="shared" si="584"/>
        <v>1.0082796439999999</v>
      </c>
      <c r="X1093" s="103">
        <f t="shared" si="585"/>
        <v>2.8562248499999998</v>
      </c>
      <c r="Y1093" s="103">
        <f t="shared" si="586"/>
        <v>0</v>
      </c>
      <c r="Z1093" s="114" t="str">
        <f t="shared" si="594"/>
        <v>A+J=</v>
      </c>
      <c r="AA1093" s="108">
        <f t="shared" si="595"/>
        <v>45280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87"/>
        <v>45269</v>
      </c>
      <c r="B1094" s="103">
        <f t="shared" si="579"/>
        <v>348.10925557999997</v>
      </c>
      <c r="C1094" s="192">
        <f t="shared" si="597"/>
        <v>261.42362202194806</v>
      </c>
      <c r="D1094" s="104">
        <f t="shared" si="588"/>
        <v>1103.74</v>
      </c>
      <c r="E1094" s="105">
        <f t="shared" si="600"/>
        <v>1109.2360000000001</v>
      </c>
      <c r="F1094" s="106">
        <f t="shared" si="601"/>
        <v>45219</v>
      </c>
      <c r="G1094" s="107">
        <f t="shared" si="580"/>
        <v>4.9794335622521668E-3</v>
      </c>
      <c r="H1094" s="108">
        <f t="shared" si="593"/>
        <v>45280</v>
      </c>
      <c r="I1094" s="108">
        <f t="shared" si="581"/>
        <v>45280</v>
      </c>
      <c r="J1094" s="109">
        <f t="shared" si="589"/>
        <v>22</v>
      </c>
      <c r="K1094" s="109">
        <f t="shared" si="604"/>
        <v>15</v>
      </c>
      <c r="L1094" s="8">
        <f t="shared" si="590"/>
        <v>1.00339238</v>
      </c>
      <c r="M1094" s="110">
        <f t="shared" si="603"/>
        <v>1.0036646</v>
      </c>
      <c r="N1094" s="110">
        <f t="shared" si="598"/>
        <v>1.3154161197279248</v>
      </c>
      <c r="O1094" s="103">
        <f t="shared" si="602"/>
        <v>1.3198785099999999</v>
      </c>
      <c r="P1094" s="103">
        <f t="shared" si="582"/>
        <v>345.04742070999998</v>
      </c>
      <c r="Q1094" s="11">
        <f t="shared" si="596"/>
        <v>0</v>
      </c>
      <c r="R1094" s="30">
        <f t="shared" si="591"/>
        <v>0</v>
      </c>
      <c r="S1094" s="8">
        <f t="shared" si="583"/>
        <v>0</v>
      </c>
      <c r="T1094" s="113">
        <f t="shared" si="592"/>
        <v>0.16</v>
      </c>
      <c r="U1094" s="111">
        <f t="shared" si="599"/>
        <v>15</v>
      </c>
      <c r="V1094" s="111">
        <v>252</v>
      </c>
      <c r="W1094" s="110">
        <f t="shared" si="584"/>
        <v>1.008873664</v>
      </c>
      <c r="X1094" s="103">
        <f t="shared" si="585"/>
        <v>3.0618348700000002</v>
      </c>
      <c r="Y1094" s="103">
        <f t="shared" si="586"/>
        <v>0</v>
      </c>
      <c r="Z1094" s="114" t="str">
        <f t="shared" si="594"/>
        <v>A+J=</v>
      </c>
      <c r="AA1094" s="108">
        <f t="shared" si="595"/>
        <v>45280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87"/>
        <v>45270</v>
      </c>
      <c r="B1095" s="103">
        <f t="shared" si="579"/>
        <v>348.10925557999997</v>
      </c>
      <c r="C1095" s="192">
        <f t="shared" si="597"/>
        <v>261.42362202194806</v>
      </c>
      <c r="D1095" s="104">
        <f t="shared" si="588"/>
        <v>1103.74</v>
      </c>
      <c r="E1095" s="105">
        <f t="shared" si="600"/>
        <v>1109.2360000000001</v>
      </c>
      <c r="F1095" s="106">
        <f t="shared" si="601"/>
        <v>45219</v>
      </c>
      <c r="G1095" s="107">
        <f t="shared" si="580"/>
        <v>4.9794335622521668E-3</v>
      </c>
      <c r="H1095" s="108">
        <f t="shared" si="593"/>
        <v>45280</v>
      </c>
      <c r="I1095" s="108">
        <f t="shared" si="581"/>
        <v>45280</v>
      </c>
      <c r="J1095" s="109">
        <f t="shared" si="589"/>
        <v>22</v>
      </c>
      <c r="K1095" s="109">
        <f t="shared" si="604"/>
        <v>15</v>
      </c>
      <c r="L1095" s="8">
        <f t="shared" si="590"/>
        <v>1.00339238</v>
      </c>
      <c r="M1095" s="110">
        <f t="shared" si="603"/>
        <v>1.0036646</v>
      </c>
      <c r="N1095" s="110">
        <f t="shared" si="598"/>
        <v>1.3154161197279248</v>
      </c>
      <c r="O1095" s="103">
        <f t="shared" si="602"/>
        <v>1.3198785099999999</v>
      </c>
      <c r="P1095" s="103">
        <f t="shared" si="582"/>
        <v>345.04742070999998</v>
      </c>
      <c r="Q1095" s="11">
        <f t="shared" si="596"/>
        <v>0</v>
      </c>
      <c r="R1095" s="30">
        <f t="shared" si="591"/>
        <v>0</v>
      </c>
      <c r="S1095" s="8">
        <f t="shared" si="583"/>
        <v>0</v>
      </c>
      <c r="T1095" s="113">
        <f t="shared" si="592"/>
        <v>0.16</v>
      </c>
      <c r="U1095" s="111">
        <f t="shared" si="599"/>
        <v>15</v>
      </c>
      <c r="V1095" s="111">
        <v>252</v>
      </c>
      <c r="W1095" s="110">
        <f t="shared" si="584"/>
        <v>1.008873664</v>
      </c>
      <c r="X1095" s="103">
        <f t="shared" si="585"/>
        <v>3.0618348700000002</v>
      </c>
      <c r="Y1095" s="103">
        <f t="shared" si="586"/>
        <v>0</v>
      </c>
      <c r="Z1095" s="114" t="str">
        <f t="shared" si="594"/>
        <v>A+J=</v>
      </c>
      <c r="AA1095" s="108">
        <f t="shared" si="595"/>
        <v>45280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87"/>
        <v>45271</v>
      </c>
      <c r="B1096" s="103">
        <f t="shared" si="579"/>
        <v>348.10925557999997</v>
      </c>
      <c r="C1096" s="192">
        <f t="shared" si="597"/>
        <v>261.42362202194806</v>
      </c>
      <c r="D1096" s="104">
        <f t="shared" si="588"/>
        <v>1103.74</v>
      </c>
      <c r="E1096" s="105">
        <f t="shared" si="600"/>
        <v>1109.2360000000001</v>
      </c>
      <c r="F1096" s="106">
        <f t="shared" si="601"/>
        <v>45219</v>
      </c>
      <c r="G1096" s="107">
        <f t="shared" si="580"/>
        <v>4.9794335622521668E-3</v>
      </c>
      <c r="H1096" s="108">
        <f t="shared" si="593"/>
        <v>45280</v>
      </c>
      <c r="I1096" s="108">
        <f t="shared" si="581"/>
        <v>45280</v>
      </c>
      <c r="J1096" s="109">
        <f t="shared" si="589"/>
        <v>22</v>
      </c>
      <c r="K1096" s="109">
        <f t="shared" si="604"/>
        <v>15</v>
      </c>
      <c r="L1096" s="8">
        <f t="shared" si="590"/>
        <v>1.00339238</v>
      </c>
      <c r="M1096" s="110">
        <f t="shared" si="603"/>
        <v>1.0036646</v>
      </c>
      <c r="N1096" s="110">
        <f t="shared" si="598"/>
        <v>1.3154161197279248</v>
      </c>
      <c r="O1096" s="103">
        <f t="shared" si="602"/>
        <v>1.3198785099999999</v>
      </c>
      <c r="P1096" s="103">
        <f t="shared" si="582"/>
        <v>345.04742070999998</v>
      </c>
      <c r="Q1096" s="11">
        <f t="shared" si="596"/>
        <v>0</v>
      </c>
      <c r="R1096" s="30">
        <f t="shared" si="591"/>
        <v>0</v>
      </c>
      <c r="S1096" s="8">
        <f t="shared" si="583"/>
        <v>0</v>
      </c>
      <c r="T1096" s="113">
        <f t="shared" si="592"/>
        <v>0.16</v>
      </c>
      <c r="U1096" s="111">
        <f t="shared" si="599"/>
        <v>15</v>
      </c>
      <c r="V1096" s="111">
        <v>252</v>
      </c>
      <c r="W1096" s="110">
        <f t="shared" si="584"/>
        <v>1.008873664</v>
      </c>
      <c r="X1096" s="103">
        <f t="shared" si="585"/>
        <v>3.0618348700000002</v>
      </c>
      <c r="Y1096" s="103">
        <f t="shared" si="586"/>
        <v>0</v>
      </c>
      <c r="Z1096" s="114" t="str">
        <f t="shared" si="594"/>
        <v>A+J=</v>
      </c>
      <c r="AA1096" s="108">
        <f t="shared" si="595"/>
        <v>45280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87"/>
        <v>45272</v>
      </c>
      <c r="B1097" s="103">
        <f t="shared" si="579"/>
        <v>348.39299082000002</v>
      </c>
      <c r="C1097" s="192">
        <f t="shared" si="597"/>
        <v>261.42362202194806</v>
      </c>
      <c r="D1097" s="104">
        <f t="shared" si="588"/>
        <v>1103.74</v>
      </c>
      <c r="E1097" s="105">
        <f t="shared" si="600"/>
        <v>1109.2360000000001</v>
      </c>
      <c r="F1097" s="106">
        <f t="shared" si="601"/>
        <v>45219</v>
      </c>
      <c r="G1097" s="107">
        <f t="shared" si="580"/>
        <v>4.9794335622521668E-3</v>
      </c>
      <c r="H1097" s="108">
        <f t="shared" si="593"/>
        <v>45280</v>
      </c>
      <c r="I1097" s="108">
        <f t="shared" si="581"/>
        <v>45280</v>
      </c>
      <c r="J1097" s="109">
        <f t="shared" si="589"/>
        <v>22</v>
      </c>
      <c r="K1097" s="109">
        <f t="shared" si="604"/>
        <v>16</v>
      </c>
      <c r="L1097" s="8">
        <f t="shared" si="590"/>
        <v>1.0036189499999999</v>
      </c>
      <c r="M1097" s="110">
        <f t="shared" si="603"/>
        <v>1.0036646</v>
      </c>
      <c r="N1097" s="110">
        <f t="shared" si="598"/>
        <v>1.3154161197279248</v>
      </c>
      <c r="O1097" s="103">
        <f t="shared" si="602"/>
        <v>1.3201765400000001</v>
      </c>
      <c r="P1097" s="103">
        <f t="shared" si="582"/>
        <v>345.12533279000002</v>
      </c>
      <c r="Q1097" s="11">
        <f t="shared" si="596"/>
        <v>0</v>
      </c>
      <c r="R1097" s="30">
        <f t="shared" si="591"/>
        <v>0</v>
      </c>
      <c r="S1097" s="8">
        <f t="shared" si="583"/>
        <v>0</v>
      </c>
      <c r="T1097" s="113">
        <f t="shared" si="592"/>
        <v>0.16</v>
      </c>
      <c r="U1097" s="111">
        <f t="shared" si="599"/>
        <v>16</v>
      </c>
      <c r="V1097" s="111">
        <v>252</v>
      </c>
      <c r="W1097" s="110">
        <f t="shared" si="584"/>
        <v>1.0094680330000001</v>
      </c>
      <c r="X1097" s="103">
        <f t="shared" si="585"/>
        <v>3.2676580300000002</v>
      </c>
      <c r="Y1097" s="103">
        <f t="shared" si="586"/>
        <v>0</v>
      </c>
      <c r="Z1097" s="114" t="str">
        <f t="shared" si="594"/>
        <v>A+J=</v>
      </c>
      <c r="AA1097" s="108">
        <f t="shared" si="595"/>
        <v>45280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87"/>
        <v>45273</v>
      </c>
      <c r="B1098" s="103">
        <f t="shared" ref="B1098:B1161" si="605">(P1098+X1098)</f>
        <v>348.67695834</v>
      </c>
      <c r="C1098" s="192">
        <f t="shared" si="597"/>
        <v>261.42362202194806</v>
      </c>
      <c r="D1098" s="104">
        <f t="shared" si="588"/>
        <v>1103.74</v>
      </c>
      <c r="E1098" s="105">
        <f t="shared" si="600"/>
        <v>1109.2360000000001</v>
      </c>
      <c r="F1098" s="106">
        <f t="shared" si="601"/>
        <v>45219</v>
      </c>
      <c r="G1098" s="107">
        <f t="shared" ref="G1098:G1161" si="606">(E1098/D1098)-1</f>
        <v>4.9794335622521668E-3</v>
      </c>
      <c r="H1098" s="108">
        <f t="shared" si="593"/>
        <v>45280</v>
      </c>
      <c r="I1098" s="108">
        <f t="shared" ref="I1098:I1161" si="607">IF(A1098&gt;I1097,H1098,I1097)</f>
        <v>45280</v>
      </c>
      <c r="J1098" s="109">
        <f t="shared" si="589"/>
        <v>22</v>
      </c>
      <c r="K1098" s="109">
        <f t="shared" si="604"/>
        <v>17</v>
      </c>
      <c r="L1098" s="8">
        <f t="shared" si="590"/>
        <v>1.00384557</v>
      </c>
      <c r="M1098" s="110">
        <f t="shared" si="603"/>
        <v>1.0036646</v>
      </c>
      <c r="N1098" s="110">
        <f t="shared" si="598"/>
        <v>1.3154161197279248</v>
      </c>
      <c r="O1098" s="103">
        <f t="shared" si="602"/>
        <v>1.32047464</v>
      </c>
      <c r="P1098" s="103">
        <f t="shared" ref="P1098:P1161" si="608">TRUNC(C1098*O1098,8)</f>
        <v>345.20326317000001</v>
      </c>
      <c r="Q1098" s="11">
        <f t="shared" si="596"/>
        <v>0</v>
      </c>
      <c r="R1098" s="30">
        <f t="shared" si="591"/>
        <v>0</v>
      </c>
      <c r="S1098" s="8">
        <f t="shared" ref="S1098:S1161" si="609">IF(R1098&gt;0,TRUNC(R1098*P1098,8),0)</f>
        <v>0</v>
      </c>
      <c r="T1098" s="113">
        <f t="shared" si="592"/>
        <v>0.16</v>
      </c>
      <c r="U1098" s="111">
        <f t="shared" si="599"/>
        <v>17</v>
      </c>
      <c r="V1098" s="111">
        <v>252</v>
      </c>
      <c r="W1098" s="110">
        <f t="shared" ref="W1098:W1161" si="610">ROUND((1+T1098)^TRUNC((U1098/V1098),9),9)</f>
        <v>1.0100627529999999</v>
      </c>
      <c r="X1098" s="103">
        <f t="shared" ref="X1098:X1161" si="611">TRUNC((P1098*(W1098-1)),8)</f>
        <v>3.4736951700000001</v>
      </c>
      <c r="Y1098" s="103">
        <f t="shared" ref="Y1098:Y1161" si="612">IF(Q1098&gt;0,S1098+X1098,0)</f>
        <v>0</v>
      </c>
      <c r="Z1098" s="114" t="str">
        <f t="shared" si="594"/>
        <v>A+J=</v>
      </c>
      <c r="AA1098" s="108">
        <f t="shared" si="595"/>
        <v>45280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613">(A1098+1)</f>
        <v>45274</v>
      </c>
      <c r="B1099" s="103">
        <f t="shared" si="605"/>
        <v>348.96115524999999</v>
      </c>
      <c r="C1099" s="192">
        <f t="shared" si="597"/>
        <v>261.42362202194806</v>
      </c>
      <c r="D1099" s="104">
        <f t="shared" ref="D1099:D1162" si="614">IF(E1099=E1098,D1098,E1098)</f>
        <v>1103.74</v>
      </c>
      <c r="E1099" s="105">
        <f t="shared" si="600"/>
        <v>1109.2360000000001</v>
      </c>
      <c r="F1099" s="106">
        <f t="shared" si="601"/>
        <v>45219</v>
      </c>
      <c r="G1099" s="107">
        <f t="shared" si="606"/>
        <v>4.9794335622521668E-3</v>
      </c>
      <c r="H1099" s="108">
        <f t="shared" si="593"/>
        <v>45280</v>
      </c>
      <c r="I1099" s="108">
        <f t="shared" si="607"/>
        <v>45280</v>
      </c>
      <c r="J1099" s="109">
        <f t="shared" ref="J1099:J1162" si="615">IF(I1099=I1098,J1098,NETWORKDAYS(I1098,I1099,$AD$171:$AD$502)-1)</f>
        <v>22</v>
      </c>
      <c r="K1099" s="109">
        <f t="shared" si="604"/>
        <v>18</v>
      </c>
      <c r="L1099" s="8">
        <f t="shared" ref="L1099:L1162" si="616">IF(E1099&lt;D1099,1,TRUNC((E1099/D1099)^TRUNC((K1099/J1099),9),8))</f>
        <v>1.0040722399999999</v>
      </c>
      <c r="M1099" s="110">
        <f t="shared" si="603"/>
        <v>1.0036646</v>
      </c>
      <c r="N1099" s="110">
        <f t="shared" si="598"/>
        <v>1.3154161197279248</v>
      </c>
      <c r="O1099" s="103">
        <f t="shared" si="602"/>
        <v>1.3207728000000001</v>
      </c>
      <c r="P1099" s="103">
        <f t="shared" si="608"/>
        <v>345.28120924000001</v>
      </c>
      <c r="Q1099" s="11">
        <f t="shared" si="596"/>
        <v>0</v>
      </c>
      <c r="R1099" s="30">
        <f t="shared" ref="R1099:R1162" si="617">IF(Q1099&gt;0,VLOOKUP($A1099,$AD$10:$AI$165,6),0)</f>
        <v>0</v>
      </c>
      <c r="S1099" s="8">
        <f t="shared" si="609"/>
        <v>0</v>
      </c>
      <c r="T1099" s="113">
        <f t="shared" ref="T1099:T1162" si="618">(T1098)</f>
        <v>0.16</v>
      </c>
      <c r="U1099" s="111">
        <f t="shared" si="599"/>
        <v>18</v>
      </c>
      <c r="V1099" s="111">
        <v>252</v>
      </c>
      <c r="W1099" s="110">
        <f t="shared" si="610"/>
        <v>1.0106578230000001</v>
      </c>
      <c r="X1099" s="103">
        <f t="shared" si="611"/>
        <v>3.6799460100000001</v>
      </c>
      <c r="Y1099" s="103">
        <f t="shared" si="612"/>
        <v>0</v>
      </c>
      <c r="Z1099" s="114" t="str">
        <f t="shared" si="594"/>
        <v>A+J=</v>
      </c>
      <c r="AA1099" s="108">
        <f t="shared" si="595"/>
        <v>45280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613"/>
        <v>45275</v>
      </c>
      <c r="B1100" s="103">
        <f t="shared" si="605"/>
        <v>349.24558729</v>
      </c>
      <c r="C1100" s="192">
        <f t="shared" si="597"/>
        <v>261.42362202194806</v>
      </c>
      <c r="D1100" s="104">
        <f t="shared" si="614"/>
        <v>1103.74</v>
      </c>
      <c r="E1100" s="105">
        <f t="shared" si="600"/>
        <v>1109.2360000000001</v>
      </c>
      <c r="F1100" s="106">
        <f t="shared" si="601"/>
        <v>45219</v>
      </c>
      <c r="G1100" s="107">
        <f t="shared" si="606"/>
        <v>4.9794335622521668E-3</v>
      </c>
      <c r="H1100" s="108">
        <f t="shared" ref="H1100:H1163" si="619">IF(DAY(A1100)=H$9,VLOOKUP(A1100,AH$118:AN$450,4),H1099)</f>
        <v>45280</v>
      </c>
      <c r="I1100" s="108">
        <f t="shared" si="607"/>
        <v>45280</v>
      </c>
      <c r="J1100" s="109">
        <f t="shared" si="615"/>
        <v>22</v>
      </c>
      <c r="K1100" s="109">
        <f t="shared" si="604"/>
        <v>19</v>
      </c>
      <c r="L1100" s="8">
        <f t="shared" si="616"/>
        <v>1.0042989600000001</v>
      </c>
      <c r="M1100" s="110">
        <f t="shared" si="603"/>
        <v>1.0036646</v>
      </c>
      <c r="N1100" s="110">
        <f t="shared" si="598"/>
        <v>1.3154161197279248</v>
      </c>
      <c r="O1100" s="103">
        <f t="shared" si="602"/>
        <v>1.3210710400000001</v>
      </c>
      <c r="P1100" s="103">
        <f t="shared" si="608"/>
        <v>345.35917621999999</v>
      </c>
      <c r="Q1100" s="11">
        <f t="shared" si="596"/>
        <v>0</v>
      </c>
      <c r="R1100" s="30">
        <f t="shared" si="617"/>
        <v>0</v>
      </c>
      <c r="S1100" s="8">
        <f t="shared" si="609"/>
        <v>0</v>
      </c>
      <c r="T1100" s="113">
        <f t="shared" si="618"/>
        <v>0.16</v>
      </c>
      <c r="U1100" s="111">
        <f t="shared" si="599"/>
        <v>19</v>
      </c>
      <c r="V1100" s="111">
        <v>252</v>
      </c>
      <c r="W1100" s="110">
        <f t="shared" si="610"/>
        <v>1.0112532439999999</v>
      </c>
      <c r="X1100" s="103">
        <f t="shared" si="611"/>
        <v>3.8864110699999999</v>
      </c>
      <c r="Y1100" s="103">
        <f t="shared" si="612"/>
        <v>0</v>
      </c>
      <c r="Z1100" s="114" t="str">
        <f t="shared" ref="Z1100:Z1163" si="620">IF($Q1099&gt;0,VLOOKUP($A1099,$AD$10:$AM$165,9),Z1099)</f>
        <v>A+J=</v>
      </c>
      <c r="AA1100" s="108">
        <f t="shared" ref="AA1100:AA1163" si="621">IF($Q1099&gt;0,VLOOKUP($A1099,$AD$10:$AM$165,10),AA1099)</f>
        <v>45280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613"/>
        <v>45276</v>
      </c>
      <c r="B1101" s="103">
        <f t="shared" si="605"/>
        <v>349.53024631</v>
      </c>
      <c r="C1101" s="192">
        <f t="shared" si="597"/>
        <v>261.42362202194806</v>
      </c>
      <c r="D1101" s="104">
        <f t="shared" si="614"/>
        <v>1103.74</v>
      </c>
      <c r="E1101" s="105">
        <f t="shared" si="600"/>
        <v>1109.2360000000001</v>
      </c>
      <c r="F1101" s="106">
        <f t="shared" si="601"/>
        <v>45219</v>
      </c>
      <c r="G1101" s="107">
        <f t="shared" si="606"/>
        <v>4.9794335622521668E-3</v>
      </c>
      <c r="H1101" s="108">
        <f t="shared" si="619"/>
        <v>45280</v>
      </c>
      <c r="I1101" s="108">
        <f t="shared" si="607"/>
        <v>45280</v>
      </c>
      <c r="J1101" s="109">
        <f t="shared" si="615"/>
        <v>22</v>
      </c>
      <c r="K1101" s="109">
        <f t="shared" si="604"/>
        <v>20</v>
      </c>
      <c r="L1101" s="8">
        <f t="shared" si="616"/>
        <v>1.0045257299999999</v>
      </c>
      <c r="M1101" s="110">
        <f t="shared" si="603"/>
        <v>1.0036646</v>
      </c>
      <c r="N1101" s="110">
        <f t="shared" si="598"/>
        <v>1.3154161197279248</v>
      </c>
      <c r="O1101" s="103">
        <f t="shared" si="602"/>
        <v>1.32136933</v>
      </c>
      <c r="P1101" s="103">
        <f t="shared" si="608"/>
        <v>345.43715627</v>
      </c>
      <c r="Q1101" s="11">
        <f t="shared" ref="Q1101:Q1164" si="622">IF(VLOOKUP(A1101,AD$10:AK$165,8)=VLOOKUP(A1100,AD$10:AK$165,8),0,VLOOKUP(A1101,AD$10:AK$165,8))</f>
        <v>0</v>
      </c>
      <c r="R1101" s="30">
        <f t="shared" si="617"/>
        <v>0</v>
      </c>
      <c r="S1101" s="8">
        <f t="shared" si="609"/>
        <v>0</v>
      </c>
      <c r="T1101" s="113">
        <f t="shared" si="618"/>
        <v>0.16</v>
      </c>
      <c r="U1101" s="111">
        <f t="shared" si="599"/>
        <v>20</v>
      </c>
      <c r="V1101" s="111">
        <v>252</v>
      </c>
      <c r="W1101" s="110">
        <f t="shared" si="610"/>
        <v>1.0118490149999999</v>
      </c>
      <c r="X1101" s="103">
        <f t="shared" si="611"/>
        <v>4.0930900399999999</v>
      </c>
      <c r="Y1101" s="103">
        <f t="shared" si="612"/>
        <v>0</v>
      </c>
      <c r="Z1101" s="114" t="str">
        <f t="shared" si="620"/>
        <v>A+J=</v>
      </c>
      <c r="AA1101" s="108">
        <f t="shared" si="621"/>
        <v>45280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613"/>
        <v>45277</v>
      </c>
      <c r="B1102" s="103">
        <f t="shared" si="605"/>
        <v>349.53024631</v>
      </c>
      <c r="C1102" s="192">
        <f t="shared" ref="C1102:C1165" si="623">C1101-(S1101/O1101)</f>
        <v>261.42362202194806</v>
      </c>
      <c r="D1102" s="104">
        <f t="shared" si="614"/>
        <v>1103.74</v>
      </c>
      <c r="E1102" s="105">
        <f t="shared" si="600"/>
        <v>1109.2360000000001</v>
      </c>
      <c r="F1102" s="106">
        <f t="shared" si="601"/>
        <v>45219</v>
      </c>
      <c r="G1102" s="107">
        <f t="shared" si="606"/>
        <v>4.9794335622521668E-3</v>
      </c>
      <c r="H1102" s="108">
        <f t="shared" si="619"/>
        <v>45280</v>
      </c>
      <c r="I1102" s="108">
        <f t="shared" si="607"/>
        <v>45280</v>
      </c>
      <c r="J1102" s="109">
        <f t="shared" si="615"/>
        <v>22</v>
      </c>
      <c r="K1102" s="109">
        <f t="shared" si="604"/>
        <v>20</v>
      </c>
      <c r="L1102" s="8">
        <f t="shared" si="616"/>
        <v>1.0045257299999999</v>
      </c>
      <c r="M1102" s="110">
        <f t="shared" si="603"/>
        <v>1.0036646</v>
      </c>
      <c r="N1102" s="110">
        <f t="shared" si="598"/>
        <v>1.3154161197279248</v>
      </c>
      <c r="O1102" s="103">
        <f t="shared" si="602"/>
        <v>1.32136933</v>
      </c>
      <c r="P1102" s="103">
        <f t="shared" si="608"/>
        <v>345.43715627</v>
      </c>
      <c r="Q1102" s="11">
        <f t="shared" si="622"/>
        <v>0</v>
      </c>
      <c r="R1102" s="30">
        <f t="shared" si="617"/>
        <v>0</v>
      </c>
      <c r="S1102" s="8">
        <f t="shared" si="609"/>
        <v>0</v>
      </c>
      <c r="T1102" s="113">
        <f t="shared" si="618"/>
        <v>0.16</v>
      </c>
      <c r="U1102" s="111">
        <f t="shared" si="599"/>
        <v>20</v>
      </c>
      <c r="V1102" s="111">
        <v>252</v>
      </c>
      <c r="W1102" s="110">
        <f t="shared" si="610"/>
        <v>1.0118490149999999</v>
      </c>
      <c r="X1102" s="103">
        <f t="shared" si="611"/>
        <v>4.0930900399999999</v>
      </c>
      <c r="Y1102" s="103">
        <f t="shared" si="612"/>
        <v>0</v>
      </c>
      <c r="Z1102" s="114" t="str">
        <f t="shared" si="620"/>
        <v>A+J=</v>
      </c>
      <c r="AA1102" s="108">
        <f t="shared" si="621"/>
        <v>45280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613"/>
        <v>45278</v>
      </c>
      <c r="B1103" s="103">
        <f t="shared" si="605"/>
        <v>349.53024631</v>
      </c>
      <c r="C1103" s="192">
        <f t="shared" si="623"/>
        <v>261.42362202194806</v>
      </c>
      <c r="D1103" s="104">
        <f t="shared" si="614"/>
        <v>1103.74</v>
      </c>
      <c r="E1103" s="105">
        <f t="shared" si="600"/>
        <v>1109.2360000000001</v>
      </c>
      <c r="F1103" s="106">
        <f t="shared" si="601"/>
        <v>45219</v>
      </c>
      <c r="G1103" s="107">
        <f t="shared" si="606"/>
        <v>4.9794335622521668E-3</v>
      </c>
      <c r="H1103" s="108">
        <f t="shared" si="619"/>
        <v>45280</v>
      </c>
      <c r="I1103" s="108">
        <f t="shared" si="607"/>
        <v>45280</v>
      </c>
      <c r="J1103" s="109">
        <f t="shared" si="615"/>
        <v>22</v>
      </c>
      <c r="K1103" s="109">
        <f t="shared" si="604"/>
        <v>20</v>
      </c>
      <c r="L1103" s="8">
        <f t="shared" si="616"/>
        <v>1.0045257299999999</v>
      </c>
      <c r="M1103" s="110">
        <f t="shared" si="603"/>
        <v>1.0036646</v>
      </c>
      <c r="N1103" s="110">
        <f t="shared" si="598"/>
        <v>1.3154161197279248</v>
      </c>
      <c r="O1103" s="103">
        <f t="shared" si="602"/>
        <v>1.32136933</v>
      </c>
      <c r="P1103" s="103">
        <f t="shared" si="608"/>
        <v>345.43715627</v>
      </c>
      <c r="Q1103" s="11">
        <f t="shared" si="622"/>
        <v>0</v>
      </c>
      <c r="R1103" s="30">
        <f t="shared" si="617"/>
        <v>0</v>
      </c>
      <c r="S1103" s="8">
        <f t="shared" si="609"/>
        <v>0</v>
      </c>
      <c r="T1103" s="113">
        <f t="shared" si="618"/>
        <v>0.16</v>
      </c>
      <c r="U1103" s="111">
        <f t="shared" si="599"/>
        <v>20</v>
      </c>
      <c r="V1103" s="111">
        <v>252</v>
      </c>
      <c r="W1103" s="110">
        <f t="shared" si="610"/>
        <v>1.0118490149999999</v>
      </c>
      <c r="X1103" s="103">
        <f t="shared" si="611"/>
        <v>4.0930900399999999</v>
      </c>
      <c r="Y1103" s="103">
        <f t="shared" si="612"/>
        <v>0</v>
      </c>
      <c r="Z1103" s="114" t="str">
        <f t="shared" si="620"/>
        <v>A+J=</v>
      </c>
      <c r="AA1103" s="108">
        <f t="shared" si="621"/>
        <v>45280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613"/>
        <v>45279</v>
      </c>
      <c r="B1104" s="103">
        <f t="shared" si="605"/>
        <v>349.81514105000002</v>
      </c>
      <c r="C1104" s="192">
        <f t="shared" si="623"/>
        <v>261.42362202194806</v>
      </c>
      <c r="D1104" s="104">
        <f t="shared" si="614"/>
        <v>1103.74</v>
      </c>
      <c r="E1104" s="105">
        <f t="shared" si="600"/>
        <v>1109.2360000000001</v>
      </c>
      <c r="F1104" s="106">
        <f t="shared" si="601"/>
        <v>45219</v>
      </c>
      <c r="G1104" s="107">
        <f t="shared" si="606"/>
        <v>4.9794335622521668E-3</v>
      </c>
      <c r="H1104" s="108">
        <f t="shared" si="619"/>
        <v>45280</v>
      </c>
      <c r="I1104" s="108">
        <f t="shared" si="607"/>
        <v>45280</v>
      </c>
      <c r="J1104" s="109">
        <f t="shared" si="615"/>
        <v>22</v>
      </c>
      <c r="K1104" s="109">
        <f t="shared" si="604"/>
        <v>21</v>
      </c>
      <c r="L1104" s="8">
        <f t="shared" si="616"/>
        <v>1.0047525500000001</v>
      </c>
      <c r="M1104" s="110">
        <f t="shared" si="603"/>
        <v>1.0036646</v>
      </c>
      <c r="N1104" s="110">
        <f t="shared" si="598"/>
        <v>1.3154161197279248</v>
      </c>
      <c r="O1104" s="103">
        <f t="shared" si="602"/>
        <v>1.3216676999999999</v>
      </c>
      <c r="P1104" s="103">
        <f t="shared" si="608"/>
        <v>345.51515724000001</v>
      </c>
      <c r="Q1104" s="11">
        <f t="shared" si="622"/>
        <v>0</v>
      </c>
      <c r="R1104" s="30">
        <f t="shared" si="617"/>
        <v>0</v>
      </c>
      <c r="S1104" s="8">
        <f t="shared" si="609"/>
        <v>0</v>
      </c>
      <c r="T1104" s="113">
        <f t="shared" si="618"/>
        <v>0.16</v>
      </c>
      <c r="U1104" s="111">
        <f t="shared" si="599"/>
        <v>21</v>
      </c>
      <c r="V1104" s="111">
        <v>252</v>
      </c>
      <c r="W1104" s="110">
        <f t="shared" si="610"/>
        <v>1.0124451379999999</v>
      </c>
      <c r="X1104" s="103">
        <f t="shared" si="611"/>
        <v>4.2999838099999996</v>
      </c>
      <c r="Y1104" s="103">
        <f t="shared" si="612"/>
        <v>0</v>
      </c>
      <c r="Z1104" s="114" t="str">
        <f t="shared" si="620"/>
        <v>A+J=</v>
      </c>
      <c r="AA1104" s="108">
        <f t="shared" si="621"/>
        <v>45280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613"/>
        <v>45280</v>
      </c>
      <c r="B1105" s="103">
        <f t="shared" si="605"/>
        <v>350.10026861</v>
      </c>
      <c r="C1105" s="192">
        <f t="shared" si="623"/>
        <v>261.42362202194806</v>
      </c>
      <c r="D1105" s="104">
        <f t="shared" si="614"/>
        <v>1103.74</v>
      </c>
      <c r="E1105" s="105">
        <f t="shared" si="600"/>
        <v>1109.2360000000001</v>
      </c>
      <c r="F1105" s="106">
        <f t="shared" si="601"/>
        <v>45219</v>
      </c>
      <c r="G1105" s="107">
        <f t="shared" si="606"/>
        <v>4.9794335622521668E-3</v>
      </c>
      <c r="H1105" s="108">
        <f t="shared" si="619"/>
        <v>45313</v>
      </c>
      <c r="I1105" s="108">
        <f t="shared" si="607"/>
        <v>45280</v>
      </c>
      <c r="J1105" s="109">
        <f t="shared" si="615"/>
        <v>22</v>
      </c>
      <c r="K1105" s="109">
        <f t="shared" si="604"/>
        <v>22</v>
      </c>
      <c r="L1105" s="8">
        <f t="shared" si="616"/>
        <v>1.0049794299999999</v>
      </c>
      <c r="M1105" s="110">
        <f t="shared" si="603"/>
        <v>1.0036646</v>
      </c>
      <c r="N1105" s="110">
        <f t="shared" si="598"/>
        <v>1.3154161197279248</v>
      </c>
      <c r="O1105" s="103">
        <f t="shared" si="602"/>
        <v>1.32196614</v>
      </c>
      <c r="P1105" s="103">
        <f t="shared" si="608"/>
        <v>345.59317650000003</v>
      </c>
      <c r="Q1105" s="11">
        <f t="shared" si="622"/>
        <v>36</v>
      </c>
      <c r="R1105" s="30">
        <f t="shared" si="617"/>
        <v>5.4233000000000003E-2</v>
      </c>
      <c r="S1105" s="8">
        <f t="shared" si="609"/>
        <v>18.742554739999999</v>
      </c>
      <c r="T1105" s="113">
        <f t="shared" si="618"/>
        <v>0.16</v>
      </c>
      <c r="U1105" s="111">
        <f t="shared" si="599"/>
        <v>22</v>
      </c>
      <c r="V1105" s="111">
        <v>252</v>
      </c>
      <c r="W1105" s="110">
        <f t="shared" si="610"/>
        <v>1.0130416120000001</v>
      </c>
      <c r="X1105" s="103">
        <f t="shared" si="611"/>
        <v>4.5070921100000003</v>
      </c>
      <c r="Y1105" s="103">
        <f t="shared" si="612"/>
        <v>23.249646849999998</v>
      </c>
      <c r="Z1105" s="114" t="str">
        <f t="shared" si="620"/>
        <v>A+J=</v>
      </c>
      <c r="AA1105" s="108">
        <f t="shared" si="621"/>
        <v>45280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613"/>
        <v>45281</v>
      </c>
      <c r="B1106" s="103">
        <f t="shared" si="605"/>
        <v>327.13528703999998</v>
      </c>
      <c r="C1106" s="192">
        <f t="shared" si="623"/>
        <v>247.24583473005873</v>
      </c>
      <c r="D1106" s="104">
        <f t="shared" si="614"/>
        <v>1109.2360000000001</v>
      </c>
      <c r="E1106" s="105">
        <f t="shared" si="600"/>
        <v>1115.8150000000001</v>
      </c>
      <c r="F1106" s="106">
        <f t="shared" si="601"/>
        <v>45250</v>
      </c>
      <c r="G1106" s="107">
        <f t="shared" si="606"/>
        <v>5.9311093401224202E-3</v>
      </c>
      <c r="H1106" s="108">
        <f t="shared" si="619"/>
        <v>45313</v>
      </c>
      <c r="I1106" s="108">
        <f t="shared" si="607"/>
        <v>45313</v>
      </c>
      <c r="J1106" s="109">
        <f t="shared" si="615"/>
        <v>21</v>
      </c>
      <c r="K1106" s="109">
        <f t="shared" si="604"/>
        <v>1</v>
      </c>
      <c r="L1106" s="8">
        <f t="shared" si="616"/>
        <v>1.0002816299999999</v>
      </c>
      <c r="M1106" s="110">
        <f t="shared" si="603"/>
        <v>1.0049794299999999</v>
      </c>
      <c r="N1106" s="110">
        <f t="shared" si="598"/>
        <v>1.3219661422169815</v>
      </c>
      <c r="O1106" s="103">
        <f t="shared" si="602"/>
        <v>1.32233844</v>
      </c>
      <c r="P1106" s="103">
        <f t="shared" si="608"/>
        <v>326.94267138999999</v>
      </c>
      <c r="Q1106" s="11">
        <f t="shared" si="622"/>
        <v>0</v>
      </c>
      <c r="R1106" s="30">
        <f t="shared" si="617"/>
        <v>0</v>
      </c>
      <c r="S1106" s="8">
        <f t="shared" si="609"/>
        <v>0</v>
      </c>
      <c r="T1106" s="113">
        <f t="shared" si="618"/>
        <v>0.16</v>
      </c>
      <c r="U1106" s="111">
        <f t="shared" si="599"/>
        <v>1</v>
      </c>
      <c r="V1106" s="111">
        <v>252</v>
      </c>
      <c r="W1106" s="110">
        <f t="shared" si="610"/>
        <v>1.0005891419999999</v>
      </c>
      <c r="X1106" s="103">
        <f t="shared" si="611"/>
        <v>0.19261565</v>
      </c>
      <c r="Y1106" s="103">
        <f t="shared" si="612"/>
        <v>0</v>
      </c>
      <c r="Z1106" s="114" t="str">
        <f t="shared" si="620"/>
        <v>A+J=</v>
      </c>
      <c r="AA1106" s="108">
        <f t="shared" si="621"/>
        <v>45313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613"/>
        <v>45282</v>
      </c>
      <c r="B1107" s="103">
        <f t="shared" si="605"/>
        <v>327.42020611999999</v>
      </c>
      <c r="C1107" s="192">
        <f t="shared" si="623"/>
        <v>247.24583473005873</v>
      </c>
      <c r="D1107" s="104">
        <f t="shared" si="614"/>
        <v>1109.2360000000001</v>
      </c>
      <c r="E1107" s="105">
        <f t="shared" si="600"/>
        <v>1115.8150000000001</v>
      </c>
      <c r="F1107" s="106">
        <f t="shared" si="601"/>
        <v>45250</v>
      </c>
      <c r="G1107" s="107">
        <f t="shared" si="606"/>
        <v>5.9311093401224202E-3</v>
      </c>
      <c r="H1107" s="108">
        <f t="shared" si="619"/>
        <v>45313</v>
      </c>
      <c r="I1107" s="108">
        <f t="shared" si="607"/>
        <v>45313</v>
      </c>
      <c r="J1107" s="109">
        <f t="shared" si="615"/>
        <v>21</v>
      </c>
      <c r="K1107" s="109">
        <f t="shared" si="604"/>
        <v>2</v>
      </c>
      <c r="L1107" s="8">
        <f t="shared" si="616"/>
        <v>1.00056335</v>
      </c>
      <c r="M1107" s="110">
        <f t="shared" si="603"/>
        <v>1.0049794299999999</v>
      </c>
      <c r="N1107" s="110">
        <f t="shared" si="598"/>
        <v>1.3219661422169815</v>
      </c>
      <c r="O1107" s="103">
        <f t="shared" si="602"/>
        <v>1.3227108700000001</v>
      </c>
      <c r="P1107" s="103">
        <f t="shared" si="608"/>
        <v>327.03475314999997</v>
      </c>
      <c r="Q1107" s="11">
        <f t="shared" si="622"/>
        <v>0</v>
      </c>
      <c r="R1107" s="30">
        <f t="shared" si="617"/>
        <v>0</v>
      </c>
      <c r="S1107" s="8">
        <f t="shared" si="609"/>
        <v>0</v>
      </c>
      <c r="T1107" s="113">
        <f t="shared" si="618"/>
        <v>0.16</v>
      </c>
      <c r="U1107" s="111">
        <f t="shared" si="599"/>
        <v>2</v>
      </c>
      <c r="V1107" s="111">
        <v>252</v>
      </c>
      <c r="W1107" s="110">
        <f t="shared" si="610"/>
        <v>1.0011786300000001</v>
      </c>
      <c r="X1107" s="103">
        <f t="shared" si="611"/>
        <v>0.38545297000000001</v>
      </c>
      <c r="Y1107" s="103">
        <f t="shared" si="612"/>
        <v>0</v>
      </c>
      <c r="Z1107" s="114" t="str">
        <f t="shared" si="620"/>
        <v>A+J=</v>
      </c>
      <c r="AA1107" s="108">
        <f t="shared" si="621"/>
        <v>45313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613"/>
        <v>45283</v>
      </c>
      <c r="B1108" s="103">
        <f t="shared" si="605"/>
        <v>327.7053727</v>
      </c>
      <c r="C1108" s="192">
        <f t="shared" si="623"/>
        <v>247.24583473005873</v>
      </c>
      <c r="D1108" s="104">
        <f t="shared" si="614"/>
        <v>1109.2360000000001</v>
      </c>
      <c r="E1108" s="105">
        <f t="shared" si="600"/>
        <v>1115.8150000000001</v>
      </c>
      <c r="F1108" s="106">
        <f t="shared" si="601"/>
        <v>45250</v>
      </c>
      <c r="G1108" s="107">
        <f t="shared" si="606"/>
        <v>5.9311093401224202E-3</v>
      </c>
      <c r="H1108" s="108">
        <f t="shared" si="619"/>
        <v>45313</v>
      </c>
      <c r="I1108" s="108">
        <f t="shared" si="607"/>
        <v>45313</v>
      </c>
      <c r="J1108" s="109">
        <f t="shared" si="615"/>
        <v>21</v>
      </c>
      <c r="K1108" s="109">
        <f t="shared" si="604"/>
        <v>3</v>
      </c>
      <c r="L1108" s="8">
        <f t="shared" si="616"/>
        <v>1.00084515</v>
      </c>
      <c r="M1108" s="110">
        <f t="shared" si="603"/>
        <v>1.0049794299999999</v>
      </c>
      <c r="N1108" s="110">
        <f t="shared" si="598"/>
        <v>1.3219661422169815</v>
      </c>
      <c r="O1108" s="103">
        <f t="shared" si="602"/>
        <v>1.3230834</v>
      </c>
      <c r="P1108" s="103">
        <f t="shared" si="608"/>
        <v>327.12685964999997</v>
      </c>
      <c r="Q1108" s="11">
        <f t="shared" si="622"/>
        <v>0</v>
      </c>
      <c r="R1108" s="30">
        <f t="shared" si="617"/>
        <v>0</v>
      </c>
      <c r="S1108" s="8">
        <f t="shared" si="609"/>
        <v>0</v>
      </c>
      <c r="T1108" s="113">
        <f t="shared" si="618"/>
        <v>0.16</v>
      </c>
      <c r="U1108" s="111">
        <f t="shared" si="599"/>
        <v>3</v>
      </c>
      <c r="V1108" s="111">
        <v>252</v>
      </c>
      <c r="W1108" s="110">
        <f t="shared" si="610"/>
        <v>1.001768467</v>
      </c>
      <c r="X1108" s="103">
        <f t="shared" si="611"/>
        <v>0.57851304999999997</v>
      </c>
      <c r="Y1108" s="103">
        <f t="shared" si="612"/>
        <v>0</v>
      </c>
      <c r="Z1108" s="114" t="str">
        <f t="shared" si="620"/>
        <v>A+J=</v>
      </c>
      <c r="AA1108" s="108">
        <f t="shared" si="621"/>
        <v>45313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613"/>
        <v>45284</v>
      </c>
      <c r="B1109" s="103">
        <f t="shared" si="605"/>
        <v>327.7053727</v>
      </c>
      <c r="C1109" s="192">
        <f t="shared" si="623"/>
        <v>247.24583473005873</v>
      </c>
      <c r="D1109" s="104">
        <f t="shared" si="614"/>
        <v>1109.2360000000001</v>
      </c>
      <c r="E1109" s="105">
        <f t="shared" si="600"/>
        <v>1115.8150000000001</v>
      </c>
      <c r="F1109" s="106">
        <f t="shared" si="601"/>
        <v>45250</v>
      </c>
      <c r="G1109" s="107">
        <f t="shared" si="606"/>
        <v>5.9311093401224202E-3</v>
      </c>
      <c r="H1109" s="108">
        <f t="shared" si="619"/>
        <v>45313</v>
      </c>
      <c r="I1109" s="108">
        <f t="shared" si="607"/>
        <v>45313</v>
      </c>
      <c r="J1109" s="109">
        <f t="shared" si="615"/>
        <v>21</v>
      </c>
      <c r="K1109" s="109">
        <f t="shared" si="604"/>
        <v>3</v>
      </c>
      <c r="L1109" s="8">
        <f t="shared" si="616"/>
        <v>1.00084515</v>
      </c>
      <c r="M1109" s="110">
        <f t="shared" si="603"/>
        <v>1.0049794299999999</v>
      </c>
      <c r="N1109" s="110">
        <f t="shared" si="598"/>
        <v>1.3219661422169815</v>
      </c>
      <c r="O1109" s="103">
        <f t="shared" si="602"/>
        <v>1.3230834</v>
      </c>
      <c r="P1109" s="103">
        <f t="shared" si="608"/>
        <v>327.12685964999997</v>
      </c>
      <c r="Q1109" s="11">
        <f t="shared" si="622"/>
        <v>0</v>
      </c>
      <c r="R1109" s="30">
        <f t="shared" si="617"/>
        <v>0</v>
      </c>
      <c r="S1109" s="8">
        <f t="shared" si="609"/>
        <v>0</v>
      </c>
      <c r="T1109" s="113">
        <f t="shared" si="618"/>
        <v>0.16</v>
      </c>
      <c r="U1109" s="111">
        <f t="shared" si="599"/>
        <v>3</v>
      </c>
      <c r="V1109" s="111">
        <v>252</v>
      </c>
      <c r="W1109" s="110">
        <f t="shared" si="610"/>
        <v>1.001768467</v>
      </c>
      <c r="X1109" s="103">
        <f t="shared" si="611"/>
        <v>0.57851304999999997</v>
      </c>
      <c r="Y1109" s="103">
        <f t="shared" si="612"/>
        <v>0</v>
      </c>
      <c r="Z1109" s="114" t="str">
        <f t="shared" si="620"/>
        <v>A+J=</v>
      </c>
      <c r="AA1109" s="108">
        <f t="shared" si="621"/>
        <v>45313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613"/>
        <v>45285</v>
      </c>
      <c r="B1110" s="103">
        <f t="shared" si="605"/>
        <v>327.7053727</v>
      </c>
      <c r="C1110" s="192">
        <f t="shared" si="623"/>
        <v>247.24583473005873</v>
      </c>
      <c r="D1110" s="104">
        <f t="shared" si="614"/>
        <v>1109.2360000000001</v>
      </c>
      <c r="E1110" s="105">
        <f t="shared" si="600"/>
        <v>1115.8150000000001</v>
      </c>
      <c r="F1110" s="106">
        <f t="shared" si="601"/>
        <v>45250</v>
      </c>
      <c r="G1110" s="107">
        <f t="shared" si="606"/>
        <v>5.9311093401224202E-3</v>
      </c>
      <c r="H1110" s="108">
        <f t="shared" si="619"/>
        <v>45313</v>
      </c>
      <c r="I1110" s="108">
        <f t="shared" si="607"/>
        <v>45313</v>
      </c>
      <c r="J1110" s="109">
        <f t="shared" si="615"/>
        <v>21</v>
      </c>
      <c r="K1110" s="109">
        <f t="shared" si="604"/>
        <v>3</v>
      </c>
      <c r="L1110" s="8">
        <f t="shared" si="616"/>
        <v>1.00084515</v>
      </c>
      <c r="M1110" s="110">
        <f t="shared" si="603"/>
        <v>1.0049794299999999</v>
      </c>
      <c r="N1110" s="110">
        <f t="shared" si="598"/>
        <v>1.3219661422169815</v>
      </c>
      <c r="O1110" s="103">
        <f t="shared" si="602"/>
        <v>1.3230834</v>
      </c>
      <c r="P1110" s="103">
        <f t="shared" si="608"/>
        <v>327.12685964999997</v>
      </c>
      <c r="Q1110" s="11">
        <f t="shared" si="622"/>
        <v>0</v>
      </c>
      <c r="R1110" s="30">
        <f t="shared" si="617"/>
        <v>0</v>
      </c>
      <c r="S1110" s="8">
        <f t="shared" si="609"/>
        <v>0</v>
      </c>
      <c r="T1110" s="113">
        <f t="shared" si="618"/>
        <v>0.16</v>
      </c>
      <c r="U1110" s="111">
        <f t="shared" si="599"/>
        <v>3</v>
      </c>
      <c r="V1110" s="111">
        <v>252</v>
      </c>
      <c r="W1110" s="110">
        <f t="shared" si="610"/>
        <v>1.001768467</v>
      </c>
      <c r="X1110" s="103">
        <f t="shared" si="611"/>
        <v>0.57851304999999997</v>
      </c>
      <c r="Y1110" s="103">
        <f t="shared" si="612"/>
        <v>0</v>
      </c>
      <c r="Z1110" s="114" t="str">
        <f t="shared" si="620"/>
        <v>A+J=</v>
      </c>
      <c r="AA1110" s="108">
        <f t="shared" si="621"/>
        <v>45313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613"/>
        <v>45286</v>
      </c>
      <c r="B1111" s="103">
        <f t="shared" si="605"/>
        <v>327.7053727</v>
      </c>
      <c r="C1111" s="192">
        <f t="shared" si="623"/>
        <v>247.24583473005873</v>
      </c>
      <c r="D1111" s="104">
        <f t="shared" si="614"/>
        <v>1109.2360000000001</v>
      </c>
      <c r="E1111" s="105">
        <f t="shared" si="600"/>
        <v>1115.8150000000001</v>
      </c>
      <c r="F1111" s="106">
        <f t="shared" si="601"/>
        <v>45250</v>
      </c>
      <c r="G1111" s="107">
        <f t="shared" si="606"/>
        <v>5.9311093401224202E-3</v>
      </c>
      <c r="H1111" s="108">
        <f t="shared" si="619"/>
        <v>45313</v>
      </c>
      <c r="I1111" s="108">
        <f t="shared" si="607"/>
        <v>45313</v>
      </c>
      <c r="J1111" s="109">
        <f t="shared" si="615"/>
        <v>21</v>
      </c>
      <c r="K1111" s="109">
        <f t="shared" si="604"/>
        <v>3</v>
      </c>
      <c r="L1111" s="8">
        <f t="shared" si="616"/>
        <v>1.00084515</v>
      </c>
      <c r="M1111" s="110">
        <f t="shared" si="603"/>
        <v>1.0049794299999999</v>
      </c>
      <c r="N1111" s="110">
        <f t="shared" si="598"/>
        <v>1.3219661422169815</v>
      </c>
      <c r="O1111" s="103">
        <f t="shared" si="602"/>
        <v>1.3230834</v>
      </c>
      <c r="P1111" s="103">
        <f t="shared" si="608"/>
        <v>327.12685964999997</v>
      </c>
      <c r="Q1111" s="11">
        <f t="shared" si="622"/>
        <v>0</v>
      </c>
      <c r="R1111" s="30">
        <f t="shared" si="617"/>
        <v>0</v>
      </c>
      <c r="S1111" s="8">
        <f t="shared" si="609"/>
        <v>0</v>
      </c>
      <c r="T1111" s="113">
        <f t="shared" si="618"/>
        <v>0.16</v>
      </c>
      <c r="U1111" s="111">
        <f t="shared" si="599"/>
        <v>3</v>
      </c>
      <c r="V1111" s="111">
        <v>252</v>
      </c>
      <c r="W1111" s="110">
        <f t="shared" si="610"/>
        <v>1.001768467</v>
      </c>
      <c r="X1111" s="103">
        <f t="shared" si="611"/>
        <v>0.57851304999999997</v>
      </c>
      <c r="Y1111" s="103">
        <f t="shared" si="612"/>
        <v>0</v>
      </c>
      <c r="Z1111" s="114" t="str">
        <f t="shared" si="620"/>
        <v>A+J=</v>
      </c>
      <c r="AA1111" s="108">
        <f t="shared" si="621"/>
        <v>45313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613"/>
        <v>45287</v>
      </c>
      <c r="B1112" s="103">
        <f t="shared" si="605"/>
        <v>327.99078593000002</v>
      </c>
      <c r="C1112" s="192">
        <f t="shared" si="623"/>
        <v>247.24583473005873</v>
      </c>
      <c r="D1112" s="104">
        <f t="shared" si="614"/>
        <v>1109.2360000000001</v>
      </c>
      <c r="E1112" s="105">
        <f t="shared" si="600"/>
        <v>1115.8150000000001</v>
      </c>
      <c r="F1112" s="106">
        <f t="shared" si="601"/>
        <v>45250</v>
      </c>
      <c r="G1112" s="107">
        <f t="shared" si="606"/>
        <v>5.9311093401224202E-3</v>
      </c>
      <c r="H1112" s="108">
        <f t="shared" si="619"/>
        <v>45313</v>
      </c>
      <c r="I1112" s="108">
        <f t="shared" si="607"/>
        <v>45313</v>
      </c>
      <c r="J1112" s="109">
        <f t="shared" si="615"/>
        <v>21</v>
      </c>
      <c r="K1112" s="109">
        <f t="shared" si="604"/>
        <v>4</v>
      </c>
      <c r="L1112" s="8">
        <f t="shared" si="616"/>
        <v>1.0011270299999999</v>
      </c>
      <c r="M1112" s="110">
        <f t="shared" si="603"/>
        <v>1.0049794299999999</v>
      </c>
      <c r="N1112" s="110">
        <f t="shared" si="598"/>
        <v>1.3219661422169815</v>
      </c>
      <c r="O1112" s="103">
        <f t="shared" si="602"/>
        <v>1.32345603</v>
      </c>
      <c r="P1112" s="103">
        <f t="shared" si="608"/>
        <v>327.21899086000002</v>
      </c>
      <c r="Q1112" s="11">
        <f t="shared" si="622"/>
        <v>0</v>
      </c>
      <c r="R1112" s="30">
        <f t="shared" si="617"/>
        <v>0</v>
      </c>
      <c r="S1112" s="8">
        <f t="shared" si="609"/>
        <v>0</v>
      </c>
      <c r="T1112" s="113">
        <f t="shared" si="618"/>
        <v>0.16</v>
      </c>
      <c r="U1112" s="111">
        <f t="shared" si="599"/>
        <v>4</v>
      </c>
      <c r="V1112" s="111">
        <v>252</v>
      </c>
      <c r="W1112" s="110">
        <f t="shared" si="610"/>
        <v>1.0023586499999999</v>
      </c>
      <c r="X1112" s="103">
        <f t="shared" si="611"/>
        <v>0.77179507000000003</v>
      </c>
      <c r="Y1112" s="103">
        <f t="shared" si="612"/>
        <v>0</v>
      </c>
      <c r="Z1112" s="114" t="str">
        <f t="shared" si="620"/>
        <v>A+J=</v>
      </c>
      <c r="AA1112" s="108">
        <f t="shared" si="621"/>
        <v>45313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613"/>
        <v>45288</v>
      </c>
      <c r="B1113" s="103">
        <f t="shared" si="605"/>
        <v>328.27644694000003</v>
      </c>
      <c r="C1113" s="192">
        <f t="shared" si="623"/>
        <v>247.24583473005873</v>
      </c>
      <c r="D1113" s="104">
        <f t="shared" si="614"/>
        <v>1109.2360000000001</v>
      </c>
      <c r="E1113" s="105">
        <f t="shared" si="600"/>
        <v>1115.8150000000001</v>
      </c>
      <c r="F1113" s="106">
        <f t="shared" si="601"/>
        <v>45250</v>
      </c>
      <c r="G1113" s="107">
        <f t="shared" si="606"/>
        <v>5.9311093401224202E-3</v>
      </c>
      <c r="H1113" s="108">
        <f t="shared" si="619"/>
        <v>45313</v>
      </c>
      <c r="I1113" s="108">
        <f t="shared" si="607"/>
        <v>45313</v>
      </c>
      <c r="J1113" s="109">
        <f t="shared" si="615"/>
        <v>21</v>
      </c>
      <c r="K1113" s="109">
        <f t="shared" si="604"/>
        <v>5</v>
      </c>
      <c r="L1113" s="8">
        <f t="shared" si="616"/>
        <v>1.0014089799999999</v>
      </c>
      <c r="M1113" s="110">
        <f t="shared" si="603"/>
        <v>1.0049794299999999</v>
      </c>
      <c r="N1113" s="110">
        <f t="shared" si="598"/>
        <v>1.3219661422169815</v>
      </c>
      <c r="O1113" s="103">
        <f t="shared" si="602"/>
        <v>1.32382876</v>
      </c>
      <c r="P1113" s="103">
        <f t="shared" si="608"/>
        <v>327.31114680000002</v>
      </c>
      <c r="Q1113" s="11">
        <f t="shared" si="622"/>
        <v>0</v>
      </c>
      <c r="R1113" s="30">
        <f t="shared" si="617"/>
        <v>0</v>
      </c>
      <c r="S1113" s="8">
        <f t="shared" si="609"/>
        <v>0</v>
      </c>
      <c r="T1113" s="113">
        <f t="shared" si="618"/>
        <v>0.16</v>
      </c>
      <c r="U1113" s="111">
        <f t="shared" si="599"/>
        <v>5</v>
      </c>
      <c r="V1113" s="111">
        <v>252</v>
      </c>
      <c r="W1113" s="110">
        <f t="shared" si="610"/>
        <v>1.0029491820000001</v>
      </c>
      <c r="X1113" s="103">
        <f t="shared" si="611"/>
        <v>0.96530013999999997</v>
      </c>
      <c r="Y1113" s="103">
        <f t="shared" si="612"/>
        <v>0</v>
      </c>
      <c r="Z1113" s="114" t="str">
        <f t="shared" si="620"/>
        <v>A+J=</v>
      </c>
      <c r="AA1113" s="108">
        <f t="shared" si="621"/>
        <v>45313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613"/>
        <v>45289</v>
      </c>
      <c r="B1114" s="103">
        <f t="shared" si="605"/>
        <v>328.56236017000003</v>
      </c>
      <c r="C1114" s="192">
        <f t="shared" si="623"/>
        <v>247.24583473005873</v>
      </c>
      <c r="D1114" s="104">
        <f t="shared" si="614"/>
        <v>1109.2360000000001</v>
      </c>
      <c r="E1114" s="105">
        <f t="shared" si="600"/>
        <v>1115.8150000000001</v>
      </c>
      <c r="F1114" s="106">
        <f t="shared" si="601"/>
        <v>45250</v>
      </c>
      <c r="G1114" s="107">
        <f t="shared" si="606"/>
        <v>5.9311093401224202E-3</v>
      </c>
      <c r="H1114" s="108">
        <f t="shared" si="619"/>
        <v>45313</v>
      </c>
      <c r="I1114" s="108">
        <f t="shared" si="607"/>
        <v>45313</v>
      </c>
      <c r="J1114" s="109">
        <f t="shared" si="615"/>
        <v>21</v>
      </c>
      <c r="K1114" s="109">
        <f t="shared" si="604"/>
        <v>6</v>
      </c>
      <c r="L1114" s="8">
        <f t="shared" si="616"/>
        <v>1.00169102</v>
      </c>
      <c r="M1114" s="110">
        <f t="shared" si="603"/>
        <v>1.0049794299999999</v>
      </c>
      <c r="N1114" s="110">
        <f t="shared" si="598"/>
        <v>1.3219661422169815</v>
      </c>
      <c r="O1114" s="103">
        <f t="shared" si="602"/>
        <v>1.32420161</v>
      </c>
      <c r="P1114" s="103">
        <f t="shared" si="608"/>
        <v>327.40333241000002</v>
      </c>
      <c r="Q1114" s="11">
        <f t="shared" si="622"/>
        <v>0</v>
      </c>
      <c r="R1114" s="30">
        <f t="shared" si="617"/>
        <v>0</v>
      </c>
      <c r="S1114" s="8">
        <f t="shared" si="609"/>
        <v>0</v>
      </c>
      <c r="T1114" s="113">
        <f t="shared" si="618"/>
        <v>0.16</v>
      </c>
      <c r="U1114" s="111">
        <f t="shared" si="599"/>
        <v>6</v>
      </c>
      <c r="V1114" s="111">
        <v>252</v>
      </c>
      <c r="W1114" s="110">
        <f t="shared" si="610"/>
        <v>1.003540061</v>
      </c>
      <c r="X1114" s="103">
        <f t="shared" si="611"/>
        <v>1.1590277600000001</v>
      </c>
      <c r="Y1114" s="103">
        <f t="shared" si="612"/>
        <v>0</v>
      </c>
      <c r="Z1114" s="114" t="str">
        <f t="shared" si="620"/>
        <v>A+J=</v>
      </c>
      <c r="AA1114" s="108">
        <f t="shared" si="621"/>
        <v>45313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613"/>
        <v>45290</v>
      </c>
      <c r="B1115" s="103">
        <f t="shared" si="605"/>
        <v>328.84852114</v>
      </c>
      <c r="C1115" s="192">
        <f t="shared" si="623"/>
        <v>247.24583473005873</v>
      </c>
      <c r="D1115" s="104">
        <f t="shared" si="614"/>
        <v>1109.2360000000001</v>
      </c>
      <c r="E1115" s="105">
        <f t="shared" si="600"/>
        <v>1115.8150000000001</v>
      </c>
      <c r="F1115" s="106">
        <f t="shared" si="601"/>
        <v>45250</v>
      </c>
      <c r="G1115" s="107">
        <f t="shared" si="606"/>
        <v>5.9311093401224202E-3</v>
      </c>
      <c r="H1115" s="108">
        <f t="shared" si="619"/>
        <v>45313</v>
      </c>
      <c r="I1115" s="108">
        <f t="shared" si="607"/>
        <v>45313</v>
      </c>
      <c r="J1115" s="109">
        <f t="shared" si="615"/>
        <v>21</v>
      </c>
      <c r="K1115" s="109">
        <f t="shared" si="604"/>
        <v>7</v>
      </c>
      <c r="L1115" s="8">
        <f t="shared" si="616"/>
        <v>1.00197314</v>
      </c>
      <c r="M1115" s="110">
        <f t="shared" si="603"/>
        <v>1.0049794299999999</v>
      </c>
      <c r="N1115" s="110">
        <f t="shared" si="598"/>
        <v>1.3219661422169815</v>
      </c>
      <c r="O1115" s="103">
        <f t="shared" si="602"/>
        <v>1.3245745600000001</v>
      </c>
      <c r="P1115" s="103">
        <f t="shared" si="608"/>
        <v>327.49554274000002</v>
      </c>
      <c r="Q1115" s="11">
        <f t="shared" si="622"/>
        <v>0</v>
      </c>
      <c r="R1115" s="30">
        <f t="shared" si="617"/>
        <v>0</v>
      </c>
      <c r="S1115" s="8">
        <f t="shared" si="609"/>
        <v>0</v>
      </c>
      <c r="T1115" s="113">
        <f t="shared" si="618"/>
        <v>0.16</v>
      </c>
      <c r="U1115" s="111">
        <f t="shared" si="599"/>
        <v>7</v>
      </c>
      <c r="V1115" s="111">
        <v>252</v>
      </c>
      <c r="W1115" s="110">
        <f t="shared" si="610"/>
        <v>1.004131288</v>
      </c>
      <c r="X1115" s="103">
        <f t="shared" si="611"/>
        <v>1.3529784</v>
      </c>
      <c r="Y1115" s="103">
        <f t="shared" si="612"/>
        <v>0</v>
      </c>
      <c r="Z1115" s="114" t="str">
        <f t="shared" si="620"/>
        <v>A+J=</v>
      </c>
      <c r="AA1115" s="108">
        <f t="shared" si="621"/>
        <v>45313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613"/>
        <v>45291</v>
      </c>
      <c r="B1116" s="103">
        <f t="shared" si="605"/>
        <v>328.84852114</v>
      </c>
      <c r="C1116" s="192">
        <f t="shared" si="623"/>
        <v>247.24583473005873</v>
      </c>
      <c r="D1116" s="104">
        <f t="shared" si="614"/>
        <v>1109.2360000000001</v>
      </c>
      <c r="E1116" s="105">
        <f t="shared" si="600"/>
        <v>1115.8150000000001</v>
      </c>
      <c r="F1116" s="106">
        <f t="shared" si="601"/>
        <v>45250</v>
      </c>
      <c r="G1116" s="107">
        <f t="shared" si="606"/>
        <v>5.9311093401224202E-3</v>
      </c>
      <c r="H1116" s="108">
        <f t="shared" si="619"/>
        <v>45313</v>
      </c>
      <c r="I1116" s="108">
        <f t="shared" si="607"/>
        <v>45313</v>
      </c>
      <c r="J1116" s="109">
        <f t="shared" si="615"/>
        <v>21</v>
      </c>
      <c r="K1116" s="109">
        <f t="shared" si="604"/>
        <v>7</v>
      </c>
      <c r="L1116" s="8">
        <f t="shared" si="616"/>
        <v>1.00197314</v>
      </c>
      <c r="M1116" s="110">
        <f t="shared" si="603"/>
        <v>1.0049794299999999</v>
      </c>
      <c r="N1116" s="110">
        <f t="shared" si="598"/>
        <v>1.3219661422169815</v>
      </c>
      <c r="O1116" s="103">
        <f t="shared" si="602"/>
        <v>1.3245745600000001</v>
      </c>
      <c r="P1116" s="103">
        <f t="shared" si="608"/>
        <v>327.49554274000002</v>
      </c>
      <c r="Q1116" s="11">
        <f t="shared" si="622"/>
        <v>0</v>
      </c>
      <c r="R1116" s="30">
        <f t="shared" si="617"/>
        <v>0</v>
      </c>
      <c r="S1116" s="8">
        <f t="shared" si="609"/>
        <v>0</v>
      </c>
      <c r="T1116" s="113">
        <f t="shared" si="618"/>
        <v>0.16</v>
      </c>
      <c r="U1116" s="111">
        <f t="shared" si="599"/>
        <v>7</v>
      </c>
      <c r="V1116" s="111">
        <v>252</v>
      </c>
      <c r="W1116" s="110">
        <f t="shared" si="610"/>
        <v>1.004131288</v>
      </c>
      <c r="X1116" s="103">
        <f t="shared" si="611"/>
        <v>1.3529784</v>
      </c>
      <c r="Y1116" s="103">
        <f t="shared" si="612"/>
        <v>0</v>
      </c>
      <c r="Z1116" s="114" t="str">
        <f t="shared" si="620"/>
        <v>A+J=</v>
      </c>
      <c r="AA1116" s="108">
        <f t="shared" si="621"/>
        <v>45313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613"/>
        <v>45292</v>
      </c>
      <c r="B1117" s="103">
        <f t="shared" si="605"/>
        <v>328.84852114</v>
      </c>
      <c r="C1117" s="192">
        <f t="shared" si="623"/>
        <v>247.24583473005873</v>
      </c>
      <c r="D1117" s="104">
        <f t="shared" si="614"/>
        <v>1109.2360000000001</v>
      </c>
      <c r="E1117" s="105">
        <f t="shared" si="600"/>
        <v>1115.8150000000001</v>
      </c>
      <c r="F1117" s="106">
        <f t="shared" si="601"/>
        <v>45250</v>
      </c>
      <c r="G1117" s="107">
        <f t="shared" si="606"/>
        <v>5.9311093401224202E-3</v>
      </c>
      <c r="H1117" s="108">
        <f t="shared" si="619"/>
        <v>45313</v>
      </c>
      <c r="I1117" s="108">
        <f t="shared" si="607"/>
        <v>45313</v>
      </c>
      <c r="J1117" s="109">
        <f t="shared" si="615"/>
        <v>21</v>
      </c>
      <c r="K1117" s="109">
        <f t="shared" si="604"/>
        <v>7</v>
      </c>
      <c r="L1117" s="8">
        <f t="shared" si="616"/>
        <v>1.00197314</v>
      </c>
      <c r="M1117" s="110">
        <f t="shared" si="603"/>
        <v>1.0049794299999999</v>
      </c>
      <c r="N1117" s="110">
        <f t="shared" si="598"/>
        <v>1.3219661422169815</v>
      </c>
      <c r="O1117" s="103">
        <f t="shared" si="602"/>
        <v>1.3245745600000001</v>
      </c>
      <c r="P1117" s="103">
        <f t="shared" si="608"/>
        <v>327.49554274000002</v>
      </c>
      <c r="Q1117" s="11">
        <f t="shared" si="622"/>
        <v>0</v>
      </c>
      <c r="R1117" s="30">
        <f t="shared" si="617"/>
        <v>0</v>
      </c>
      <c r="S1117" s="8">
        <f t="shared" si="609"/>
        <v>0</v>
      </c>
      <c r="T1117" s="113">
        <f t="shared" si="618"/>
        <v>0.16</v>
      </c>
      <c r="U1117" s="111">
        <f t="shared" si="599"/>
        <v>7</v>
      </c>
      <c r="V1117" s="111">
        <v>252</v>
      </c>
      <c r="W1117" s="110">
        <f t="shared" si="610"/>
        <v>1.004131288</v>
      </c>
      <c r="X1117" s="103">
        <f t="shared" si="611"/>
        <v>1.3529784</v>
      </c>
      <c r="Y1117" s="103">
        <f t="shared" si="612"/>
        <v>0</v>
      </c>
      <c r="Z1117" s="114" t="str">
        <f t="shared" si="620"/>
        <v>A+J=</v>
      </c>
      <c r="AA1117" s="108">
        <f t="shared" si="621"/>
        <v>45313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613"/>
        <v>45293</v>
      </c>
      <c r="B1118" s="103">
        <f t="shared" si="605"/>
        <v>328.84852114</v>
      </c>
      <c r="C1118" s="192">
        <f t="shared" si="623"/>
        <v>247.24583473005873</v>
      </c>
      <c r="D1118" s="104">
        <f t="shared" si="614"/>
        <v>1109.2360000000001</v>
      </c>
      <c r="E1118" s="105">
        <f t="shared" si="600"/>
        <v>1115.8150000000001</v>
      </c>
      <c r="F1118" s="106">
        <f t="shared" si="601"/>
        <v>45250</v>
      </c>
      <c r="G1118" s="107">
        <f t="shared" si="606"/>
        <v>5.9311093401224202E-3</v>
      </c>
      <c r="H1118" s="108">
        <f t="shared" si="619"/>
        <v>45313</v>
      </c>
      <c r="I1118" s="108">
        <f t="shared" si="607"/>
        <v>45313</v>
      </c>
      <c r="J1118" s="109">
        <f t="shared" si="615"/>
        <v>21</v>
      </c>
      <c r="K1118" s="109">
        <f t="shared" si="604"/>
        <v>7</v>
      </c>
      <c r="L1118" s="8">
        <f t="shared" si="616"/>
        <v>1.00197314</v>
      </c>
      <c r="M1118" s="110">
        <f t="shared" si="603"/>
        <v>1.0049794299999999</v>
      </c>
      <c r="N1118" s="110">
        <f t="shared" si="598"/>
        <v>1.3219661422169815</v>
      </c>
      <c r="O1118" s="103">
        <f t="shared" si="602"/>
        <v>1.3245745600000001</v>
      </c>
      <c r="P1118" s="103">
        <f t="shared" si="608"/>
        <v>327.49554274000002</v>
      </c>
      <c r="Q1118" s="11">
        <f t="shared" si="622"/>
        <v>0</v>
      </c>
      <c r="R1118" s="30">
        <f t="shared" si="617"/>
        <v>0</v>
      </c>
      <c r="S1118" s="8">
        <f t="shared" si="609"/>
        <v>0</v>
      </c>
      <c r="T1118" s="113">
        <f t="shared" si="618"/>
        <v>0.16</v>
      </c>
      <c r="U1118" s="111">
        <f t="shared" si="599"/>
        <v>7</v>
      </c>
      <c r="V1118" s="111">
        <v>252</v>
      </c>
      <c r="W1118" s="110">
        <f t="shared" si="610"/>
        <v>1.004131288</v>
      </c>
      <c r="X1118" s="103">
        <f t="shared" si="611"/>
        <v>1.3529784</v>
      </c>
      <c r="Y1118" s="103">
        <f t="shared" si="612"/>
        <v>0</v>
      </c>
      <c r="Z1118" s="114" t="str">
        <f t="shared" si="620"/>
        <v>A+J=</v>
      </c>
      <c r="AA1118" s="108">
        <f t="shared" si="621"/>
        <v>45313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613"/>
        <v>45294</v>
      </c>
      <c r="B1119" s="103">
        <f t="shared" si="605"/>
        <v>329.13493032000002</v>
      </c>
      <c r="C1119" s="192">
        <f t="shared" si="623"/>
        <v>247.24583473005873</v>
      </c>
      <c r="D1119" s="104">
        <f t="shared" si="614"/>
        <v>1109.2360000000001</v>
      </c>
      <c r="E1119" s="105">
        <f t="shared" si="600"/>
        <v>1115.8150000000001</v>
      </c>
      <c r="F1119" s="106">
        <f t="shared" si="601"/>
        <v>45250</v>
      </c>
      <c r="G1119" s="107">
        <f t="shared" si="606"/>
        <v>5.9311093401224202E-3</v>
      </c>
      <c r="H1119" s="108">
        <f t="shared" si="619"/>
        <v>45313</v>
      </c>
      <c r="I1119" s="108">
        <f t="shared" si="607"/>
        <v>45313</v>
      </c>
      <c r="J1119" s="109">
        <f t="shared" si="615"/>
        <v>21</v>
      </c>
      <c r="K1119" s="109">
        <f t="shared" si="604"/>
        <v>8</v>
      </c>
      <c r="L1119" s="8">
        <f t="shared" si="616"/>
        <v>1.0022553300000001</v>
      </c>
      <c r="M1119" s="110">
        <f t="shared" si="603"/>
        <v>1.0049794299999999</v>
      </c>
      <c r="N1119" s="110">
        <f t="shared" ref="N1119:N1182" si="624">IF(I1119&gt;I1118,N1118*M1119,N1118)</f>
        <v>1.3219661422169815</v>
      </c>
      <c r="O1119" s="103">
        <f t="shared" si="602"/>
        <v>1.3249476099999999</v>
      </c>
      <c r="P1119" s="103">
        <f t="shared" si="608"/>
        <v>327.58777780000003</v>
      </c>
      <c r="Q1119" s="11">
        <f t="shared" si="622"/>
        <v>0</v>
      </c>
      <c r="R1119" s="30">
        <f t="shared" si="617"/>
        <v>0</v>
      </c>
      <c r="S1119" s="8">
        <f t="shared" si="609"/>
        <v>0</v>
      </c>
      <c r="T1119" s="113">
        <f t="shared" si="618"/>
        <v>0.16</v>
      </c>
      <c r="U1119" s="111">
        <f t="shared" si="599"/>
        <v>8</v>
      </c>
      <c r="V1119" s="111">
        <v>252</v>
      </c>
      <c r="W1119" s="110">
        <f t="shared" si="610"/>
        <v>1.0047228640000001</v>
      </c>
      <c r="X1119" s="103">
        <f t="shared" si="611"/>
        <v>1.54715252</v>
      </c>
      <c r="Y1119" s="103">
        <f t="shared" si="612"/>
        <v>0</v>
      </c>
      <c r="Z1119" s="114" t="str">
        <f t="shared" si="620"/>
        <v>A+J=</v>
      </c>
      <c r="AA1119" s="108">
        <f t="shared" si="621"/>
        <v>45313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613"/>
        <v>45295</v>
      </c>
      <c r="B1120" s="103">
        <f t="shared" si="605"/>
        <v>329.42158752</v>
      </c>
      <c r="C1120" s="192">
        <f t="shared" si="623"/>
        <v>247.24583473005873</v>
      </c>
      <c r="D1120" s="104">
        <f t="shared" si="614"/>
        <v>1109.2360000000001</v>
      </c>
      <c r="E1120" s="105">
        <f t="shared" si="600"/>
        <v>1115.8150000000001</v>
      </c>
      <c r="F1120" s="106">
        <f t="shared" si="601"/>
        <v>45250</v>
      </c>
      <c r="G1120" s="107">
        <f t="shared" si="606"/>
        <v>5.9311093401224202E-3</v>
      </c>
      <c r="H1120" s="108">
        <f t="shared" si="619"/>
        <v>45313</v>
      </c>
      <c r="I1120" s="108">
        <f t="shared" si="607"/>
        <v>45313</v>
      </c>
      <c r="J1120" s="109">
        <f t="shared" si="615"/>
        <v>21</v>
      </c>
      <c r="K1120" s="109">
        <f t="shared" si="604"/>
        <v>9</v>
      </c>
      <c r="L1120" s="8">
        <f t="shared" si="616"/>
        <v>1.0025375999999999</v>
      </c>
      <c r="M1120" s="110">
        <f t="shared" si="603"/>
        <v>1.0049794299999999</v>
      </c>
      <c r="N1120" s="110">
        <f t="shared" si="624"/>
        <v>1.3219661422169815</v>
      </c>
      <c r="O1120" s="103">
        <f t="shared" si="602"/>
        <v>1.3253207600000001</v>
      </c>
      <c r="P1120" s="103">
        <f t="shared" si="608"/>
        <v>327.68003758999998</v>
      </c>
      <c r="Q1120" s="11">
        <f t="shared" si="622"/>
        <v>0</v>
      </c>
      <c r="R1120" s="30">
        <f t="shared" si="617"/>
        <v>0</v>
      </c>
      <c r="S1120" s="8">
        <f t="shared" si="609"/>
        <v>0</v>
      </c>
      <c r="T1120" s="113">
        <f t="shared" si="618"/>
        <v>0.16</v>
      </c>
      <c r="U1120" s="111">
        <f t="shared" si="599"/>
        <v>9</v>
      </c>
      <c r="V1120" s="111">
        <v>252</v>
      </c>
      <c r="W1120" s="110">
        <f t="shared" si="610"/>
        <v>1.005314788</v>
      </c>
      <c r="X1120" s="103">
        <f t="shared" si="611"/>
        <v>1.7415499299999999</v>
      </c>
      <c r="Y1120" s="103">
        <f t="shared" si="612"/>
        <v>0</v>
      </c>
      <c r="Z1120" s="114" t="str">
        <f t="shared" si="620"/>
        <v>A+J=</v>
      </c>
      <c r="AA1120" s="108">
        <f t="shared" si="621"/>
        <v>45313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613"/>
        <v>45296</v>
      </c>
      <c r="B1121" s="103">
        <f t="shared" si="605"/>
        <v>329.70849815999998</v>
      </c>
      <c r="C1121" s="192">
        <f t="shared" si="623"/>
        <v>247.24583473005873</v>
      </c>
      <c r="D1121" s="104">
        <f t="shared" si="614"/>
        <v>1109.2360000000001</v>
      </c>
      <c r="E1121" s="105">
        <f t="shared" si="600"/>
        <v>1115.8150000000001</v>
      </c>
      <c r="F1121" s="106">
        <f t="shared" si="601"/>
        <v>45250</v>
      </c>
      <c r="G1121" s="107">
        <f t="shared" si="606"/>
        <v>5.9311093401224202E-3</v>
      </c>
      <c r="H1121" s="108">
        <f t="shared" si="619"/>
        <v>45313</v>
      </c>
      <c r="I1121" s="108">
        <f t="shared" si="607"/>
        <v>45313</v>
      </c>
      <c r="J1121" s="109">
        <f t="shared" si="615"/>
        <v>21</v>
      </c>
      <c r="K1121" s="109">
        <f t="shared" si="604"/>
        <v>10</v>
      </c>
      <c r="L1121" s="8">
        <f t="shared" si="616"/>
        <v>1.0028199600000001</v>
      </c>
      <c r="M1121" s="110">
        <f t="shared" si="603"/>
        <v>1.0049794299999999</v>
      </c>
      <c r="N1121" s="110">
        <f t="shared" si="624"/>
        <v>1.3219661422169815</v>
      </c>
      <c r="O1121" s="103">
        <f t="shared" si="602"/>
        <v>1.32569403</v>
      </c>
      <c r="P1121" s="103">
        <f t="shared" si="608"/>
        <v>327.77232703999999</v>
      </c>
      <c r="Q1121" s="11">
        <f t="shared" si="622"/>
        <v>0</v>
      </c>
      <c r="R1121" s="30">
        <f t="shared" si="617"/>
        <v>0</v>
      </c>
      <c r="S1121" s="8">
        <f t="shared" si="609"/>
        <v>0</v>
      </c>
      <c r="T1121" s="113">
        <f t="shared" si="618"/>
        <v>0.16</v>
      </c>
      <c r="U1121" s="111">
        <f t="shared" si="599"/>
        <v>10</v>
      </c>
      <c r="V1121" s="111">
        <v>252</v>
      </c>
      <c r="W1121" s="110">
        <f t="shared" si="610"/>
        <v>1.005907061</v>
      </c>
      <c r="X1121" s="103">
        <f t="shared" si="611"/>
        <v>1.93617112</v>
      </c>
      <c r="Y1121" s="103">
        <f t="shared" si="612"/>
        <v>0</v>
      </c>
      <c r="Z1121" s="114" t="str">
        <f t="shared" si="620"/>
        <v>A+J=</v>
      </c>
      <c r="AA1121" s="108">
        <f t="shared" si="621"/>
        <v>45313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613"/>
        <v>45297</v>
      </c>
      <c r="B1122" s="103">
        <f t="shared" si="605"/>
        <v>329.99565494999996</v>
      </c>
      <c r="C1122" s="192">
        <f t="shared" si="623"/>
        <v>247.24583473005873</v>
      </c>
      <c r="D1122" s="104">
        <f t="shared" si="614"/>
        <v>1109.2360000000001</v>
      </c>
      <c r="E1122" s="105">
        <f t="shared" si="600"/>
        <v>1115.8150000000001</v>
      </c>
      <c r="F1122" s="106">
        <f t="shared" si="601"/>
        <v>45250</v>
      </c>
      <c r="G1122" s="107">
        <f t="shared" si="606"/>
        <v>5.9311093401224202E-3</v>
      </c>
      <c r="H1122" s="108">
        <f t="shared" si="619"/>
        <v>45313</v>
      </c>
      <c r="I1122" s="108">
        <f t="shared" si="607"/>
        <v>45313</v>
      </c>
      <c r="J1122" s="109">
        <f t="shared" si="615"/>
        <v>21</v>
      </c>
      <c r="K1122" s="109">
        <f t="shared" si="604"/>
        <v>11</v>
      </c>
      <c r="L1122" s="8">
        <f t="shared" si="616"/>
        <v>1.00310239</v>
      </c>
      <c r="M1122" s="110">
        <f t="shared" si="603"/>
        <v>1.0049794299999999</v>
      </c>
      <c r="N1122" s="110">
        <f t="shared" si="624"/>
        <v>1.3219661422169815</v>
      </c>
      <c r="O1122" s="103">
        <f t="shared" si="602"/>
        <v>1.32606739</v>
      </c>
      <c r="P1122" s="103">
        <f t="shared" si="608"/>
        <v>327.86463873999998</v>
      </c>
      <c r="Q1122" s="11">
        <f t="shared" si="622"/>
        <v>0</v>
      </c>
      <c r="R1122" s="30">
        <f t="shared" si="617"/>
        <v>0</v>
      </c>
      <c r="S1122" s="8">
        <f t="shared" si="609"/>
        <v>0</v>
      </c>
      <c r="T1122" s="113">
        <f t="shared" si="618"/>
        <v>0.16</v>
      </c>
      <c r="U1122" s="111">
        <f t="shared" si="599"/>
        <v>11</v>
      </c>
      <c r="V1122" s="111">
        <v>252</v>
      </c>
      <c r="W1122" s="110">
        <f t="shared" si="610"/>
        <v>1.0064996829999999</v>
      </c>
      <c r="X1122" s="103">
        <f t="shared" si="611"/>
        <v>2.1310162099999999</v>
      </c>
      <c r="Y1122" s="103">
        <f t="shared" si="612"/>
        <v>0</v>
      </c>
      <c r="Z1122" s="114" t="str">
        <f t="shared" si="620"/>
        <v>A+J=</v>
      </c>
      <c r="AA1122" s="108">
        <f t="shared" si="621"/>
        <v>45313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613"/>
        <v>45298</v>
      </c>
      <c r="B1123" s="103">
        <f t="shared" si="605"/>
        <v>329.99565494999996</v>
      </c>
      <c r="C1123" s="192">
        <f t="shared" si="623"/>
        <v>247.24583473005873</v>
      </c>
      <c r="D1123" s="104">
        <f t="shared" si="614"/>
        <v>1109.2360000000001</v>
      </c>
      <c r="E1123" s="105">
        <f t="shared" si="600"/>
        <v>1115.8150000000001</v>
      </c>
      <c r="F1123" s="106">
        <f t="shared" si="601"/>
        <v>45250</v>
      </c>
      <c r="G1123" s="107">
        <f t="shared" si="606"/>
        <v>5.9311093401224202E-3</v>
      </c>
      <c r="H1123" s="108">
        <f t="shared" si="619"/>
        <v>45313</v>
      </c>
      <c r="I1123" s="108">
        <f t="shared" si="607"/>
        <v>45313</v>
      </c>
      <c r="J1123" s="109">
        <f t="shared" si="615"/>
        <v>21</v>
      </c>
      <c r="K1123" s="109">
        <f t="shared" si="604"/>
        <v>11</v>
      </c>
      <c r="L1123" s="8">
        <f t="shared" si="616"/>
        <v>1.00310239</v>
      </c>
      <c r="M1123" s="110">
        <f t="shared" si="603"/>
        <v>1.0049794299999999</v>
      </c>
      <c r="N1123" s="110">
        <f t="shared" si="624"/>
        <v>1.3219661422169815</v>
      </c>
      <c r="O1123" s="103">
        <f t="shared" si="602"/>
        <v>1.32606739</v>
      </c>
      <c r="P1123" s="103">
        <f t="shared" si="608"/>
        <v>327.86463873999998</v>
      </c>
      <c r="Q1123" s="11">
        <f t="shared" si="622"/>
        <v>0</v>
      </c>
      <c r="R1123" s="30">
        <f t="shared" si="617"/>
        <v>0</v>
      </c>
      <c r="S1123" s="8">
        <f t="shared" si="609"/>
        <v>0</v>
      </c>
      <c r="T1123" s="113">
        <f t="shared" si="618"/>
        <v>0.16</v>
      </c>
      <c r="U1123" s="111">
        <f t="shared" si="599"/>
        <v>11</v>
      </c>
      <c r="V1123" s="111">
        <v>252</v>
      </c>
      <c r="W1123" s="110">
        <f t="shared" si="610"/>
        <v>1.0064996829999999</v>
      </c>
      <c r="X1123" s="103">
        <f t="shared" si="611"/>
        <v>2.1310162099999999</v>
      </c>
      <c r="Y1123" s="103">
        <f t="shared" si="612"/>
        <v>0</v>
      </c>
      <c r="Z1123" s="114" t="str">
        <f t="shared" si="620"/>
        <v>A+J=</v>
      </c>
      <c r="AA1123" s="108">
        <f t="shared" si="621"/>
        <v>45313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613"/>
        <v>45299</v>
      </c>
      <c r="B1124" s="103">
        <f t="shared" si="605"/>
        <v>329.99565494999996</v>
      </c>
      <c r="C1124" s="192">
        <f t="shared" si="623"/>
        <v>247.24583473005873</v>
      </c>
      <c r="D1124" s="104">
        <f t="shared" si="614"/>
        <v>1109.2360000000001</v>
      </c>
      <c r="E1124" s="105">
        <f t="shared" si="600"/>
        <v>1115.8150000000001</v>
      </c>
      <c r="F1124" s="106">
        <f t="shared" si="601"/>
        <v>45250</v>
      </c>
      <c r="G1124" s="107">
        <f t="shared" si="606"/>
        <v>5.9311093401224202E-3</v>
      </c>
      <c r="H1124" s="108">
        <f t="shared" si="619"/>
        <v>45313</v>
      </c>
      <c r="I1124" s="108">
        <f t="shared" si="607"/>
        <v>45313</v>
      </c>
      <c r="J1124" s="109">
        <f t="shared" si="615"/>
        <v>21</v>
      </c>
      <c r="K1124" s="109">
        <f t="shared" si="604"/>
        <v>11</v>
      </c>
      <c r="L1124" s="8">
        <f t="shared" si="616"/>
        <v>1.00310239</v>
      </c>
      <c r="M1124" s="110">
        <f t="shared" si="603"/>
        <v>1.0049794299999999</v>
      </c>
      <c r="N1124" s="110">
        <f t="shared" si="624"/>
        <v>1.3219661422169815</v>
      </c>
      <c r="O1124" s="103">
        <f t="shared" si="602"/>
        <v>1.32606739</v>
      </c>
      <c r="P1124" s="103">
        <f t="shared" si="608"/>
        <v>327.86463873999998</v>
      </c>
      <c r="Q1124" s="11">
        <f t="shared" si="622"/>
        <v>0</v>
      </c>
      <c r="R1124" s="30">
        <f t="shared" si="617"/>
        <v>0</v>
      </c>
      <c r="S1124" s="8">
        <f t="shared" si="609"/>
        <v>0</v>
      </c>
      <c r="T1124" s="113">
        <f t="shared" si="618"/>
        <v>0.16</v>
      </c>
      <c r="U1124" s="111">
        <f t="shared" si="599"/>
        <v>11</v>
      </c>
      <c r="V1124" s="111">
        <v>252</v>
      </c>
      <c r="W1124" s="110">
        <f t="shared" si="610"/>
        <v>1.0064996829999999</v>
      </c>
      <c r="X1124" s="103">
        <f t="shared" si="611"/>
        <v>2.1310162099999999</v>
      </c>
      <c r="Y1124" s="103">
        <f t="shared" si="612"/>
        <v>0</v>
      </c>
      <c r="Z1124" s="114" t="str">
        <f t="shared" si="620"/>
        <v>A+J=</v>
      </c>
      <c r="AA1124" s="108">
        <f t="shared" si="621"/>
        <v>45313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613"/>
        <v>45300</v>
      </c>
      <c r="B1125" s="103">
        <f t="shared" si="605"/>
        <v>330.28306300999998</v>
      </c>
      <c r="C1125" s="192">
        <f t="shared" si="623"/>
        <v>247.24583473005873</v>
      </c>
      <c r="D1125" s="104">
        <f t="shared" si="614"/>
        <v>1109.2360000000001</v>
      </c>
      <c r="E1125" s="105">
        <f t="shared" si="600"/>
        <v>1115.8150000000001</v>
      </c>
      <c r="F1125" s="106">
        <f t="shared" si="601"/>
        <v>45250</v>
      </c>
      <c r="G1125" s="107">
        <f t="shared" si="606"/>
        <v>5.9311093401224202E-3</v>
      </c>
      <c r="H1125" s="108">
        <f t="shared" si="619"/>
        <v>45313</v>
      </c>
      <c r="I1125" s="108">
        <f t="shared" si="607"/>
        <v>45313</v>
      </c>
      <c r="J1125" s="109">
        <f t="shared" si="615"/>
        <v>21</v>
      </c>
      <c r="K1125" s="109">
        <f t="shared" si="604"/>
        <v>12</v>
      </c>
      <c r="L1125" s="8">
        <f t="shared" si="616"/>
        <v>1.0033848999999999</v>
      </c>
      <c r="M1125" s="110">
        <f t="shared" si="603"/>
        <v>1.0049794299999999</v>
      </c>
      <c r="N1125" s="110">
        <f t="shared" si="624"/>
        <v>1.3219661422169815</v>
      </c>
      <c r="O1125" s="103">
        <f t="shared" si="602"/>
        <v>1.3264408599999999</v>
      </c>
      <c r="P1125" s="103">
        <f t="shared" si="608"/>
        <v>327.95697765</v>
      </c>
      <c r="Q1125" s="11">
        <f t="shared" si="622"/>
        <v>0</v>
      </c>
      <c r="R1125" s="30">
        <f t="shared" si="617"/>
        <v>0</v>
      </c>
      <c r="S1125" s="8">
        <f t="shared" si="609"/>
        <v>0</v>
      </c>
      <c r="T1125" s="113">
        <f t="shared" si="618"/>
        <v>0.16</v>
      </c>
      <c r="U1125" s="111">
        <f t="shared" ref="U1125:U1188" si="625">IF(Q1124&gt;0,1,IF(K1125=K1124,U1124,U1124+1))</f>
        <v>12</v>
      </c>
      <c r="V1125" s="111">
        <v>252</v>
      </c>
      <c r="W1125" s="110">
        <f t="shared" si="610"/>
        <v>1.007092654</v>
      </c>
      <c r="X1125" s="103">
        <f t="shared" si="611"/>
        <v>2.32608536</v>
      </c>
      <c r="Y1125" s="103">
        <f t="shared" si="612"/>
        <v>0</v>
      </c>
      <c r="Z1125" s="114" t="str">
        <f t="shared" si="620"/>
        <v>A+J=</v>
      </c>
      <c r="AA1125" s="108">
        <f t="shared" si="621"/>
        <v>45313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613"/>
        <v>45301</v>
      </c>
      <c r="B1126" s="103">
        <f t="shared" si="605"/>
        <v>330.57072496000001</v>
      </c>
      <c r="C1126" s="192">
        <f t="shared" si="623"/>
        <v>247.24583473005873</v>
      </c>
      <c r="D1126" s="104">
        <f t="shared" si="614"/>
        <v>1109.2360000000001</v>
      </c>
      <c r="E1126" s="105">
        <f t="shared" si="600"/>
        <v>1115.8150000000001</v>
      </c>
      <c r="F1126" s="106">
        <f t="shared" si="601"/>
        <v>45250</v>
      </c>
      <c r="G1126" s="107">
        <f t="shared" si="606"/>
        <v>5.9311093401224202E-3</v>
      </c>
      <c r="H1126" s="108">
        <f t="shared" si="619"/>
        <v>45313</v>
      </c>
      <c r="I1126" s="108">
        <f t="shared" si="607"/>
        <v>45313</v>
      </c>
      <c r="J1126" s="109">
        <f t="shared" si="615"/>
        <v>21</v>
      </c>
      <c r="K1126" s="109">
        <f t="shared" si="604"/>
        <v>13</v>
      </c>
      <c r="L1126" s="8">
        <f t="shared" si="616"/>
        <v>1.0036674999999999</v>
      </c>
      <c r="M1126" s="110">
        <f t="shared" si="603"/>
        <v>1.0049794299999999</v>
      </c>
      <c r="N1126" s="110">
        <f t="shared" si="624"/>
        <v>1.3219661422169815</v>
      </c>
      <c r="O1126" s="103">
        <f t="shared" si="602"/>
        <v>1.3268144500000001</v>
      </c>
      <c r="P1126" s="103">
        <f t="shared" si="608"/>
        <v>328.04934622000002</v>
      </c>
      <c r="Q1126" s="11">
        <f t="shared" si="622"/>
        <v>0</v>
      </c>
      <c r="R1126" s="30">
        <f t="shared" si="617"/>
        <v>0</v>
      </c>
      <c r="S1126" s="8">
        <f t="shared" si="609"/>
        <v>0</v>
      </c>
      <c r="T1126" s="113">
        <f t="shared" si="618"/>
        <v>0.16</v>
      </c>
      <c r="U1126" s="111">
        <f t="shared" si="625"/>
        <v>13</v>
      </c>
      <c r="V1126" s="111">
        <v>252</v>
      </c>
      <c r="W1126" s="110">
        <f t="shared" si="610"/>
        <v>1.0076859739999999</v>
      </c>
      <c r="X1126" s="103">
        <f t="shared" si="611"/>
        <v>2.5213787399999998</v>
      </c>
      <c r="Y1126" s="103">
        <f t="shared" si="612"/>
        <v>0</v>
      </c>
      <c r="Z1126" s="114" t="str">
        <f t="shared" si="620"/>
        <v>A+J=</v>
      </c>
      <c r="AA1126" s="108">
        <f t="shared" si="621"/>
        <v>45313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613"/>
        <v>45302</v>
      </c>
      <c r="B1127" s="103">
        <f t="shared" si="605"/>
        <v>330.85863380000001</v>
      </c>
      <c r="C1127" s="192">
        <f t="shared" si="623"/>
        <v>247.24583473005873</v>
      </c>
      <c r="D1127" s="104">
        <f t="shared" si="614"/>
        <v>1109.2360000000001</v>
      </c>
      <c r="E1127" s="105">
        <f t="shared" si="600"/>
        <v>1115.8150000000001</v>
      </c>
      <c r="F1127" s="106">
        <f t="shared" si="601"/>
        <v>45250</v>
      </c>
      <c r="G1127" s="107">
        <f t="shared" si="606"/>
        <v>5.9311093401224202E-3</v>
      </c>
      <c r="H1127" s="108">
        <f t="shared" si="619"/>
        <v>45313</v>
      </c>
      <c r="I1127" s="108">
        <f t="shared" si="607"/>
        <v>45313</v>
      </c>
      <c r="J1127" s="109">
        <f t="shared" si="615"/>
        <v>21</v>
      </c>
      <c r="K1127" s="109">
        <f t="shared" si="604"/>
        <v>14</v>
      </c>
      <c r="L1127" s="8">
        <f t="shared" si="616"/>
        <v>1.00395017</v>
      </c>
      <c r="M1127" s="110">
        <f t="shared" si="603"/>
        <v>1.0049794299999999</v>
      </c>
      <c r="N1127" s="110">
        <f t="shared" si="624"/>
        <v>1.3219661422169815</v>
      </c>
      <c r="O1127" s="103">
        <f t="shared" si="602"/>
        <v>1.3271881299999999</v>
      </c>
      <c r="P1127" s="103">
        <f t="shared" si="608"/>
        <v>328.14173704000001</v>
      </c>
      <c r="Q1127" s="11">
        <f t="shared" si="622"/>
        <v>0</v>
      </c>
      <c r="R1127" s="30">
        <f t="shared" si="617"/>
        <v>0</v>
      </c>
      <c r="S1127" s="8">
        <f t="shared" si="609"/>
        <v>0</v>
      </c>
      <c r="T1127" s="113">
        <f t="shared" si="618"/>
        <v>0.16</v>
      </c>
      <c r="U1127" s="111">
        <f t="shared" si="625"/>
        <v>14</v>
      </c>
      <c r="V1127" s="111">
        <v>252</v>
      </c>
      <c r="W1127" s="110">
        <f t="shared" si="610"/>
        <v>1.0082796439999999</v>
      </c>
      <c r="X1127" s="103">
        <f t="shared" si="611"/>
        <v>2.71689676</v>
      </c>
      <c r="Y1127" s="103">
        <f t="shared" si="612"/>
        <v>0</v>
      </c>
      <c r="Z1127" s="114" t="str">
        <f t="shared" si="620"/>
        <v>A+J=</v>
      </c>
      <c r="AA1127" s="108">
        <f t="shared" si="621"/>
        <v>45313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613"/>
        <v>45303</v>
      </c>
      <c r="B1128" s="103">
        <f t="shared" si="605"/>
        <v>331.14679217000003</v>
      </c>
      <c r="C1128" s="192">
        <f t="shared" si="623"/>
        <v>247.24583473005873</v>
      </c>
      <c r="D1128" s="104">
        <f t="shared" si="614"/>
        <v>1109.2360000000001</v>
      </c>
      <c r="E1128" s="105">
        <f t="shared" ref="E1128:E1191" si="626">IF($K1128=1,VLOOKUP($A1127,$AO$10:$AS$165,4),E1127)</f>
        <v>1115.8150000000001</v>
      </c>
      <c r="F1128" s="106">
        <f t="shared" ref="F1128:F1191" si="627">IF($K1128=1,VLOOKUP($A1127,$AO$10:$AS$165,5),F1127)</f>
        <v>45250</v>
      </c>
      <c r="G1128" s="107">
        <f t="shared" si="606"/>
        <v>5.9311093401224202E-3</v>
      </c>
      <c r="H1128" s="108">
        <f t="shared" si="619"/>
        <v>45313</v>
      </c>
      <c r="I1128" s="108">
        <f t="shared" si="607"/>
        <v>45313</v>
      </c>
      <c r="J1128" s="109">
        <f t="shared" si="615"/>
        <v>21</v>
      </c>
      <c r="K1128" s="109">
        <f t="shared" si="604"/>
        <v>15</v>
      </c>
      <c r="L1128" s="8">
        <f t="shared" si="616"/>
        <v>1.00423292</v>
      </c>
      <c r="M1128" s="110">
        <f t="shared" si="603"/>
        <v>1.0049794299999999</v>
      </c>
      <c r="N1128" s="110">
        <f t="shared" si="624"/>
        <v>1.3219661422169815</v>
      </c>
      <c r="O1128" s="103">
        <f t="shared" si="602"/>
        <v>1.32756191</v>
      </c>
      <c r="P1128" s="103">
        <f t="shared" si="608"/>
        <v>328.23415259000001</v>
      </c>
      <c r="Q1128" s="11">
        <f t="shared" si="622"/>
        <v>0</v>
      </c>
      <c r="R1128" s="30">
        <f t="shared" si="617"/>
        <v>0</v>
      </c>
      <c r="S1128" s="8">
        <f t="shared" si="609"/>
        <v>0</v>
      </c>
      <c r="T1128" s="113">
        <f t="shared" si="618"/>
        <v>0.16</v>
      </c>
      <c r="U1128" s="111">
        <f t="shared" si="625"/>
        <v>15</v>
      </c>
      <c r="V1128" s="111">
        <v>252</v>
      </c>
      <c r="W1128" s="110">
        <f t="shared" si="610"/>
        <v>1.008873664</v>
      </c>
      <c r="X1128" s="103">
        <f t="shared" si="611"/>
        <v>2.91263958</v>
      </c>
      <c r="Y1128" s="103">
        <f t="shared" si="612"/>
        <v>0</v>
      </c>
      <c r="Z1128" s="114" t="str">
        <f t="shared" si="620"/>
        <v>A+J=</v>
      </c>
      <c r="AA1128" s="108">
        <f t="shared" si="621"/>
        <v>45313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613"/>
        <v>45304</v>
      </c>
      <c r="B1129" s="103">
        <f t="shared" si="605"/>
        <v>331.43520487000001</v>
      </c>
      <c r="C1129" s="192">
        <f t="shared" si="623"/>
        <v>247.24583473005873</v>
      </c>
      <c r="D1129" s="104">
        <f t="shared" si="614"/>
        <v>1109.2360000000001</v>
      </c>
      <c r="E1129" s="105">
        <f t="shared" si="626"/>
        <v>1115.8150000000001</v>
      </c>
      <c r="F1129" s="106">
        <f t="shared" si="627"/>
        <v>45250</v>
      </c>
      <c r="G1129" s="107">
        <f t="shared" si="606"/>
        <v>5.9311093401224202E-3</v>
      </c>
      <c r="H1129" s="108">
        <f t="shared" si="619"/>
        <v>45313</v>
      </c>
      <c r="I1129" s="108">
        <f t="shared" si="607"/>
        <v>45313</v>
      </c>
      <c r="J1129" s="109">
        <f t="shared" si="615"/>
        <v>21</v>
      </c>
      <c r="K1129" s="109">
        <f t="shared" si="604"/>
        <v>16</v>
      </c>
      <c r="L1129" s="8">
        <f t="shared" si="616"/>
        <v>1.0045157499999999</v>
      </c>
      <c r="M1129" s="110">
        <f t="shared" si="603"/>
        <v>1.0049794299999999</v>
      </c>
      <c r="N1129" s="110">
        <f t="shared" si="624"/>
        <v>1.3219661422169815</v>
      </c>
      <c r="O1129" s="103">
        <f t="shared" ref="O1129:O1192" si="628">TRUNC(TRUNC((L1129*N1129),15),8)</f>
        <v>1.32793581</v>
      </c>
      <c r="P1129" s="103">
        <f t="shared" si="608"/>
        <v>328.32659781000001</v>
      </c>
      <c r="Q1129" s="11">
        <f t="shared" si="622"/>
        <v>0</v>
      </c>
      <c r="R1129" s="30">
        <f t="shared" si="617"/>
        <v>0</v>
      </c>
      <c r="S1129" s="8">
        <f t="shared" si="609"/>
        <v>0</v>
      </c>
      <c r="T1129" s="113">
        <f t="shared" si="618"/>
        <v>0.16</v>
      </c>
      <c r="U1129" s="111">
        <f t="shared" si="625"/>
        <v>16</v>
      </c>
      <c r="V1129" s="111">
        <v>252</v>
      </c>
      <c r="W1129" s="110">
        <f t="shared" si="610"/>
        <v>1.0094680330000001</v>
      </c>
      <c r="X1129" s="103">
        <f t="shared" si="611"/>
        <v>3.1086070600000002</v>
      </c>
      <c r="Y1129" s="103">
        <f t="shared" si="612"/>
        <v>0</v>
      </c>
      <c r="Z1129" s="114" t="str">
        <f t="shared" si="620"/>
        <v>A+J=</v>
      </c>
      <c r="AA1129" s="108">
        <f t="shared" si="621"/>
        <v>45313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613"/>
        <v>45305</v>
      </c>
      <c r="B1130" s="103">
        <f t="shared" si="605"/>
        <v>331.43520487000001</v>
      </c>
      <c r="C1130" s="192">
        <f t="shared" si="623"/>
        <v>247.24583473005873</v>
      </c>
      <c r="D1130" s="104">
        <f t="shared" si="614"/>
        <v>1109.2360000000001</v>
      </c>
      <c r="E1130" s="105">
        <f t="shared" si="626"/>
        <v>1115.8150000000001</v>
      </c>
      <c r="F1130" s="106">
        <f t="shared" si="627"/>
        <v>45250</v>
      </c>
      <c r="G1130" s="107">
        <f t="shared" si="606"/>
        <v>5.9311093401224202E-3</v>
      </c>
      <c r="H1130" s="108">
        <f t="shared" si="619"/>
        <v>45313</v>
      </c>
      <c r="I1130" s="108">
        <f t="shared" si="607"/>
        <v>45313</v>
      </c>
      <c r="J1130" s="109">
        <f t="shared" si="615"/>
        <v>21</v>
      </c>
      <c r="K1130" s="109">
        <f t="shared" si="604"/>
        <v>16</v>
      </c>
      <c r="L1130" s="8">
        <f t="shared" si="616"/>
        <v>1.0045157499999999</v>
      </c>
      <c r="M1130" s="110">
        <f t="shared" ref="M1130:M1193" si="629">IF(I1130&gt;I1129,L1129,M1129)</f>
        <v>1.0049794299999999</v>
      </c>
      <c r="N1130" s="110">
        <f t="shared" si="624"/>
        <v>1.3219661422169815</v>
      </c>
      <c r="O1130" s="103">
        <f t="shared" si="628"/>
        <v>1.32793581</v>
      </c>
      <c r="P1130" s="103">
        <f t="shared" si="608"/>
        <v>328.32659781000001</v>
      </c>
      <c r="Q1130" s="11">
        <f t="shared" si="622"/>
        <v>0</v>
      </c>
      <c r="R1130" s="30">
        <f t="shared" si="617"/>
        <v>0</v>
      </c>
      <c r="S1130" s="8">
        <f t="shared" si="609"/>
        <v>0</v>
      </c>
      <c r="T1130" s="113">
        <f t="shared" si="618"/>
        <v>0.16</v>
      </c>
      <c r="U1130" s="111">
        <f t="shared" si="625"/>
        <v>16</v>
      </c>
      <c r="V1130" s="111">
        <v>252</v>
      </c>
      <c r="W1130" s="110">
        <f t="shared" si="610"/>
        <v>1.0094680330000001</v>
      </c>
      <c r="X1130" s="103">
        <f t="shared" si="611"/>
        <v>3.1086070600000002</v>
      </c>
      <c r="Y1130" s="103">
        <f t="shared" si="612"/>
        <v>0</v>
      </c>
      <c r="Z1130" s="114" t="str">
        <f t="shared" si="620"/>
        <v>A+J=</v>
      </c>
      <c r="AA1130" s="108">
        <f t="shared" si="621"/>
        <v>45313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613"/>
        <v>45306</v>
      </c>
      <c r="B1131" s="103">
        <f t="shared" si="605"/>
        <v>331.43520487000001</v>
      </c>
      <c r="C1131" s="192">
        <f t="shared" si="623"/>
        <v>247.24583473005873</v>
      </c>
      <c r="D1131" s="104">
        <f t="shared" si="614"/>
        <v>1109.2360000000001</v>
      </c>
      <c r="E1131" s="105">
        <f t="shared" si="626"/>
        <v>1115.8150000000001</v>
      </c>
      <c r="F1131" s="106">
        <f t="shared" si="627"/>
        <v>45250</v>
      </c>
      <c r="G1131" s="107">
        <f t="shared" si="606"/>
        <v>5.9311093401224202E-3</v>
      </c>
      <c r="H1131" s="108">
        <f t="shared" si="619"/>
        <v>45313</v>
      </c>
      <c r="I1131" s="108">
        <f t="shared" si="607"/>
        <v>45313</v>
      </c>
      <c r="J1131" s="109">
        <f t="shared" si="615"/>
        <v>21</v>
      </c>
      <c r="K1131" s="109">
        <f t="shared" si="604"/>
        <v>16</v>
      </c>
      <c r="L1131" s="8">
        <f t="shared" si="616"/>
        <v>1.0045157499999999</v>
      </c>
      <c r="M1131" s="110">
        <f t="shared" si="629"/>
        <v>1.0049794299999999</v>
      </c>
      <c r="N1131" s="110">
        <f t="shared" si="624"/>
        <v>1.3219661422169815</v>
      </c>
      <c r="O1131" s="103">
        <f t="shared" si="628"/>
        <v>1.32793581</v>
      </c>
      <c r="P1131" s="103">
        <f t="shared" si="608"/>
        <v>328.32659781000001</v>
      </c>
      <c r="Q1131" s="11">
        <f t="shared" si="622"/>
        <v>0</v>
      </c>
      <c r="R1131" s="30">
        <f t="shared" si="617"/>
        <v>0</v>
      </c>
      <c r="S1131" s="8">
        <f t="shared" si="609"/>
        <v>0</v>
      </c>
      <c r="T1131" s="113">
        <f t="shared" si="618"/>
        <v>0.16</v>
      </c>
      <c r="U1131" s="111">
        <f t="shared" si="625"/>
        <v>16</v>
      </c>
      <c r="V1131" s="111">
        <v>252</v>
      </c>
      <c r="W1131" s="110">
        <f t="shared" si="610"/>
        <v>1.0094680330000001</v>
      </c>
      <c r="X1131" s="103">
        <f t="shared" si="611"/>
        <v>3.1086070600000002</v>
      </c>
      <c r="Y1131" s="103">
        <f t="shared" si="612"/>
        <v>0</v>
      </c>
      <c r="Z1131" s="114" t="str">
        <f t="shared" si="620"/>
        <v>A+J=</v>
      </c>
      <c r="AA1131" s="108">
        <f t="shared" si="621"/>
        <v>45313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613"/>
        <v>45307</v>
      </c>
      <c r="B1132" s="103">
        <f t="shared" si="605"/>
        <v>331.72386520999999</v>
      </c>
      <c r="C1132" s="192">
        <f t="shared" si="623"/>
        <v>247.24583473005873</v>
      </c>
      <c r="D1132" s="104">
        <f t="shared" si="614"/>
        <v>1109.2360000000001</v>
      </c>
      <c r="E1132" s="105">
        <f t="shared" si="626"/>
        <v>1115.8150000000001</v>
      </c>
      <c r="F1132" s="106">
        <f t="shared" si="627"/>
        <v>45250</v>
      </c>
      <c r="G1132" s="107">
        <f t="shared" si="606"/>
        <v>5.9311093401224202E-3</v>
      </c>
      <c r="H1132" s="108">
        <f t="shared" si="619"/>
        <v>45313</v>
      </c>
      <c r="I1132" s="108">
        <f t="shared" si="607"/>
        <v>45313</v>
      </c>
      <c r="J1132" s="109">
        <f t="shared" si="615"/>
        <v>21</v>
      </c>
      <c r="K1132" s="109">
        <f t="shared" ref="K1132:K1195" si="630">(J1132-(NETWORKDAYS(A1132,I1132,AD$171:AD$502)-1))</f>
        <v>17</v>
      </c>
      <c r="L1132" s="8">
        <f t="shared" si="616"/>
        <v>1.0047986600000001</v>
      </c>
      <c r="M1132" s="110">
        <f t="shared" si="629"/>
        <v>1.0049794299999999</v>
      </c>
      <c r="N1132" s="110">
        <f t="shared" si="624"/>
        <v>1.3219661422169815</v>
      </c>
      <c r="O1132" s="103">
        <f t="shared" si="628"/>
        <v>1.3283098</v>
      </c>
      <c r="P1132" s="103">
        <f t="shared" si="608"/>
        <v>328.41906527999998</v>
      </c>
      <c r="Q1132" s="11">
        <f t="shared" si="622"/>
        <v>0</v>
      </c>
      <c r="R1132" s="30">
        <f t="shared" si="617"/>
        <v>0</v>
      </c>
      <c r="S1132" s="8">
        <f t="shared" si="609"/>
        <v>0</v>
      </c>
      <c r="T1132" s="113">
        <f t="shared" si="618"/>
        <v>0.16</v>
      </c>
      <c r="U1132" s="111">
        <f t="shared" si="625"/>
        <v>17</v>
      </c>
      <c r="V1132" s="111">
        <v>252</v>
      </c>
      <c r="W1132" s="110">
        <f t="shared" si="610"/>
        <v>1.0100627529999999</v>
      </c>
      <c r="X1132" s="103">
        <f t="shared" si="611"/>
        <v>3.3047999300000002</v>
      </c>
      <c r="Y1132" s="103">
        <f t="shared" si="612"/>
        <v>0</v>
      </c>
      <c r="Z1132" s="114" t="str">
        <f t="shared" si="620"/>
        <v>A+J=</v>
      </c>
      <c r="AA1132" s="108">
        <f t="shared" si="621"/>
        <v>45313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613"/>
        <v>45308</v>
      </c>
      <c r="B1133" s="103">
        <f t="shared" si="605"/>
        <v>332.01278050000002</v>
      </c>
      <c r="C1133" s="192">
        <f t="shared" si="623"/>
        <v>247.24583473005873</v>
      </c>
      <c r="D1133" s="104">
        <f t="shared" si="614"/>
        <v>1109.2360000000001</v>
      </c>
      <c r="E1133" s="105">
        <f t="shared" si="626"/>
        <v>1115.8150000000001</v>
      </c>
      <c r="F1133" s="106">
        <f t="shared" si="627"/>
        <v>45250</v>
      </c>
      <c r="G1133" s="107">
        <f t="shared" si="606"/>
        <v>5.9311093401224202E-3</v>
      </c>
      <c r="H1133" s="108">
        <f t="shared" si="619"/>
        <v>45313</v>
      </c>
      <c r="I1133" s="108">
        <f t="shared" si="607"/>
        <v>45313</v>
      </c>
      <c r="J1133" s="109">
        <f t="shared" si="615"/>
        <v>21</v>
      </c>
      <c r="K1133" s="109">
        <f t="shared" si="630"/>
        <v>18</v>
      </c>
      <c r="L1133" s="8">
        <f t="shared" si="616"/>
        <v>1.0050816499999999</v>
      </c>
      <c r="M1133" s="110">
        <f t="shared" si="629"/>
        <v>1.0049794299999999</v>
      </c>
      <c r="N1133" s="110">
        <f t="shared" si="624"/>
        <v>1.3219661422169815</v>
      </c>
      <c r="O1133" s="103">
        <f t="shared" si="628"/>
        <v>1.3286839100000001</v>
      </c>
      <c r="P1133" s="103">
        <f t="shared" si="608"/>
        <v>328.51156242000002</v>
      </c>
      <c r="Q1133" s="11">
        <f t="shared" si="622"/>
        <v>0</v>
      </c>
      <c r="R1133" s="30">
        <f t="shared" si="617"/>
        <v>0</v>
      </c>
      <c r="S1133" s="8">
        <f t="shared" si="609"/>
        <v>0</v>
      </c>
      <c r="T1133" s="113">
        <f t="shared" si="618"/>
        <v>0.16</v>
      </c>
      <c r="U1133" s="111">
        <f t="shared" si="625"/>
        <v>18</v>
      </c>
      <c r="V1133" s="111">
        <v>252</v>
      </c>
      <c r="W1133" s="110">
        <f t="shared" si="610"/>
        <v>1.0106578230000001</v>
      </c>
      <c r="X1133" s="103">
        <f t="shared" si="611"/>
        <v>3.5012180800000001</v>
      </c>
      <c r="Y1133" s="103">
        <f t="shared" si="612"/>
        <v>0</v>
      </c>
      <c r="Z1133" s="114" t="str">
        <f t="shared" si="620"/>
        <v>A+J=</v>
      </c>
      <c r="AA1133" s="108">
        <f t="shared" si="621"/>
        <v>45313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613"/>
        <v>45309</v>
      </c>
      <c r="B1134" s="103">
        <f t="shared" si="605"/>
        <v>332.30194620999998</v>
      </c>
      <c r="C1134" s="192">
        <f t="shared" si="623"/>
        <v>247.24583473005873</v>
      </c>
      <c r="D1134" s="104">
        <f t="shared" si="614"/>
        <v>1109.2360000000001</v>
      </c>
      <c r="E1134" s="105">
        <f t="shared" si="626"/>
        <v>1115.8150000000001</v>
      </c>
      <c r="F1134" s="106">
        <f t="shared" si="627"/>
        <v>45250</v>
      </c>
      <c r="G1134" s="107">
        <f t="shared" si="606"/>
        <v>5.9311093401224202E-3</v>
      </c>
      <c r="H1134" s="108">
        <f t="shared" si="619"/>
        <v>45313</v>
      </c>
      <c r="I1134" s="108">
        <f t="shared" si="607"/>
        <v>45313</v>
      </c>
      <c r="J1134" s="109">
        <f t="shared" si="615"/>
        <v>21</v>
      </c>
      <c r="K1134" s="109">
        <f t="shared" si="630"/>
        <v>19</v>
      </c>
      <c r="L1134" s="8">
        <f t="shared" si="616"/>
        <v>1.00536472</v>
      </c>
      <c r="M1134" s="110">
        <f t="shared" si="629"/>
        <v>1.0049794299999999</v>
      </c>
      <c r="N1134" s="110">
        <f t="shared" si="624"/>
        <v>1.3219661422169815</v>
      </c>
      <c r="O1134" s="103">
        <f t="shared" si="628"/>
        <v>1.32905812</v>
      </c>
      <c r="P1134" s="103">
        <f t="shared" si="608"/>
        <v>328.60408428</v>
      </c>
      <c r="Q1134" s="11">
        <f t="shared" si="622"/>
        <v>0</v>
      </c>
      <c r="R1134" s="30">
        <f t="shared" si="617"/>
        <v>0</v>
      </c>
      <c r="S1134" s="8">
        <f t="shared" si="609"/>
        <v>0</v>
      </c>
      <c r="T1134" s="113">
        <f t="shared" si="618"/>
        <v>0.16</v>
      </c>
      <c r="U1134" s="111">
        <f t="shared" si="625"/>
        <v>19</v>
      </c>
      <c r="V1134" s="111">
        <v>252</v>
      </c>
      <c r="W1134" s="110">
        <f t="shared" si="610"/>
        <v>1.0112532439999999</v>
      </c>
      <c r="X1134" s="103">
        <f t="shared" si="611"/>
        <v>3.6978619300000002</v>
      </c>
      <c r="Y1134" s="103">
        <f t="shared" si="612"/>
        <v>0</v>
      </c>
      <c r="Z1134" s="114" t="str">
        <f t="shared" si="620"/>
        <v>A+J=</v>
      </c>
      <c r="AA1134" s="108">
        <f t="shared" si="621"/>
        <v>45313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613"/>
        <v>45310</v>
      </c>
      <c r="B1135" s="103">
        <f t="shared" si="605"/>
        <v>332.59136216999997</v>
      </c>
      <c r="C1135" s="192">
        <f t="shared" si="623"/>
        <v>247.24583473005873</v>
      </c>
      <c r="D1135" s="104">
        <f t="shared" si="614"/>
        <v>1109.2360000000001</v>
      </c>
      <c r="E1135" s="105">
        <f t="shared" si="626"/>
        <v>1115.8150000000001</v>
      </c>
      <c r="F1135" s="106">
        <f t="shared" si="627"/>
        <v>45250</v>
      </c>
      <c r="G1135" s="107">
        <f t="shared" si="606"/>
        <v>5.9311093401224202E-3</v>
      </c>
      <c r="H1135" s="108">
        <f t="shared" si="619"/>
        <v>45313</v>
      </c>
      <c r="I1135" s="108">
        <f t="shared" si="607"/>
        <v>45313</v>
      </c>
      <c r="J1135" s="109">
        <f t="shared" si="615"/>
        <v>21</v>
      </c>
      <c r="K1135" s="109">
        <f t="shared" si="630"/>
        <v>20</v>
      </c>
      <c r="L1135" s="8">
        <f t="shared" si="616"/>
        <v>1.00564787</v>
      </c>
      <c r="M1135" s="110">
        <f t="shared" si="629"/>
        <v>1.0049794299999999</v>
      </c>
      <c r="N1135" s="110">
        <f t="shared" si="624"/>
        <v>1.3219661422169815</v>
      </c>
      <c r="O1135" s="103">
        <f t="shared" si="628"/>
        <v>1.32943243</v>
      </c>
      <c r="P1135" s="103">
        <f t="shared" si="608"/>
        <v>328.69663086999998</v>
      </c>
      <c r="Q1135" s="11">
        <f t="shared" si="622"/>
        <v>0</v>
      </c>
      <c r="R1135" s="30">
        <f t="shared" si="617"/>
        <v>0</v>
      </c>
      <c r="S1135" s="8">
        <f t="shared" si="609"/>
        <v>0</v>
      </c>
      <c r="T1135" s="113">
        <f t="shared" si="618"/>
        <v>0.16</v>
      </c>
      <c r="U1135" s="111">
        <f t="shared" si="625"/>
        <v>20</v>
      </c>
      <c r="V1135" s="111">
        <v>252</v>
      </c>
      <c r="W1135" s="110">
        <f t="shared" si="610"/>
        <v>1.0118490149999999</v>
      </c>
      <c r="X1135" s="103">
        <f t="shared" si="611"/>
        <v>3.8947313000000001</v>
      </c>
      <c r="Y1135" s="103">
        <f t="shared" si="612"/>
        <v>0</v>
      </c>
      <c r="Z1135" s="114" t="str">
        <f t="shared" si="620"/>
        <v>A+J=</v>
      </c>
      <c r="AA1135" s="108">
        <f t="shared" si="621"/>
        <v>45313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613"/>
        <v>45311</v>
      </c>
      <c r="B1136" s="103">
        <f t="shared" si="605"/>
        <v>332.88103166999997</v>
      </c>
      <c r="C1136" s="192">
        <f t="shared" si="623"/>
        <v>247.24583473005873</v>
      </c>
      <c r="D1136" s="104">
        <f t="shared" si="614"/>
        <v>1109.2360000000001</v>
      </c>
      <c r="E1136" s="105">
        <f t="shared" si="626"/>
        <v>1115.8150000000001</v>
      </c>
      <c r="F1136" s="106">
        <f t="shared" si="627"/>
        <v>45250</v>
      </c>
      <c r="G1136" s="107">
        <f t="shared" si="606"/>
        <v>5.9311093401224202E-3</v>
      </c>
      <c r="H1136" s="108">
        <f t="shared" si="619"/>
        <v>45342</v>
      </c>
      <c r="I1136" s="108">
        <f t="shared" si="607"/>
        <v>45313</v>
      </c>
      <c r="J1136" s="109">
        <f t="shared" si="615"/>
        <v>21</v>
      </c>
      <c r="K1136" s="109">
        <f t="shared" si="630"/>
        <v>21</v>
      </c>
      <c r="L1136" s="8">
        <f t="shared" si="616"/>
        <v>1.0059311</v>
      </c>
      <c r="M1136" s="110">
        <f t="shared" si="629"/>
        <v>1.0049794299999999</v>
      </c>
      <c r="N1136" s="110">
        <f t="shared" si="624"/>
        <v>1.3219661422169815</v>
      </c>
      <c r="O1136" s="103">
        <f t="shared" si="628"/>
        <v>1.32980685</v>
      </c>
      <c r="P1136" s="103">
        <f t="shared" si="608"/>
        <v>328.78920464999999</v>
      </c>
      <c r="Q1136" s="11">
        <f t="shared" si="622"/>
        <v>0</v>
      </c>
      <c r="R1136" s="30">
        <f t="shared" si="617"/>
        <v>0</v>
      </c>
      <c r="S1136" s="8">
        <f t="shared" si="609"/>
        <v>0</v>
      </c>
      <c r="T1136" s="113">
        <f t="shared" si="618"/>
        <v>0.16</v>
      </c>
      <c r="U1136" s="111">
        <f t="shared" si="625"/>
        <v>21</v>
      </c>
      <c r="V1136" s="111">
        <v>252</v>
      </c>
      <c r="W1136" s="110">
        <f t="shared" si="610"/>
        <v>1.0124451379999999</v>
      </c>
      <c r="X1136" s="103">
        <f t="shared" si="611"/>
        <v>4.0918270200000002</v>
      </c>
      <c r="Y1136" s="103">
        <f t="shared" si="612"/>
        <v>0</v>
      </c>
      <c r="Z1136" s="114" t="str">
        <f t="shared" si="620"/>
        <v>A+J=</v>
      </c>
      <c r="AA1136" s="108">
        <f t="shared" si="621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613"/>
        <v>45312</v>
      </c>
      <c r="B1137" s="103">
        <f t="shared" si="605"/>
        <v>332.88103166999997</v>
      </c>
      <c r="C1137" s="192">
        <f t="shared" si="623"/>
        <v>247.24583473005873</v>
      </c>
      <c r="D1137" s="104">
        <f t="shared" si="614"/>
        <v>1109.2360000000001</v>
      </c>
      <c r="E1137" s="105">
        <f t="shared" si="626"/>
        <v>1115.8150000000001</v>
      </c>
      <c r="F1137" s="106">
        <f t="shared" si="627"/>
        <v>45250</v>
      </c>
      <c r="G1137" s="107">
        <f t="shared" si="606"/>
        <v>5.9311093401224202E-3</v>
      </c>
      <c r="H1137" s="108">
        <f t="shared" si="619"/>
        <v>45342</v>
      </c>
      <c r="I1137" s="108">
        <f t="shared" si="607"/>
        <v>45313</v>
      </c>
      <c r="J1137" s="109">
        <f t="shared" si="615"/>
        <v>21</v>
      </c>
      <c r="K1137" s="109">
        <f t="shared" si="630"/>
        <v>21</v>
      </c>
      <c r="L1137" s="8">
        <f t="shared" si="616"/>
        <v>1.0059311</v>
      </c>
      <c r="M1137" s="110">
        <f t="shared" si="629"/>
        <v>1.0049794299999999</v>
      </c>
      <c r="N1137" s="110">
        <f t="shared" si="624"/>
        <v>1.3219661422169815</v>
      </c>
      <c r="O1137" s="103">
        <f t="shared" si="628"/>
        <v>1.32980685</v>
      </c>
      <c r="P1137" s="103">
        <f t="shared" si="608"/>
        <v>328.78920464999999</v>
      </c>
      <c r="Q1137" s="11">
        <f t="shared" si="622"/>
        <v>0</v>
      </c>
      <c r="R1137" s="30">
        <f t="shared" si="617"/>
        <v>0</v>
      </c>
      <c r="S1137" s="8">
        <f t="shared" si="609"/>
        <v>0</v>
      </c>
      <c r="T1137" s="113">
        <f t="shared" si="618"/>
        <v>0.16</v>
      </c>
      <c r="U1137" s="111">
        <f t="shared" si="625"/>
        <v>21</v>
      </c>
      <c r="V1137" s="111">
        <v>252</v>
      </c>
      <c r="W1137" s="110">
        <f t="shared" si="610"/>
        <v>1.0124451379999999</v>
      </c>
      <c r="X1137" s="103">
        <f t="shared" si="611"/>
        <v>4.0918270200000002</v>
      </c>
      <c r="Y1137" s="103">
        <f t="shared" si="612"/>
        <v>0</v>
      </c>
      <c r="Z1137" s="114" t="str">
        <f t="shared" si="620"/>
        <v>A+J=</v>
      </c>
      <c r="AA1137" s="108">
        <f t="shared" si="621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613"/>
        <v>45313</v>
      </c>
      <c r="B1138" s="103">
        <f t="shared" si="605"/>
        <v>332.88103166999997</v>
      </c>
      <c r="C1138" s="192">
        <f t="shared" si="623"/>
        <v>247.24583473005873</v>
      </c>
      <c r="D1138" s="104">
        <f t="shared" si="614"/>
        <v>1109.2360000000001</v>
      </c>
      <c r="E1138" s="105">
        <f t="shared" si="626"/>
        <v>1115.8150000000001</v>
      </c>
      <c r="F1138" s="106">
        <f t="shared" si="627"/>
        <v>45250</v>
      </c>
      <c r="G1138" s="107">
        <f t="shared" si="606"/>
        <v>5.9311093401224202E-3</v>
      </c>
      <c r="H1138" s="108">
        <f t="shared" si="619"/>
        <v>45342</v>
      </c>
      <c r="I1138" s="108">
        <f t="shared" si="607"/>
        <v>45313</v>
      </c>
      <c r="J1138" s="109">
        <f t="shared" si="615"/>
        <v>21</v>
      </c>
      <c r="K1138" s="109">
        <f t="shared" si="630"/>
        <v>21</v>
      </c>
      <c r="L1138" s="8">
        <f t="shared" si="616"/>
        <v>1.0059311</v>
      </c>
      <c r="M1138" s="110">
        <f t="shared" si="629"/>
        <v>1.0049794299999999</v>
      </c>
      <c r="N1138" s="110">
        <f t="shared" si="624"/>
        <v>1.3219661422169815</v>
      </c>
      <c r="O1138" s="103">
        <f t="shared" si="628"/>
        <v>1.32980685</v>
      </c>
      <c r="P1138" s="103">
        <f t="shared" si="608"/>
        <v>328.78920464999999</v>
      </c>
      <c r="Q1138" s="11">
        <f t="shared" si="622"/>
        <v>37</v>
      </c>
      <c r="R1138" s="30">
        <f t="shared" si="617"/>
        <v>5.7668999999999998E-2</v>
      </c>
      <c r="S1138" s="8">
        <f t="shared" si="609"/>
        <v>18.960944640000001</v>
      </c>
      <c r="T1138" s="113">
        <f t="shared" si="618"/>
        <v>0.16</v>
      </c>
      <c r="U1138" s="111">
        <f t="shared" si="625"/>
        <v>21</v>
      </c>
      <c r="V1138" s="111">
        <v>252</v>
      </c>
      <c r="W1138" s="110">
        <f t="shared" si="610"/>
        <v>1.0124451379999999</v>
      </c>
      <c r="X1138" s="103">
        <f t="shared" si="611"/>
        <v>4.0918270200000002</v>
      </c>
      <c r="Y1138" s="103">
        <f t="shared" si="612"/>
        <v>23.052771660000001</v>
      </c>
      <c r="Z1138" s="114" t="str">
        <f t="shared" si="620"/>
        <v>A+J=</v>
      </c>
      <c r="AA1138" s="108">
        <f t="shared" si="621"/>
        <v>45313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613"/>
        <v>45314</v>
      </c>
      <c r="B1139" s="103">
        <f t="shared" si="605"/>
        <v>310.13111083000001</v>
      </c>
      <c r="C1139" s="192">
        <f t="shared" si="623"/>
        <v>232.98741468958443</v>
      </c>
      <c r="D1139" s="104">
        <f t="shared" si="614"/>
        <v>1115.8150000000001</v>
      </c>
      <c r="E1139" s="105">
        <f t="shared" si="626"/>
        <v>1124.0719999999999</v>
      </c>
      <c r="F1139" s="106">
        <f t="shared" si="627"/>
        <v>45282</v>
      </c>
      <c r="G1139" s="107">
        <f t="shared" si="606"/>
        <v>7.3999722176165683E-3</v>
      </c>
      <c r="H1139" s="108">
        <f t="shared" si="619"/>
        <v>45342</v>
      </c>
      <c r="I1139" s="108">
        <f t="shared" si="607"/>
        <v>45342</v>
      </c>
      <c r="J1139" s="109">
        <f t="shared" si="615"/>
        <v>19</v>
      </c>
      <c r="K1139" s="109">
        <f t="shared" si="630"/>
        <v>1</v>
      </c>
      <c r="L1139" s="8">
        <f t="shared" si="616"/>
        <v>1.0003881100000001</v>
      </c>
      <c r="M1139" s="110">
        <f t="shared" si="629"/>
        <v>1.0059311</v>
      </c>
      <c r="N1139" s="110">
        <f t="shared" si="624"/>
        <v>1.3298068556030846</v>
      </c>
      <c r="O1139" s="103">
        <f t="shared" si="628"/>
        <v>1.3303229599999999</v>
      </c>
      <c r="P1139" s="103">
        <f t="shared" si="608"/>
        <v>309.94850715000001</v>
      </c>
      <c r="Q1139" s="11">
        <f t="shared" si="622"/>
        <v>0</v>
      </c>
      <c r="R1139" s="30">
        <f t="shared" si="617"/>
        <v>0</v>
      </c>
      <c r="S1139" s="8">
        <f t="shared" si="609"/>
        <v>0</v>
      </c>
      <c r="T1139" s="113">
        <f t="shared" si="618"/>
        <v>0.16</v>
      </c>
      <c r="U1139" s="111">
        <f t="shared" si="625"/>
        <v>1</v>
      </c>
      <c r="V1139" s="111">
        <v>252</v>
      </c>
      <c r="W1139" s="110">
        <f t="shared" si="610"/>
        <v>1.0005891419999999</v>
      </c>
      <c r="X1139" s="103">
        <f t="shared" si="611"/>
        <v>0.18260367999999999</v>
      </c>
      <c r="Y1139" s="103">
        <f t="shared" si="612"/>
        <v>0</v>
      </c>
      <c r="Z1139" s="114" t="str">
        <f t="shared" si="620"/>
        <v>A+J=</v>
      </c>
      <c r="AA1139" s="108">
        <f t="shared" si="621"/>
        <v>45342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613"/>
        <v>45315</v>
      </c>
      <c r="B1140" s="103">
        <f t="shared" si="605"/>
        <v>310.43425727000005</v>
      </c>
      <c r="C1140" s="192">
        <f t="shared" si="623"/>
        <v>232.98741468958443</v>
      </c>
      <c r="D1140" s="104">
        <f t="shared" si="614"/>
        <v>1115.8150000000001</v>
      </c>
      <c r="E1140" s="105">
        <f t="shared" si="626"/>
        <v>1124.0719999999999</v>
      </c>
      <c r="F1140" s="106">
        <f t="shared" si="627"/>
        <v>45282</v>
      </c>
      <c r="G1140" s="107">
        <f t="shared" si="606"/>
        <v>7.3999722176165683E-3</v>
      </c>
      <c r="H1140" s="108">
        <f t="shared" si="619"/>
        <v>45342</v>
      </c>
      <c r="I1140" s="108">
        <f t="shared" si="607"/>
        <v>45342</v>
      </c>
      <c r="J1140" s="109">
        <f t="shared" si="615"/>
        <v>19</v>
      </c>
      <c r="K1140" s="109">
        <f t="shared" si="630"/>
        <v>2</v>
      </c>
      <c r="L1140" s="8">
        <f t="shared" si="616"/>
        <v>1.0007763700000001</v>
      </c>
      <c r="M1140" s="110">
        <f t="shared" si="629"/>
        <v>1.0059311</v>
      </c>
      <c r="N1140" s="110">
        <f t="shared" si="624"/>
        <v>1.3298068556030846</v>
      </c>
      <c r="O1140" s="103">
        <f t="shared" si="628"/>
        <v>1.33083927</v>
      </c>
      <c r="P1140" s="103">
        <f t="shared" si="608"/>
        <v>310.06880088000003</v>
      </c>
      <c r="Q1140" s="11">
        <f t="shared" si="622"/>
        <v>0</v>
      </c>
      <c r="R1140" s="30">
        <f t="shared" si="617"/>
        <v>0</v>
      </c>
      <c r="S1140" s="8">
        <f t="shared" si="609"/>
        <v>0</v>
      </c>
      <c r="T1140" s="113">
        <f t="shared" si="618"/>
        <v>0.16</v>
      </c>
      <c r="U1140" s="111">
        <f t="shared" si="625"/>
        <v>2</v>
      </c>
      <c r="V1140" s="111">
        <v>252</v>
      </c>
      <c r="W1140" s="110">
        <f t="shared" si="610"/>
        <v>1.0011786300000001</v>
      </c>
      <c r="X1140" s="103">
        <f t="shared" si="611"/>
        <v>0.36545639000000002</v>
      </c>
      <c r="Y1140" s="103">
        <f t="shared" si="612"/>
        <v>0</v>
      </c>
      <c r="Z1140" s="114" t="str">
        <f t="shared" si="620"/>
        <v>A+J=</v>
      </c>
      <c r="AA1140" s="108">
        <f t="shared" si="621"/>
        <v>45342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613"/>
        <v>45316</v>
      </c>
      <c r="B1141" s="103">
        <f t="shared" si="605"/>
        <v>310.73770512999999</v>
      </c>
      <c r="C1141" s="192">
        <f t="shared" si="623"/>
        <v>232.98741468958443</v>
      </c>
      <c r="D1141" s="104">
        <f t="shared" si="614"/>
        <v>1115.8150000000001</v>
      </c>
      <c r="E1141" s="105">
        <f t="shared" si="626"/>
        <v>1124.0719999999999</v>
      </c>
      <c r="F1141" s="106">
        <f t="shared" si="627"/>
        <v>45282</v>
      </c>
      <c r="G1141" s="107">
        <f t="shared" si="606"/>
        <v>7.3999722176165683E-3</v>
      </c>
      <c r="H1141" s="108">
        <f t="shared" si="619"/>
        <v>45342</v>
      </c>
      <c r="I1141" s="108">
        <f t="shared" si="607"/>
        <v>45342</v>
      </c>
      <c r="J1141" s="109">
        <f t="shared" si="615"/>
        <v>19</v>
      </c>
      <c r="K1141" s="109">
        <f t="shared" si="630"/>
        <v>3</v>
      </c>
      <c r="L1141" s="8">
        <f t="shared" si="616"/>
        <v>1.00116479</v>
      </c>
      <c r="M1141" s="110">
        <f t="shared" si="629"/>
        <v>1.0059311</v>
      </c>
      <c r="N1141" s="110">
        <f t="shared" si="624"/>
        <v>1.3298068556030846</v>
      </c>
      <c r="O1141" s="103">
        <f t="shared" si="628"/>
        <v>1.3313558000000001</v>
      </c>
      <c r="P1141" s="103">
        <f t="shared" si="608"/>
        <v>310.18914587</v>
      </c>
      <c r="Q1141" s="11">
        <f t="shared" si="622"/>
        <v>0</v>
      </c>
      <c r="R1141" s="30">
        <f t="shared" si="617"/>
        <v>0</v>
      </c>
      <c r="S1141" s="8">
        <f t="shared" si="609"/>
        <v>0</v>
      </c>
      <c r="T1141" s="113">
        <f t="shared" si="618"/>
        <v>0.16</v>
      </c>
      <c r="U1141" s="111">
        <f t="shared" si="625"/>
        <v>3</v>
      </c>
      <c r="V1141" s="111">
        <v>252</v>
      </c>
      <c r="W1141" s="110">
        <f t="shared" si="610"/>
        <v>1.001768467</v>
      </c>
      <c r="X1141" s="103">
        <f t="shared" si="611"/>
        <v>0.54855925999999999</v>
      </c>
      <c r="Y1141" s="103">
        <f t="shared" si="612"/>
        <v>0</v>
      </c>
      <c r="Z1141" s="114" t="str">
        <f t="shared" si="620"/>
        <v>A+J=</v>
      </c>
      <c r="AA1141" s="108">
        <f t="shared" si="621"/>
        <v>45342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613"/>
        <v>45317</v>
      </c>
      <c r="B1142" s="103">
        <f t="shared" si="605"/>
        <v>311.04144437000002</v>
      </c>
      <c r="C1142" s="192">
        <f t="shared" si="623"/>
        <v>232.98741468958443</v>
      </c>
      <c r="D1142" s="104">
        <f t="shared" si="614"/>
        <v>1115.8150000000001</v>
      </c>
      <c r="E1142" s="105">
        <f t="shared" si="626"/>
        <v>1124.0719999999999</v>
      </c>
      <c r="F1142" s="106">
        <f t="shared" si="627"/>
        <v>45282</v>
      </c>
      <c r="G1142" s="107">
        <f t="shared" si="606"/>
        <v>7.3999722176165683E-3</v>
      </c>
      <c r="H1142" s="108">
        <f t="shared" si="619"/>
        <v>45342</v>
      </c>
      <c r="I1142" s="108">
        <f t="shared" si="607"/>
        <v>45342</v>
      </c>
      <c r="J1142" s="109">
        <f t="shared" si="615"/>
        <v>19</v>
      </c>
      <c r="K1142" s="109">
        <f t="shared" si="630"/>
        <v>4</v>
      </c>
      <c r="L1142" s="8">
        <f t="shared" si="616"/>
        <v>1.00155335</v>
      </c>
      <c r="M1142" s="110">
        <f t="shared" si="629"/>
        <v>1.0059311</v>
      </c>
      <c r="N1142" s="110">
        <f t="shared" si="624"/>
        <v>1.3298068556030846</v>
      </c>
      <c r="O1142" s="103">
        <f t="shared" si="628"/>
        <v>1.33187251</v>
      </c>
      <c r="P1142" s="103">
        <f t="shared" si="608"/>
        <v>310.3095328</v>
      </c>
      <c r="Q1142" s="11">
        <f t="shared" si="622"/>
        <v>0</v>
      </c>
      <c r="R1142" s="30">
        <f t="shared" si="617"/>
        <v>0</v>
      </c>
      <c r="S1142" s="8">
        <f t="shared" si="609"/>
        <v>0</v>
      </c>
      <c r="T1142" s="113">
        <f t="shared" si="618"/>
        <v>0.16</v>
      </c>
      <c r="U1142" s="111">
        <f t="shared" si="625"/>
        <v>4</v>
      </c>
      <c r="V1142" s="111">
        <v>252</v>
      </c>
      <c r="W1142" s="110">
        <f t="shared" si="610"/>
        <v>1.0023586499999999</v>
      </c>
      <c r="X1142" s="103">
        <f t="shared" si="611"/>
        <v>0.73191156999999996</v>
      </c>
      <c r="Y1142" s="103">
        <f t="shared" si="612"/>
        <v>0</v>
      </c>
      <c r="Z1142" s="114" t="str">
        <f t="shared" si="620"/>
        <v>A+J=</v>
      </c>
      <c r="AA1142" s="108">
        <f t="shared" si="621"/>
        <v>45342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613"/>
        <v>45318</v>
      </c>
      <c r="B1143" s="103">
        <f t="shared" si="605"/>
        <v>311.34548311999998</v>
      </c>
      <c r="C1143" s="192">
        <f t="shared" si="623"/>
        <v>232.98741468958443</v>
      </c>
      <c r="D1143" s="104">
        <f t="shared" si="614"/>
        <v>1115.8150000000001</v>
      </c>
      <c r="E1143" s="105">
        <f t="shared" si="626"/>
        <v>1124.0719999999999</v>
      </c>
      <c r="F1143" s="106">
        <f t="shared" si="627"/>
        <v>45282</v>
      </c>
      <c r="G1143" s="107">
        <f t="shared" si="606"/>
        <v>7.3999722176165683E-3</v>
      </c>
      <c r="H1143" s="108">
        <f t="shared" si="619"/>
        <v>45342</v>
      </c>
      <c r="I1143" s="108">
        <f t="shared" si="607"/>
        <v>45342</v>
      </c>
      <c r="J1143" s="109">
        <f t="shared" si="615"/>
        <v>19</v>
      </c>
      <c r="K1143" s="109">
        <f t="shared" si="630"/>
        <v>5</v>
      </c>
      <c r="L1143" s="8">
        <f t="shared" si="616"/>
        <v>1.0019420699999999</v>
      </c>
      <c r="M1143" s="110">
        <f t="shared" si="629"/>
        <v>1.0059311</v>
      </c>
      <c r="N1143" s="110">
        <f t="shared" si="624"/>
        <v>1.3298068556030846</v>
      </c>
      <c r="O1143" s="103">
        <f t="shared" si="628"/>
        <v>1.3323894300000001</v>
      </c>
      <c r="P1143" s="103">
        <f t="shared" si="608"/>
        <v>310.42996864999998</v>
      </c>
      <c r="Q1143" s="11">
        <f t="shared" si="622"/>
        <v>0</v>
      </c>
      <c r="R1143" s="30">
        <f t="shared" si="617"/>
        <v>0</v>
      </c>
      <c r="S1143" s="8">
        <f t="shared" si="609"/>
        <v>0</v>
      </c>
      <c r="T1143" s="113">
        <f t="shared" si="618"/>
        <v>0.16</v>
      </c>
      <c r="U1143" s="111">
        <f t="shared" si="625"/>
        <v>5</v>
      </c>
      <c r="V1143" s="111">
        <v>252</v>
      </c>
      <c r="W1143" s="110">
        <f t="shared" si="610"/>
        <v>1.0029491820000001</v>
      </c>
      <c r="X1143" s="103">
        <f t="shared" si="611"/>
        <v>0.91551446999999997</v>
      </c>
      <c r="Y1143" s="103">
        <f t="shared" si="612"/>
        <v>0</v>
      </c>
      <c r="Z1143" s="114" t="str">
        <f t="shared" si="620"/>
        <v>A+J=</v>
      </c>
      <c r="AA1143" s="108">
        <f t="shared" si="621"/>
        <v>45342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613"/>
        <v>45319</v>
      </c>
      <c r="B1144" s="103">
        <f t="shared" si="605"/>
        <v>311.34548311999998</v>
      </c>
      <c r="C1144" s="192">
        <f t="shared" si="623"/>
        <v>232.98741468958443</v>
      </c>
      <c r="D1144" s="104">
        <f t="shared" si="614"/>
        <v>1115.8150000000001</v>
      </c>
      <c r="E1144" s="105">
        <f t="shared" si="626"/>
        <v>1124.0719999999999</v>
      </c>
      <c r="F1144" s="106">
        <f t="shared" si="627"/>
        <v>45282</v>
      </c>
      <c r="G1144" s="107">
        <f t="shared" si="606"/>
        <v>7.3999722176165683E-3</v>
      </c>
      <c r="H1144" s="108">
        <f t="shared" si="619"/>
        <v>45342</v>
      </c>
      <c r="I1144" s="108">
        <f t="shared" si="607"/>
        <v>45342</v>
      </c>
      <c r="J1144" s="109">
        <f t="shared" si="615"/>
        <v>19</v>
      </c>
      <c r="K1144" s="109">
        <f t="shared" si="630"/>
        <v>5</v>
      </c>
      <c r="L1144" s="8">
        <f t="shared" si="616"/>
        <v>1.0019420699999999</v>
      </c>
      <c r="M1144" s="110">
        <f t="shared" si="629"/>
        <v>1.0059311</v>
      </c>
      <c r="N1144" s="110">
        <f t="shared" si="624"/>
        <v>1.3298068556030846</v>
      </c>
      <c r="O1144" s="103">
        <f t="shared" si="628"/>
        <v>1.3323894300000001</v>
      </c>
      <c r="P1144" s="103">
        <f t="shared" si="608"/>
        <v>310.42996864999998</v>
      </c>
      <c r="Q1144" s="11">
        <f t="shared" si="622"/>
        <v>0</v>
      </c>
      <c r="R1144" s="30">
        <f t="shared" si="617"/>
        <v>0</v>
      </c>
      <c r="S1144" s="8">
        <f t="shared" si="609"/>
        <v>0</v>
      </c>
      <c r="T1144" s="113">
        <f t="shared" si="618"/>
        <v>0.16</v>
      </c>
      <c r="U1144" s="111">
        <f t="shared" si="625"/>
        <v>5</v>
      </c>
      <c r="V1144" s="111">
        <v>252</v>
      </c>
      <c r="W1144" s="110">
        <f t="shared" si="610"/>
        <v>1.0029491820000001</v>
      </c>
      <c r="X1144" s="103">
        <f t="shared" si="611"/>
        <v>0.91551446999999997</v>
      </c>
      <c r="Y1144" s="103">
        <f t="shared" si="612"/>
        <v>0</v>
      </c>
      <c r="Z1144" s="114" t="str">
        <f t="shared" si="620"/>
        <v>A+J=</v>
      </c>
      <c r="AA1144" s="108">
        <f t="shared" si="621"/>
        <v>45342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613"/>
        <v>45320</v>
      </c>
      <c r="B1145" s="103">
        <f t="shared" si="605"/>
        <v>311.34548311999998</v>
      </c>
      <c r="C1145" s="192">
        <f t="shared" si="623"/>
        <v>232.98741468958443</v>
      </c>
      <c r="D1145" s="104">
        <f t="shared" si="614"/>
        <v>1115.8150000000001</v>
      </c>
      <c r="E1145" s="105">
        <f t="shared" si="626"/>
        <v>1124.0719999999999</v>
      </c>
      <c r="F1145" s="106">
        <f t="shared" si="627"/>
        <v>45282</v>
      </c>
      <c r="G1145" s="107">
        <f t="shared" si="606"/>
        <v>7.3999722176165683E-3</v>
      </c>
      <c r="H1145" s="108">
        <f t="shared" si="619"/>
        <v>45342</v>
      </c>
      <c r="I1145" s="108">
        <f t="shared" si="607"/>
        <v>45342</v>
      </c>
      <c r="J1145" s="109">
        <f t="shared" si="615"/>
        <v>19</v>
      </c>
      <c r="K1145" s="109">
        <f t="shared" si="630"/>
        <v>5</v>
      </c>
      <c r="L1145" s="8">
        <f t="shared" si="616"/>
        <v>1.0019420699999999</v>
      </c>
      <c r="M1145" s="110">
        <f t="shared" si="629"/>
        <v>1.0059311</v>
      </c>
      <c r="N1145" s="110">
        <f t="shared" si="624"/>
        <v>1.3298068556030846</v>
      </c>
      <c r="O1145" s="103">
        <f t="shared" si="628"/>
        <v>1.3323894300000001</v>
      </c>
      <c r="P1145" s="103">
        <f t="shared" si="608"/>
        <v>310.42996864999998</v>
      </c>
      <c r="Q1145" s="11">
        <f t="shared" si="622"/>
        <v>0</v>
      </c>
      <c r="R1145" s="30">
        <f t="shared" si="617"/>
        <v>0</v>
      </c>
      <c r="S1145" s="8">
        <f t="shared" si="609"/>
        <v>0</v>
      </c>
      <c r="T1145" s="113">
        <f t="shared" si="618"/>
        <v>0.16</v>
      </c>
      <c r="U1145" s="111">
        <f t="shared" si="625"/>
        <v>5</v>
      </c>
      <c r="V1145" s="111">
        <v>252</v>
      </c>
      <c r="W1145" s="110">
        <f t="shared" si="610"/>
        <v>1.0029491820000001</v>
      </c>
      <c r="X1145" s="103">
        <f t="shared" si="611"/>
        <v>0.91551446999999997</v>
      </c>
      <c r="Y1145" s="103">
        <f t="shared" si="612"/>
        <v>0</v>
      </c>
      <c r="Z1145" s="114" t="str">
        <f t="shared" si="620"/>
        <v>A+J=</v>
      </c>
      <c r="AA1145" s="108">
        <f t="shared" si="621"/>
        <v>45342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613"/>
        <v>45321</v>
      </c>
      <c r="B1146" s="103">
        <f t="shared" si="605"/>
        <v>311.64981863999998</v>
      </c>
      <c r="C1146" s="192">
        <f t="shared" si="623"/>
        <v>232.98741468958443</v>
      </c>
      <c r="D1146" s="104">
        <f t="shared" si="614"/>
        <v>1115.8150000000001</v>
      </c>
      <c r="E1146" s="105">
        <f t="shared" si="626"/>
        <v>1124.0719999999999</v>
      </c>
      <c r="F1146" s="106">
        <f t="shared" si="627"/>
        <v>45282</v>
      </c>
      <c r="G1146" s="107">
        <f t="shared" si="606"/>
        <v>7.3999722176165683E-3</v>
      </c>
      <c r="H1146" s="108">
        <f t="shared" si="619"/>
        <v>45342</v>
      </c>
      <c r="I1146" s="108">
        <f t="shared" si="607"/>
        <v>45342</v>
      </c>
      <c r="J1146" s="109">
        <f t="shared" si="615"/>
        <v>19</v>
      </c>
      <c r="K1146" s="109">
        <f t="shared" si="630"/>
        <v>6</v>
      </c>
      <c r="L1146" s="8">
        <f t="shared" si="616"/>
        <v>1.00233094</v>
      </c>
      <c r="M1146" s="110">
        <f t="shared" si="629"/>
        <v>1.0059311</v>
      </c>
      <c r="N1146" s="110">
        <f t="shared" si="624"/>
        <v>1.3298068556030846</v>
      </c>
      <c r="O1146" s="103">
        <f t="shared" si="628"/>
        <v>1.3329065499999999</v>
      </c>
      <c r="P1146" s="103">
        <f t="shared" si="608"/>
        <v>310.55045109999998</v>
      </c>
      <c r="Q1146" s="11">
        <f t="shared" si="622"/>
        <v>0</v>
      </c>
      <c r="R1146" s="30">
        <f t="shared" si="617"/>
        <v>0</v>
      </c>
      <c r="S1146" s="8">
        <f t="shared" si="609"/>
        <v>0</v>
      </c>
      <c r="T1146" s="113">
        <f t="shared" si="618"/>
        <v>0.16</v>
      </c>
      <c r="U1146" s="111">
        <f t="shared" si="625"/>
        <v>6</v>
      </c>
      <c r="V1146" s="111">
        <v>252</v>
      </c>
      <c r="W1146" s="110">
        <f t="shared" si="610"/>
        <v>1.003540061</v>
      </c>
      <c r="X1146" s="103">
        <f t="shared" si="611"/>
        <v>1.09936754</v>
      </c>
      <c r="Y1146" s="103">
        <f t="shared" si="612"/>
        <v>0</v>
      </c>
      <c r="Z1146" s="114" t="str">
        <f t="shared" si="620"/>
        <v>A+J=</v>
      </c>
      <c r="AA1146" s="108">
        <f t="shared" si="621"/>
        <v>45342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613"/>
        <v>45322</v>
      </c>
      <c r="B1147" s="103">
        <f t="shared" si="605"/>
        <v>311.95445144000001</v>
      </c>
      <c r="C1147" s="192">
        <f t="shared" si="623"/>
        <v>232.98741468958443</v>
      </c>
      <c r="D1147" s="104">
        <f t="shared" si="614"/>
        <v>1115.8150000000001</v>
      </c>
      <c r="E1147" s="105">
        <f t="shared" si="626"/>
        <v>1124.0719999999999</v>
      </c>
      <c r="F1147" s="106">
        <f t="shared" si="627"/>
        <v>45282</v>
      </c>
      <c r="G1147" s="107">
        <f t="shared" si="606"/>
        <v>7.3999722176165683E-3</v>
      </c>
      <c r="H1147" s="108">
        <f t="shared" si="619"/>
        <v>45342</v>
      </c>
      <c r="I1147" s="108">
        <f t="shared" si="607"/>
        <v>45342</v>
      </c>
      <c r="J1147" s="109">
        <f t="shared" si="615"/>
        <v>19</v>
      </c>
      <c r="K1147" s="109">
        <f t="shared" si="630"/>
        <v>7</v>
      </c>
      <c r="L1147" s="8">
        <f t="shared" si="616"/>
        <v>1.0027199600000001</v>
      </c>
      <c r="M1147" s="110">
        <f t="shared" si="629"/>
        <v>1.0059311</v>
      </c>
      <c r="N1147" s="110">
        <f t="shared" si="624"/>
        <v>1.3298068556030846</v>
      </c>
      <c r="O1147" s="103">
        <f t="shared" si="628"/>
        <v>1.3334238700000001</v>
      </c>
      <c r="P1147" s="103">
        <f t="shared" si="608"/>
        <v>310.67098014999999</v>
      </c>
      <c r="Q1147" s="11">
        <f t="shared" si="622"/>
        <v>0</v>
      </c>
      <c r="R1147" s="30">
        <f t="shared" si="617"/>
        <v>0</v>
      </c>
      <c r="S1147" s="8">
        <f t="shared" si="609"/>
        <v>0</v>
      </c>
      <c r="T1147" s="113">
        <f t="shared" si="618"/>
        <v>0.16</v>
      </c>
      <c r="U1147" s="111">
        <f t="shared" si="625"/>
        <v>7</v>
      </c>
      <c r="V1147" s="111">
        <v>252</v>
      </c>
      <c r="W1147" s="110">
        <f t="shared" si="610"/>
        <v>1.004131288</v>
      </c>
      <c r="X1147" s="103">
        <f t="shared" si="611"/>
        <v>1.28347129</v>
      </c>
      <c r="Y1147" s="103">
        <f t="shared" si="612"/>
        <v>0</v>
      </c>
      <c r="Z1147" s="114" t="str">
        <f t="shared" si="620"/>
        <v>A+J=</v>
      </c>
      <c r="AA1147" s="108">
        <f t="shared" si="621"/>
        <v>45342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613"/>
        <v>45323</v>
      </c>
      <c r="B1148" s="103">
        <f t="shared" si="605"/>
        <v>312.25937970000001</v>
      </c>
      <c r="C1148" s="192">
        <f t="shared" si="623"/>
        <v>232.98741468958443</v>
      </c>
      <c r="D1148" s="104">
        <f t="shared" si="614"/>
        <v>1115.8150000000001</v>
      </c>
      <c r="E1148" s="105">
        <f t="shared" si="626"/>
        <v>1124.0719999999999</v>
      </c>
      <c r="F1148" s="106">
        <f t="shared" si="627"/>
        <v>45282</v>
      </c>
      <c r="G1148" s="107">
        <f t="shared" si="606"/>
        <v>7.3999722176165683E-3</v>
      </c>
      <c r="H1148" s="108">
        <f t="shared" si="619"/>
        <v>45342</v>
      </c>
      <c r="I1148" s="108">
        <f t="shared" si="607"/>
        <v>45342</v>
      </c>
      <c r="J1148" s="109">
        <f t="shared" si="615"/>
        <v>19</v>
      </c>
      <c r="K1148" s="109">
        <f t="shared" si="630"/>
        <v>8</v>
      </c>
      <c r="L1148" s="8">
        <f t="shared" si="616"/>
        <v>1.00310912</v>
      </c>
      <c r="M1148" s="110">
        <f t="shared" si="629"/>
        <v>1.0059311</v>
      </c>
      <c r="N1148" s="110">
        <f t="shared" si="624"/>
        <v>1.3298068556030846</v>
      </c>
      <c r="O1148" s="103">
        <f t="shared" si="628"/>
        <v>1.33394138</v>
      </c>
      <c r="P1148" s="103">
        <f t="shared" si="608"/>
        <v>310.79155347</v>
      </c>
      <c r="Q1148" s="11">
        <f t="shared" si="622"/>
        <v>0</v>
      </c>
      <c r="R1148" s="30">
        <f t="shared" si="617"/>
        <v>0</v>
      </c>
      <c r="S1148" s="8">
        <f t="shared" si="609"/>
        <v>0</v>
      </c>
      <c r="T1148" s="113">
        <f t="shared" si="618"/>
        <v>0.16</v>
      </c>
      <c r="U1148" s="111">
        <f t="shared" si="625"/>
        <v>8</v>
      </c>
      <c r="V1148" s="111">
        <v>252</v>
      </c>
      <c r="W1148" s="110">
        <f t="shared" si="610"/>
        <v>1.0047228640000001</v>
      </c>
      <c r="X1148" s="103">
        <f t="shared" si="611"/>
        <v>1.46782623</v>
      </c>
      <c r="Y1148" s="103">
        <f t="shared" si="612"/>
        <v>0</v>
      </c>
      <c r="Z1148" s="114" t="str">
        <f t="shared" si="620"/>
        <v>A+J=</v>
      </c>
      <c r="AA1148" s="108">
        <f t="shared" si="621"/>
        <v>45342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613"/>
        <v>45324</v>
      </c>
      <c r="B1149" s="103">
        <f t="shared" si="605"/>
        <v>312.56460800999997</v>
      </c>
      <c r="C1149" s="192">
        <f t="shared" si="623"/>
        <v>232.98741468958443</v>
      </c>
      <c r="D1149" s="104">
        <f t="shared" si="614"/>
        <v>1115.8150000000001</v>
      </c>
      <c r="E1149" s="105">
        <f t="shared" si="626"/>
        <v>1124.0719999999999</v>
      </c>
      <c r="F1149" s="106">
        <f t="shared" si="627"/>
        <v>45282</v>
      </c>
      <c r="G1149" s="107">
        <f t="shared" si="606"/>
        <v>7.3999722176165683E-3</v>
      </c>
      <c r="H1149" s="108">
        <f t="shared" si="619"/>
        <v>45342</v>
      </c>
      <c r="I1149" s="108">
        <f t="shared" si="607"/>
        <v>45342</v>
      </c>
      <c r="J1149" s="109">
        <f t="shared" si="615"/>
        <v>19</v>
      </c>
      <c r="K1149" s="109">
        <f t="shared" si="630"/>
        <v>9</v>
      </c>
      <c r="L1149" s="8">
        <f t="shared" si="616"/>
        <v>1.00349844</v>
      </c>
      <c r="M1149" s="110">
        <f t="shared" si="629"/>
        <v>1.0059311</v>
      </c>
      <c r="N1149" s="110">
        <f t="shared" si="624"/>
        <v>1.3298068556030846</v>
      </c>
      <c r="O1149" s="103">
        <f t="shared" si="628"/>
        <v>1.3344590999999999</v>
      </c>
      <c r="P1149" s="103">
        <f t="shared" si="608"/>
        <v>310.91217570999999</v>
      </c>
      <c r="Q1149" s="11">
        <f t="shared" si="622"/>
        <v>0</v>
      </c>
      <c r="R1149" s="30">
        <f t="shared" si="617"/>
        <v>0</v>
      </c>
      <c r="S1149" s="8">
        <f t="shared" si="609"/>
        <v>0</v>
      </c>
      <c r="T1149" s="113">
        <f t="shared" si="618"/>
        <v>0.16</v>
      </c>
      <c r="U1149" s="111">
        <f t="shared" si="625"/>
        <v>9</v>
      </c>
      <c r="V1149" s="111">
        <v>252</v>
      </c>
      <c r="W1149" s="110">
        <f t="shared" si="610"/>
        <v>1.005314788</v>
      </c>
      <c r="X1149" s="103">
        <f t="shared" si="611"/>
        <v>1.6524323000000001</v>
      </c>
      <c r="Y1149" s="103">
        <f t="shared" si="612"/>
        <v>0</v>
      </c>
      <c r="Z1149" s="114" t="str">
        <f t="shared" si="620"/>
        <v>A+J=</v>
      </c>
      <c r="AA1149" s="108">
        <f t="shared" si="621"/>
        <v>45342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613"/>
        <v>45325</v>
      </c>
      <c r="B1150" s="103">
        <f t="shared" si="605"/>
        <v>312.87013687000001</v>
      </c>
      <c r="C1150" s="192">
        <f t="shared" si="623"/>
        <v>232.98741468958443</v>
      </c>
      <c r="D1150" s="104">
        <f t="shared" si="614"/>
        <v>1115.8150000000001</v>
      </c>
      <c r="E1150" s="105">
        <f t="shared" si="626"/>
        <v>1124.0719999999999</v>
      </c>
      <c r="F1150" s="106">
        <f t="shared" si="627"/>
        <v>45282</v>
      </c>
      <c r="G1150" s="107">
        <f t="shared" si="606"/>
        <v>7.3999722176165683E-3</v>
      </c>
      <c r="H1150" s="108">
        <f t="shared" si="619"/>
        <v>45342</v>
      </c>
      <c r="I1150" s="108">
        <f t="shared" si="607"/>
        <v>45342</v>
      </c>
      <c r="J1150" s="109">
        <f t="shared" si="615"/>
        <v>19</v>
      </c>
      <c r="K1150" s="109">
        <f t="shared" si="630"/>
        <v>10</v>
      </c>
      <c r="L1150" s="8">
        <f t="shared" si="616"/>
        <v>1.0038879199999999</v>
      </c>
      <c r="M1150" s="110">
        <f t="shared" si="629"/>
        <v>1.0059311</v>
      </c>
      <c r="N1150" s="110">
        <f t="shared" si="624"/>
        <v>1.3298068556030846</v>
      </c>
      <c r="O1150" s="103">
        <f t="shared" si="628"/>
        <v>1.3349770299999999</v>
      </c>
      <c r="P1150" s="103">
        <f t="shared" si="608"/>
        <v>311.03284688000002</v>
      </c>
      <c r="Q1150" s="11">
        <f t="shared" si="622"/>
        <v>0</v>
      </c>
      <c r="R1150" s="30">
        <f t="shared" si="617"/>
        <v>0</v>
      </c>
      <c r="S1150" s="8">
        <f t="shared" si="609"/>
        <v>0</v>
      </c>
      <c r="T1150" s="113">
        <f t="shared" si="618"/>
        <v>0.16</v>
      </c>
      <c r="U1150" s="111">
        <f t="shared" si="625"/>
        <v>10</v>
      </c>
      <c r="V1150" s="111">
        <v>252</v>
      </c>
      <c r="W1150" s="110">
        <f t="shared" si="610"/>
        <v>1.005907061</v>
      </c>
      <c r="X1150" s="103">
        <f t="shared" si="611"/>
        <v>1.8372899899999999</v>
      </c>
      <c r="Y1150" s="103">
        <f t="shared" si="612"/>
        <v>0</v>
      </c>
      <c r="Z1150" s="114" t="str">
        <f t="shared" si="620"/>
        <v>A+J=</v>
      </c>
      <c r="AA1150" s="108">
        <f t="shared" si="621"/>
        <v>45342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613"/>
        <v>45326</v>
      </c>
      <c r="B1151" s="103">
        <f t="shared" si="605"/>
        <v>312.87013687000001</v>
      </c>
      <c r="C1151" s="192">
        <f t="shared" si="623"/>
        <v>232.98741468958443</v>
      </c>
      <c r="D1151" s="104">
        <f t="shared" si="614"/>
        <v>1115.8150000000001</v>
      </c>
      <c r="E1151" s="105">
        <f t="shared" si="626"/>
        <v>1124.0719999999999</v>
      </c>
      <c r="F1151" s="106">
        <f t="shared" si="627"/>
        <v>45282</v>
      </c>
      <c r="G1151" s="107">
        <f t="shared" si="606"/>
        <v>7.3999722176165683E-3</v>
      </c>
      <c r="H1151" s="108">
        <f t="shared" si="619"/>
        <v>45342</v>
      </c>
      <c r="I1151" s="108">
        <f t="shared" si="607"/>
        <v>45342</v>
      </c>
      <c r="J1151" s="109">
        <f t="shared" si="615"/>
        <v>19</v>
      </c>
      <c r="K1151" s="109">
        <f t="shared" si="630"/>
        <v>10</v>
      </c>
      <c r="L1151" s="8">
        <f t="shared" si="616"/>
        <v>1.0038879199999999</v>
      </c>
      <c r="M1151" s="110">
        <f t="shared" si="629"/>
        <v>1.0059311</v>
      </c>
      <c r="N1151" s="110">
        <f t="shared" si="624"/>
        <v>1.3298068556030846</v>
      </c>
      <c r="O1151" s="103">
        <f t="shared" si="628"/>
        <v>1.3349770299999999</v>
      </c>
      <c r="P1151" s="103">
        <f t="shared" si="608"/>
        <v>311.03284688000002</v>
      </c>
      <c r="Q1151" s="11">
        <f t="shared" si="622"/>
        <v>0</v>
      </c>
      <c r="R1151" s="30">
        <f t="shared" si="617"/>
        <v>0</v>
      </c>
      <c r="S1151" s="8">
        <f t="shared" si="609"/>
        <v>0</v>
      </c>
      <c r="T1151" s="113">
        <f t="shared" si="618"/>
        <v>0.16</v>
      </c>
      <c r="U1151" s="111">
        <f t="shared" si="625"/>
        <v>10</v>
      </c>
      <c r="V1151" s="111">
        <v>252</v>
      </c>
      <c r="W1151" s="110">
        <f t="shared" si="610"/>
        <v>1.005907061</v>
      </c>
      <c r="X1151" s="103">
        <f t="shared" si="611"/>
        <v>1.8372899899999999</v>
      </c>
      <c r="Y1151" s="103">
        <f t="shared" si="612"/>
        <v>0</v>
      </c>
      <c r="Z1151" s="114" t="str">
        <f t="shared" si="620"/>
        <v>A+J=</v>
      </c>
      <c r="AA1151" s="108">
        <f t="shared" si="621"/>
        <v>45342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613"/>
        <v>45327</v>
      </c>
      <c r="B1152" s="103">
        <f t="shared" si="605"/>
        <v>312.87013687000001</v>
      </c>
      <c r="C1152" s="192">
        <f t="shared" si="623"/>
        <v>232.98741468958443</v>
      </c>
      <c r="D1152" s="104">
        <f t="shared" si="614"/>
        <v>1115.8150000000001</v>
      </c>
      <c r="E1152" s="105">
        <f t="shared" si="626"/>
        <v>1124.0719999999999</v>
      </c>
      <c r="F1152" s="106">
        <f t="shared" si="627"/>
        <v>45282</v>
      </c>
      <c r="G1152" s="107">
        <f t="shared" si="606"/>
        <v>7.3999722176165683E-3</v>
      </c>
      <c r="H1152" s="108">
        <f t="shared" si="619"/>
        <v>45342</v>
      </c>
      <c r="I1152" s="108">
        <f t="shared" si="607"/>
        <v>45342</v>
      </c>
      <c r="J1152" s="109">
        <f t="shared" si="615"/>
        <v>19</v>
      </c>
      <c r="K1152" s="109">
        <f t="shared" si="630"/>
        <v>10</v>
      </c>
      <c r="L1152" s="8">
        <f t="shared" si="616"/>
        <v>1.0038879199999999</v>
      </c>
      <c r="M1152" s="110">
        <f t="shared" si="629"/>
        <v>1.0059311</v>
      </c>
      <c r="N1152" s="110">
        <f t="shared" si="624"/>
        <v>1.3298068556030846</v>
      </c>
      <c r="O1152" s="103">
        <f t="shared" si="628"/>
        <v>1.3349770299999999</v>
      </c>
      <c r="P1152" s="103">
        <f t="shared" si="608"/>
        <v>311.03284688000002</v>
      </c>
      <c r="Q1152" s="11">
        <f t="shared" si="622"/>
        <v>0</v>
      </c>
      <c r="R1152" s="30">
        <f t="shared" si="617"/>
        <v>0</v>
      </c>
      <c r="S1152" s="8">
        <f t="shared" si="609"/>
        <v>0</v>
      </c>
      <c r="T1152" s="113">
        <f t="shared" si="618"/>
        <v>0.16</v>
      </c>
      <c r="U1152" s="111">
        <f t="shared" si="625"/>
        <v>10</v>
      </c>
      <c r="V1152" s="111">
        <v>252</v>
      </c>
      <c r="W1152" s="110">
        <f t="shared" si="610"/>
        <v>1.005907061</v>
      </c>
      <c r="X1152" s="103">
        <f t="shared" si="611"/>
        <v>1.8372899899999999</v>
      </c>
      <c r="Y1152" s="103">
        <f t="shared" si="612"/>
        <v>0</v>
      </c>
      <c r="Z1152" s="114" t="str">
        <f t="shared" si="620"/>
        <v>A+J=</v>
      </c>
      <c r="AA1152" s="108">
        <f t="shared" si="621"/>
        <v>45342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613"/>
        <v>45328</v>
      </c>
      <c r="B1153" s="103">
        <f t="shared" si="605"/>
        <v>313.17596183000001</v>
      </c>
      <c r="C1153" s="192">
        <f t="shared" si="623"/>
        <v>232.98741468958443</v>
      </c>
      <c r="D1153" s="104">
        <f t="shared" si="614"/>
        <v>1115.8150000000001</v>
      </c>
      <c r="E1153" s="105">
        <f t="shared" si="626"/>
        <v>1124.0719999999999</v>
      </c>
      <c r="F1153" s="106">
        <f t="shared" si="627"/>
        <v>45282</v>
      </c>
      <c r="G1153" s="107">
        <f t="shared" si="606"/>
        <v>7.3999722176165683E-3</v>
      </c>
      <c r="H1153" s="108">
        <f t="shared" si="619"/>
        <v>45342</v>
      </c>
      <c r="I1153" s="108">
        <f t="shared" si="607"/>
        <v>45342</v>
      </c>
      <c r="J1153" s="109">
        <f t="shared" si="615"/>
        <v>19</v>
      </c>
      <c r="K1153" s="109">
        <f t="shared" si="630"/>
        <v>11</v>
      </c>
      <c r="L1153" s="8">
        <f t="shared" si="616"/>
        <v>1.0042775399999999</v>
      </c>
      <c r="M1153" s="110">
        <f t="shared" si="629"/>
        <v>1.0059311</v>
      </c>
      <c r="N1153" s="110">
        <f t="shared" si="624"/>
        <v>1.3298068556030846</v>
      </c>
      <c r="O1153" s="103">
        <f t="shared" si="628"/>
        <v>1.3354951500000001</v>
      </c>
      <c r="P1153" s="103">
        <f t="shared" si="608"/>
        <v>311.15356231999999</v>
      </c>
      <c r="Q1153" s="11">
        <f t="shared" si="622"/>
        <v>0</v>
      </c>
      <c r="R1153" s="30">
        <f t="shared" si="617"/>
        <v>0</v>
      </c>
      <c r="S1153" s="8">
        <f t="shared" si="609"/>
        <v>0</v>
      </c>
      <c r="T1153" s="113">
        <f t="shared" si="618"/>
        <v>0.16</v>
      </c>
      <c r="U1153" s="111">
        <f t="shared" si="625"/>
        <v>11</v>
      </c>
      <c r="V1153" s="111">
        <v>252</v>
      </c>
      <c r="W1153" s="110">
        <f t="shared" si="610"/>
        <v>1.0064996829999999</v>
      </c>
      <c r="X1153" s="103">
        <f t="shared" si="611"/>
        <v>2.0223995100000001</v>
      </c>
      <c r="Y1153" s="103">
        <f t="shared" si="612"/>
        <v>0</v>
      </c>
      <c r="Z1153" s="114" t="str">
        <f t="shared" si="620"/>
        <v>A+J=</v>
      </c>
      <c r="AA1153" s="108">
        <f t="shared" si="621"/>
        <v>45342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613"/>
        <v>45329</v>
      </c>
      <c r="B1154" s="103">
        <f t="shared" si="605"/>
        <v>313.48208543999999</v>
      </c>
      <c r="C1154" s="192">
        <f t="shared" si="623"/>
        <v>232.98741468958443</v>
      </c>
      <c r="D1154" s="104">
        <f t="shared" si="614"/>
        <v>1115.8150000000001</v>
      </c>
      <c r="E1154" s="105">
        <f t="shared" si="626"/>
        <v>1124.0719999999999</v>
      </c>
      <c r="F1154" s="106">
        <f t="shared" si="627"/>
        <v>45282</v>
      </c>
      <c r="G1154" s="107">
        <f t="shared" si="606"/>
        <v>7.3999722176165683E-3</v>
      </c>
      <c r="H1154" s="108">
        <f t="shared" si="619"/>
        <v>45342</v>
      </c>
      <c r="I1154" s="108">
        <f t="shared" si="607"/>
        <v>45342</v>
      </c>
      <c r="J1154" s="109">
        <f t="shared" si="615"/>
        <v>19</v>
      </c>
      <c r="K1154" s="109">
        <f t="shared" si="630"/>
        <v>12</v>
      </c>
      <c r="L1154" s="8">
        <f t="shared" si="616"/>
        <v>1.0046673100000001</v>
      </c>
      <c r="M1154" s="110">
        <f t="shared" si="629"/>
        <v>1.0059311</v>
      </c>
      <c r="N1154" s="110">
        <f t="shared" si="624"/>
        <v>1.3298068556030846</v>
      </c>
      <c r="O1154" s="103">
        <f t="shared" si="628"/>
        <v>1.3360134699999999</v>
      </c>
      <c r="P1154" s="103">
        <f t="shared" si="608"/>
        <v>311.27432435999998</v>
      </c>
      <c r="Q1154" s="11">
        <f t="shared" si="622"/>
        <v>0</v>
      </c>
      <c r="R1154" s="30">
        <f t="shared" si="617"/>
        <v>0</v>
      </c>
      <c r="S1154" s="8">
        <f t="shared" si="609"/>
        <v>0</v>
      </c>
      <c r="T1154" s="113">
        <f t="shared" si="618"/>
        <v>0.16</v>
      </c>
      <c r="U1154" s="111">
        <f t="shared" si="625"/>
        <v>12</v>
      </c>
      <c r="V1154" s="111">
        <v>252</v>
      </c>
      <c r="W1154" s="110">
        <f t="shared" si="610"/>
        <v>1.007092654</v>
      </c>
      <c r="X1154" s="103">
        <f t="shared" si="611"/>
        <v>2.20776108</v>
      </c>
      <c r="Y1154" s="103">
        <f t="shared" si="612"/>
        <v>0</v>
      </c>
      <c r="Z1154" s="114" t="str">
        <f t="shared" si="620"/>
        <v>A+J=</v>
      </c>
      <c r="AA1154" s="108">
        <f t="shared" si="621"/>
        <v>45342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613"/>
        <v>45330</v>
      </c>
      <c r="B1155" s="103">
        <f t="shared" si="605"/>
        <v>313.78851022999999</v>
      </c>
      <c r="C1155" s="192">
        <f t="shared" si="623"/>
        <v>232.98741468958443</v>
      </c>
      <c r="D1155" s="104">
        <f t="shared" si="614"/>
        <v>1115.8150000000001</v>
      </c>
      <c r="E1155" s="105">
        <f t="shared" si="626"/>
        <v>1124.0719999999999</v>
      </c>
      <c r="F1155" s="106">
        <f t="shared" si="627"/>
        <v>45282</v>
      </c>
      <c r="G1155" s="107">
        <f t="shared" si="606"/>
        <v>7.3999722176165683E-3</v>
      </c>
      <c r="H1155" s="108">
        <f t="shared" si="619"/>
        <v>45342</v>
      </c>
      <c r="I1155" s="108">
        <f t="shared" si="607"/>
        <v>45342</v>
      </c>
      <c r="J1155" s="109">
        <f t="shared" si="615"/>
        <v>19</v>
      </c>
      <c r="K1155" s="109">
        <f t="shared" si="630"/>
        <v>13</v>
      </c>
      <c r="L1155" s="8">
        <f t="shared" si="616"/>
        <v>1.00505724</v>
      </c>
      <c r="M1155" s="110">
        <f t="shared" si="629"/>
        <v>1.0059311</v>
      </c>
      <c r="N1155" s="110">
        <f t="shared" si="624"/>
        <v>1.3298068556030846</v>
      </c>
      <c r="O1155" s="103">
        <f t="shared" si="628"/>
        <v>1.3365320000000001</v>
      </c>
      <c r="P1155" s="103">
        <f t="shared" si="608"/>
        <v>311.39513532000001</v>
      </c>
      <c r="Q1155" s="11">
        <f t="shared" si="622"/>
        <v>0</v>
      </c>
      <c r="R1155" s="30">
        <f t="shared" si="617"/>
        <v>0</v>
      </c>
      <c r="S1155" s="8">
        <f t="shared" si="609"/>
        <v>0</v>
      </c>
      <c r="T1155" s="113">
        <f t="shared" si="618"/>
        <v>0.16</v>
      </c>
      <c r="U1155" s="111">
        <f t="shared" si="625"/>
        <v>13</v>
      </c>
      <c r="V1155" s="111">
        <v>252</v>
      </c>
      <c r="W1155" s="110">
        <f t="shared" si="610"/>
        <v>1.0076859739999999</v>
      </c>
      <c r="X1155" s="103">
        <f t="shared" si="611"/>
        <v>2.3933749099999999</v>
      </c>
      <c r="Y1155" s="103">
        <f t="shared" si="612"/>
        <v>0</v>
      </c>
      <c r="Z1155" s="114" t="str">
        <f t="shared" si="620"/>
        <v>A+J=</v>
      </c>
      <c r="AA1155" s="108">
        <f t="shared" si="621"/>
        <v>45342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613"/>
        <v>45331</v>
      </c>
      <c r="B1156" s="103">
        <f t="shared" si="605"/>
        <v>314.09523206</v>
      </c>
      <c r="C1156" s="192">
        <f t="shared" si="623"/>
        <v>232.98741468958443</v>
      </c>
      <c r="D1156" s="104">
        <f t="shared" si="614"/>
        <v>1115.8150000000001</v>
      </c>
      <c r="E1156" s="105">
        <f t="shared" si="626"/>
        <v>1124.0719999999999</v>
      </c>
      <c r="F1156" s="106">
        <f t="shared" si="627"/>
        <v>45282</v>
      </c>
      <c r="G1156" s="107">
        <f t="shared" si="606"/>
        <v>7.3999722176165683E-3</v>
      </c>
      <c r="H1156" s="108">
        <f t="shared" si="619"/>
        <v>45342</v>
      </c>
      <c r="I1156" s="108">
        <f t="shared" si="607"/>
        <v>45342</v>
      </c>
      <c r="J1156" s="109">
        <f t="shared" si="615"/>
        <v>19</v>
      </c>
      <c r="K1156" s="109">
        <f t="shared" si="630"/>
        <v>14</v>
      </c>
      <c r="L1156" s="8">
        <f t="shared" si="616"/>
        <v>1.0054473100000001</v>
      </c>
      <c r="M1156" s="110">
        <f t="shared" si="629"/>
        <v>1.0059311</v>
      </c>
      <c r="N1156" s="110">
        <f t="shared" si="624"/>
        <v>1.3298068556030846</v>
      </c>
      <c r="O1156" s="103">
        <f t="shared" si="628"/>
        <v>1.3370507199999999</v>
      </c>
      <c r="P1156" s="103">
        <f t="shared" si="608"/>
        <v>311.51599055999998</v>
      </c>
      <c r="Q1156" s="11">
        <f t="shared" si="622"/>
        <v>0</v>
      </c>
      <c r="R1156" s="30">
        <f t="shared" si="617"/>
        <v>0</v>
      </c>
      <c r="S1156" s="8">
        <f t="shared" si="609"/>
        <v>0</v>
      </c>
      <c r="T1156" s="113">
        <f t="shared" si="618"/>
        <v>0.16</v>
      </c>
      <c r="U1156" s="111">
        <f t="shared" si="625"/>
        <v>14</v>
      </c>
      <c r="V1156" s="111">
        <v>252</v>
      </c>
      <c r="W1156" s="110">
        <f t="shared" si="610"/>
        <v>1.0082796439999999</v>
      </c>
      <c r="X1156" s="103">
        <f t="shared" si="611"/>
        <v>2.5792415000000002</v>
      </c>
      <c r="Y1156" s="103">
        <f t="shared" si="612"/>
        <v>0</v>
      </c>
      <c r="Z1156" s="114" t="str">
        <f t="shared" si="620"/>
        <v>A+J=</v>
      </c>
      <c r="AA1156" s="108">
        <f t="shared" si="621"/>
        <v>45342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613"/>
        <v>45332</v>
      </c>
      <c r="B1157" s="103">
        <f t="shared" si="605"/>
        <v>314.40225580999999</v>
      </c>
      <c r="C1157" s="192">
        <f t="shared" si="623"/>
        <v>232.98741468958443</v>
      </c>
      <c r="D1157" s="104">
        <f t="shared" si="614"/>
        <v>1115.8150000000001</v>
      </c>
      <c r="E1157" s="105">
        <f t="shared" si="626"/>
        <v>1124.0719999999999</v>
      </c>
      <c r="F1157" s="106">
        <f t="shared" si="627"/>
        <v>45282</v>
      </c>
      <c r="G1157" s="107">
        <f t="shared" si="606"/>
        <v>7.3999722176165683E-3</v>
      </c>
      <c r="H1157" s="108">
        <f t="shared" si="619"/>
        <v>45342</v>
      </c>
      <c r="I1157" s="108">
        <f t="shared" si="607"/>
        <v>45342</v>
      </c>
      <c r="J1157" s="109">
        <f t="shared" si="615"/>
        <v>19</v>
      </c>
      <c r="K1157" s="109">
        <f t="shared" si="630"/>
        <v>15</v>
      </c>
      <c r="L1157" s="8">
        <f t="shared" si="616"/>
        <v>1.0058375399999999</v>
      </c>
      <c r="M1157" s="110">
        <f t="shared" si="629"/>
        <v>1.0059311</v>
      </c>
      <c r="N1157" s="110">
        <f t="shared" si="624"/>
        <v>1.3298068556030846</v>
      </c>
      <c r="O1157" s="103">
        <f t="shared" si="628"/>
        <v>1.3375696500000001</v>
      </c>
      <c r="P1157" s="103">
        <f t="shared" si="608"/>
        <v>311.63689471999999</v>
      </c>
      <c r="Q1157" s="11">
        <f t="shared" si="622"/>
        <v>0</v>
      </c>
      <c r="R1157" s="30">
        <f t="shared" si="617"/>
        <v>0</v>
      </c>
      <c r="S1157" s="8">
        <f t="shared" si="609"/>
        <v>0</v>
      </c>
      <c r="T1157" s="113">
        <f t="shared" si="618"/>
        <v>0.16</v>
      </c>
      <c r="U1157" s="111">
        <f t="shared" si="625"/>
        <v>15</v>
      </c>
      <c r="V1157" s="111">
        <v>252</v>
      </c>
      <c r="W1157" s="110">
        <f t="shared" si="610"/>
        <v>1.008873664</v>
      </c>
      <c r="X1157" s="103">
        <f t="shared" si="611"/>
        <v>2.7653610899999999</v>
      </c>
      <c r="Y1157" s="103">
        <f t="shared" si="612"/>
        <v>0</v>
      </c>
      <c r="Z1157" s="114" t="str">
        <f t="shared" si="620"/>
        <v>A+J=</v>
      </c>
      <c r="AA1157" s="108">
        <f t="shared" si="621"/>
        <v>45342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613"/>
        <v>45333</v>
      </c>
      <c r="B1158" s="103">
        <f t="shared" si="605"/>
        <v>314.40225580999999</v>
      </c>
      <c r="C1158" s="192">
        <f t="shared" si="623"/>
        <v>232.98741468958443</v>
      </c>
      <c r="D1158" s="104">
        <f t="shared" si="614"/>
        <v>1115.8150000000001</v>
      </c>
      <c r="E1158" s="105">
        <f t="shared" si="626"/>
        <v>1124.0719999999999</v>
      </c>
      <c r="F1158" s="106">
        <f t="shared" si="627"/>
        <v>45282</v>
      </c>
      <c r="G1158" s="107">
        <f t="shared" si="606"/>
        <v>7.3999722176165683E-3</v>
      </c>
      <c r="H1158" s="108">
        <f t="shared" si="619"/>
        <v>45342</v>
      </c>
      <c r="I1158" s="108">
        <f t="shared" si="607"/>
        <v>45342</v>
      </c>
      <c r="J1158" s="109">
        <f t="shared" si="615"/>
        <v>19</v>
      </c>
      <c r="K1158" s="109">
        <f t="shared" si="630"/>
        <v>15</v>
      </c>
      <c r="L1158" s="8">
        <f t="shared" si="616"/>
        <v>1.0058375399999999</v>
      </c>
      <c r="M1158" s="110">
        <f t="shared" si="629"/>
        <v>1.0059311</v>
      </c>
      <c r="N1158" s="110">
        <f t="shared" si="624"/>
        <v>1.3298068556030846</v>
      </c>
      <c r="O1158" s="103">
        <f t="shared" si="628"/>
        <v>1.3375696500000001</v>
      </c>
      <c r="P1158" s="103">
        <f t="shared" si="608"/>
        <v>311.63689471999999</v>
      </c>
      <c r="Q1158" s="11">
        <f t="shared" si="622"/>
        <v>0</v>
      </c>
      <c r="R1158" s="30">
        <f t="shared" si="617"/>
        <v>0</v>
      </c>
      <c r="S1158" s="8">
        <f t="shared" si="609"/>
        <v>0</v>
      </c>
      <c r="T1158" s="113">
        <f t="shared" si="618"/>
        <v>0.16</v>
      </c>
      <c r="U1158" s="111">
        <f t="shared" si="625"/>
        <v>15</v>
      </c>
      <c r="V1158" s="111">
        <v>252</v>
      </c>
      <c r="W1158" s="110">
        <f t="shared" si="610"/>
        <v>1.008873664</v>
      </c>
      <c r="X1158" s="103">
        <f t="shared" si="611"/>
        <v>2.7653610899999999</v>
      </c>
      <c r="Y1158" s="103">
        <f t="shared" si="612"/>
        <v>0</v>
      </c>
      <c r="Z1158" s="114" t="str">
        <f t="shared" si="620"/>
        <v>A+J=</v>
      </c>
      <c r="AA1158" s="108">
        <f t="shared" si="621"/>
        <v>45342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613"/>
        <v>45334</v>
      </c>
      <c r="B1159" s="103">
        <f t="shared" si="605"/>
        <v>314.40225580999999</v>
      </c>
      <c r="C1159" s="192">
        <f t="shared" si="623"/>
        <v>232.98741468958443</v>
      </c>
      <c r="D1159" s="104">
        <f t="shared" si="614"/>
        <v>1115.8150000000001</v>
      </c>
      <c r="E1159" s="105">
        <f t="shared" si="626"/>
        <v>1124.0719999999999</v>
      </c>
      <c r="F1159" s="106">
        <f t="shared" si="627"/>
        <v>45282</v>
      </c>
      <c r="G1159" s="107">
        <f t="shared" si="606"/>
        <v>7.3999722176165683E-3</v>
      </c>
      <c r="H1159" s="108">
        <f t="shared" si="619"/>
        <v>45342</v>
      </c>
      <c r="I1159" s="108">
        <f t="shared" si="607"/>
        <v>45342</v>
      </c>
      <c r="J1159" s="109">
        <f t="shared" si="615"/>
        <v>19</v>
      </c>
      <c r="K1159" s="109">
        <f t="shared" si="630"/>
        <v>15</v>
      </c>
      <c r="L1159" s="8">
        <f t="shared" si="616"/>
        <v>1.0058375399999999</v>
      </c>
      <c r="M1159" s="110">
        <f t="shared" si="629"/>
        <v>1.0059311</v>
      </c>
      <c r="N1159" s="110">
        <f t="shared" si="624"/>
        <v>1.3298068556030846</v>
      </c>
      <c r="O1159" s="103">
        <f t="shared" si="628"/>
        <v>1.3375696500000001</v>
      </c>
      <c r="P1159" s="103">
        <f t="shared" si="608"/>
        <v>311.63689471999999</v>
      </c>
      <c r="Q1159" s="11">
        <f t="shared" si="622"/>
        <v>0</v>
      </c>
      <c r="R1159" s="30">
        <f t="shared" si="617"/>
        <v>0</v>
      </c>
      <c r="S1159" s="8">
        <f t="shared" si="609"/>
        <v>0</v>
      </c>
      <c r="T1159" s="113">
        <f t="shared" si="618"/>
        <v>0.16</v>
      </c>
      <c r="U1159" s="111">
        <f t="shared" si="625"/>
        <v>15</v>
      </c>
      <c r="V1159" s="111">
        <v>252</v>
      </c>
      <c r="W1159" s="110">
        <f t="shared" si="610"/>
        <v>1.008873664</v>
      </c>
      <c r="X1159" s="103">
        <f t="shared" si="611"/>
        <v>2.7653610899999999</v>
      </c>
      <c r="Y1159" s="103">
        <f t="shared" si="612"/>
        <v>0</v>
      </c>
      <c r="Z1159" s="114" t="str">
        <f t="shared" si="620"/>
        <v>A+J=</v>
      </c>
      <c r="AA1159" s="108">
        <f t="shared" si="621"/>
        <v>45342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613"/>
        <v>45335</v>
      </c>
      <c r="B1160" s="103">
        <f t="shared" si="605"/>
        <v>314.40225580999999</v>
      </c>
      <c r="C1160" s="192">
        <f t="shared" si="623"/>
        <v>232.98741468958443</v>
      </c>
      <c r="D1160" s="104">
        <f t="shared" si="614"/>
        <v>1115.8150000000001</v>
      </c>
      <c r="E1160" s="105">
        <f t="shared" si="626"/>
        <v>1124.0719999999999</v>
      </c>
      <c r="F1160" s="106">
        <f t="shared" si="627"/>
        <v>45282</v>
      </c>
      <c r="G1160" s="107">
        <f t="shared" si="606"/>
        <v>7.3999722176165683E-3</v>
      </c>
      <c r="H1160" s="108">
        <f t="shared" si="619"/>
        <v>45342</v>
      </c>
      <c r="I1160" s="108">
        <f t="shared" si="607"/>
        <v>45342</v>
      </c>
      <c r="J1160" s="109">
        <f t="shared" si="615"/>
        <v>19</v>
      </c>
      <c r="K1160" s="109">
        <f t="shared" si="630"/>
        <v>15</v>
      </c>
      <c r="L1160" s="8">
        <f t="shared" si="616"/>
        <v>1.0058375399999999</v>
      </c>
      <c r="M1160" s="110">
        <f t="shared" si="629"/>
        <v>1.0059311</v>
      </c>
      <c r="N1160" s="110">
        <f t="shared" si="624"/>
        <v>1.3298068556030846</v>
      </c>
      <c r="O1160" s="103">
        <f t="shared" si="628"/>
        <v>1.3375696500000001</v>
      </c>
      <c r="P1160" s="103">
        <f t="shared" si="608"/>
        <v>311.63689471999999</v>
      </c>
      <c r="Q1160" s="11">
        <f t="shared" si="622"/>
        <v>0</v>
      </c>
      <c r="R1160" s="30">
        <f t="shared" si="617"/>
        <v>0</v>
      </c>
      <c r="S1160" s="8">
        <f t="shared" si="609"/>
        <v>0</v>
      </c>
      <c r="T1160" s="113">
        <f t="shared" si="618"/>
        <v>0.16</v>
      </c>
      <c r="U1160" s="111">
        <f t="shared" si="625"/>
        <v>15</v>
      </c>
      <c r="V1160" s="111">
        <v>252</v>
      </c>
      <c r="W1160" s="110">
        <f t="shared" si="610"/>
        <v>1.008873664</v>
      </c>
      <c r="X1160" s="103">
        <f t="shared" si="611"/>
        <v>2.7653610899999999</v>
      </c>
      <c r="Y1160" s="103">
        <f t="shared" si="612"/>
        <v>0</v>
      </c>
      <c r="Z1160" s="114" t="str">
        <f t="shared" si="620"/>
        <v>A+J=</v>
      </c>
      <c r="AA1160" s="108">
        <f t="shared" si="621"/>
        <v>45342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613"/>
        <v>45336</v>
      </c>
      <c r="B1161" s="103">
        <f t="shared" si="605"/>
        <v>314.40225580999999</v>
      </c>
      <c r="C1161" s="192">
        <f t="shared" si="623"/>
        <v>232.98741468958443</v>
      </c>
      <c r="D1161" s="104">
        <f t="shared" si="614"/>
        <v>1115.8150000000001</v>
      </c>
      <c r="E1161" s="105">
        <f t="shared" si="626"/>
        <v>1124.0719999999999</v>
      </c>
      <c r="F1161" s="106">
        <f t="shared" si="627"/>
        <v>45282</v>
      </c>
      <c r="G1161" s="107">
        <f t="shared" si="606"/>
        <v>7.3999722176165683E-3</v>
      </c>
      <c r="H1161" s="108">
        <f t="shared" si="619"/>
        <v>45342</v>
      </c>
      <c r="I1161" s="108">
        <f t="shared" si="607"/>
        <v>45342</v>
      </c>
      <c r="J1161" s="109">
        <f t="shared" si="615"/>
        <v>19</v>
      </c>
      <c r="K1161" s="109">
        <f t="shared" si="630"/>
        <v>15</v>
      </c>
      <c r="L1161" s="8">
        <f t="shared" si="616"/>
        <v>1.0058375399999999</v>
      </c>
      <c r="M1161" s="110">
        <f t="shared" si="629"/>
        <v>1.0059311</v>
      </c>
      <c r="N1161" s="110">
        <f t="shared" si="624"/>
        <v>1.3298068556030846</v>
      </c>
      <c r="O1161" s="103">
        <f t="shared" si="628"/>
        <v>1.3375696500000001</v>
      </c>
      <c r="P1161" s="103">
        <f t="shared" si="608"/>
        <v>311.63689471999999</v>
      </c>
      <c r="Q1161" s="11">
        <f t="shared" si="622"/>
        <v>0</v>
      </c>
      <c r="R1161" s="30">
        <f t="shared" si="617"/>
        <v>0</v>
      </c>
      <c r="S1161" s="8">
        <f t="shared" si="609"/>
        <v>0</v>
      </c>
      <c r="T1161" s="113">
        <f t="shared" si="618"/>
        <v>0.16</v>
      </c>
      <c r="U1161" s="111">
        <f t="shared" si="625"/>
        <v>15</v>
      </c>
      <c r="V1161" s="111">
        <v>252</v>
      </c>
      <c r="W1161" s="110">
        <f t="shared" si="610"/>
        <v>1.008873664</v>
      </c>
      <c r="X1161" s="103">
        <f t="shared" si="611"/>
        <v>2.7653610899999999</v>
      </c>
      <c r="Y1161" s="103">
        <f t="shared" si="612"/>
        <v>0</v>
      </c>
      <c r="Z1161" s="114" t="str">
        <f t="shared" si="620"/>
        <v>A+J=</v>
      </c>
      <c r="AA1161" s="108">
        <f t="shared" si="621"/>
        <v>45342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613"/>
        <v>45337</v>
      </c>
      <c r="B1162" s="103">
        <f t="shared" ref="B1162:B1225" si="631">(P1162+X1162)</f>
        <v>314.70957902999999</v>
      </c>
      <c r="C1162" s="192">
        <f t="shared" si="623"/>
        <v>232.98741468958443</v>
      </c>
      <c r="D1162" s="104">
        <f t="shared" si="614"/>
        <v>1115.8150000000001</v>
      </c>
      <c r="E1162" s="105">
        <f t="shared" si="626"/>
        <v>1124.0719999999999</v>
      </c>
      <c r="F1162" s="106">
        <f t="shared" si="627"/>
        <v>45282</v>
      </c>
      <c r="G1162" s="107">
        <f t="shared" ref="G1162:G1225" si="632">(E1162/D1162)-1</f>
        <v>7.3999722176165683E-3</v>
      </c>
      <c r="H1162" s="108">
        <f t="shared" si="619"/>
        <v>45342</v>
      </c>
      <c r="I1162" s="108">
        <f t="shared" ref="I1162:I1225" si="633">IF(A1162&gt;I1161,H1162,I1161)</f>
        <v>45342</v>
      </c>
      <c r="J1162" s="109">
        <f t="shared" si="615"/>
        <v>19</v>
      </c>
      <c r="K1162" s="109">
        <f t="shared" si="630"/>
        <v>16</v>
      </c>
      <c r="L1162" s="8">
        <f t="shared" si="616"/>
        <v>1.0062279199999999</v>
      </c>
      <c r="M1162" s="110">
        <f t="shared" si="629"/>
        <v>1.0059311</v>
      </c>
      <c r="N1162" s="110">
        <f t="shared" si="624"/>
        <v>1.3298068556030846</v>
      </c>
      <c r="O1162" s="103">
        <f t="shared" si="628"/>
        <v>1.3380887800000001</v>
      </c>
      <c r="P1162" s="103">
        <f t="shared" ref="P1162:P1225" si="634">TRUNC(C1162*O1162,8)</f>
        <v>311.75784547000001</v>
      </c>
      <c r="Q1162" s="11">
        <f t="shared" si="622"/>
        <v>0</v>
      </c>
      <c r="R1162" s="30">
        <f t="shared" si="617"/>
        <v>0</v>
      </c>
      <c r="S1162" s="8">
        <f t="shared" ref="S1162:S1225" si="635">IF(R1162&gt;0,TRUNC(R1162*P1162,8),0)</f>
        <v>0</v>
      </c>
      <c r="T1162" s="113">
        <f t="shared" si="618"/>
        <v>0.16</v>
      </c>
      <c r="U1162" s="111">
        <f t="shared" si="625"/>
        <v>16</v>
      </c>
      <c r="V1162" s="111">
        <v>252</v>
      </c>
      <c r="W1162" s="110">
        <f t="shared" ref="W1162:W1225" si="636">ROUND((1+T1162)^TRUNC((U1162/V1162),9),9)</f>
        <v>1.0094680330000001</v>
      </c>
      <c r="X1162" s="103">
        <f t="shared" ref="X1162:X1225" si="637">TRUNC((P1162*(W1162-1)),8)</f>
        <v>2.9517335600000001</v>
      </c>
      <c r="Y1162" s="103">
        <f t="shared" ref="Y1162:Y1225" si="638">IF(Q1162&gt;0,S1162+X1162,0)</f>
        <v>0</v>
      </c>
      <c r="Z1162" s="114" t="str">
        <f t="shared" si="620"/>
        <v>A+J=</v>
      </c>
      <c r="AA1162" s="108">
        <f t="shared" si="621"/>
        <v>45342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39">(A1162+1)</f>
        <v>45338</v>
      </c>
      <c r="B1163" s="103">
        <f t="shared" si="631"/>
        <v>315.01720259000001</v>
      </c>
      <c r="C1163" s="192">
        <f t="shared" si="623"/>
        <v>232.98741468958443</v>
      </c>
      <c r="D1163" s="104">
        <f t="shared" ref="D1163:D1226" si="640">IF(E1163=E1162,D1162,E1162)</f>
        <v>1115.8150000000001</v>
      </c>
      <c r="E1163" s="105">
        <f t="shared" si="626"/>
        <v>1124.0719999999999</v>
      </c>
      <c r="F1163" s="106">
        <f t="shared" si="627"/>
        <v>45282</v>
      </c>
      <c r="G1163" s="107">
        <f t="shared" si="632"/>
        <v>7.3999722176165683E-3</v>
      </c>
      <c r="H1163" s="108">
        <f t="shared" si="619"/>
        <v>45342</v>
      </c>
      <c r="I1163" s="108">
        <f t="shared" si="633"/>
        <v>45342</v>
      </c>
      <c r="J1163" s="109">
        <f t="shared" ref="J1163:J1226" si="641">IF(I1163=I1162,J1162,NETWORKDAYS(I1162,I1163,$AD$171:$AD$502)-1)</f>
        <v>19</v>
      </c>
      <c r="K1163" s="109">
        <f t="shared" si="630"/>
        <v>17</v>
      </c>
      <c r="L1163" s="8">
        <f t="shared" ref="L1163:L1226" si="642">IF(E1163&lt;D1163,1,TRUNC((E1163/D1163)^TRUNC((K1163/J1163),9),8))</f>
        <v>1.0066184499999999</v>
      </c>
      <c r="M1163" s="110">
        <f t="shared" si="629"/>
        <v>1.0059311</v>
      </c>
      <c r="N1163" s="110">
        <f t="shared" si="624"/>
        <v>1.3298068556030846</v>
      </c>
      <c r="O1163" s="103">
        <f t="shared" si="628"/>
        <v>1.33860811</v>
      </c>
      <c r="P1163" s="103">
        <f t="shared" si="634"/>
        <v>311.87884283</v>
      </c>
      <c r="Q1163" s="11">
        <f t="shared" si="622"/>
        <v>0</v>
      </c>
      <c r="R1163" s="30">
        <f t="shared" ref="R1163:R1226" si="643">IF(Q1163&gt;0,VLOOKUP($A1163,$AD$10:$AI$165,6),0)</f>
        <v>0</v>
      </c>
      <c r="S1163" s="8">
        <f t="shared" si="635"/>
        <v>0</v>
      </c>
      <c r="T1163" s="113">
        <f t="shared" ref="T1163:T1226" si="644">(T1162)</f>
        <v>0.16</v>
      </c>
      <c r="U1163" s="111">
        <f t="shared" si="625"/>
        <v>17</v>
      </c>
      <c r="V1163" s="111">
        <v>252</v>
      </c>
      <c r="W1163" s="110">
        <f t="shared" si="636"/>
        <v>1.0100627529999999</v>
      </c>
      <c r="X1163" s="103">
        <f t="shared" si="637"/>
        <v>3.1383597600000002</v>
      </c>
      <c r="Y1163" s="103">
        <f t="shared" si="638"/>
        <v>0</v>
      </c>
      <c r="Z1163" s="114" t="str">
        <f t="shared" si="620"/>
        <v>A+J=</v>
      </c>
      <c r="AA1163" s="108">
        <f t="shared" si="621"/>
        <v>45342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39"/>
        <v>45339</v>
      </c>
      <c r="B1164" s="103">
        <f t="shared" si="631"/>
        <v>315.32512634</v>
      </c>
      <c r="C1164" s="192">
        <f t="shared" si="623"/>
        <v>232.98741468958443</v>
      </c>
      <c r="D1164" s="104">
        <f t="shared" si="640"/>
        <v>1115.8150000000001</v>
      </c>
      <c r="E1164" s="105">
        <f t="shared" si="626"/>
        <v>1124.0719999999999</v>
      </c>
      <c r="F1164" s="106">
        <f t="shared" si="627"/>
        <v>45282</v>
      </c>
      <c r="G1164" s="107">
        <f t="shared" si="632"/>
        <v>7.3999722176165683E-3</v>
      </c>
      <c r="H1164" s="108">
        <f t="shared" ref="H1164:H1227" si="645">IF(DAY(A1164)=H$9,VLOOKUP(A1164,AH$118:AN$450,4),H1163)</f>
        <v>45342</v>
      </c>
      <c r="I1164" s="108">
        <f t="shared" si="633"/>
        <v>45342</v>
      </c>
      <c r="J1164" s="109">
        <f t="shared" si="641"/>
        <v>19</v>
      </c>
      <c r="K1164" s="109">
        <f t="shared" si="630"/>
        <v>18</v>
      </c>
      <c r="L1164" s="8">
        <f t="shared" si="642"/>
        <v>1.0070091299999999</v>
      </c>
      <c r="M1164" s="110">
        <f t="shared" si="629"/>
        <v>1.0059311</v>
      </c>
      <c r="N1164" s="110">
        <f t="shared" si="624"/>
        <v>1.3298068556030846</v>
      </c>
      <c r="O1164" s="103">
        <f t="shared" si="628"/>
        <v>1.3391276400000001</v>
      </c>
      <c r="P1164" s="103">
        <f t="shared" si="634"/>
        <v>311.99988678</v>
      </c>
      <c r="Q1164" s="11">
        <f t="shared" si="622"/>
        <v>0</v>
      </c>
      <c r="R1164" s="30">
        <f t="shared" si="643"/>
        <v>0</v>
      </c>
      <c r="S1164" s="8">
        <f t="shared" si="635"/>
        <v>0</v>
      </c>
      <c r="T1164" s="113">
        <f t="shared" si="644"/>
        <v>0.16</v>
      </c>
      <c r="U1164" s="111">
        <f t="shared" si="625"/>
        <v>18</v>
      </c>
      <c r="V1164" s="111">
        <v>252</v>
      </c>
      <c r="W1164" s="110">
        <f t="shared" si="636"/>
        <v>1.0106578230000001</v>
      </c>
      <c r="X1164" s="103">
        <f t="shared" si="637"/>
        <v>3.32523956</v>
      </c>
      <c r="Y1164" s="103">
        <f t="shared" si="638"/>
        <v>0</v>
      </c>
      <c r="Z1164" s="114" t="str">
        <f t="shared" ref="Z1164:Z1227" si="646">IF($Q1163&gt;0,VLOOKUP($A1163,$AD$10:$AM$165,9),Z1163)</f>
        <v>A+J=</v>
      </c>
      <c r="AA1164" s="108">
        <f t="shared" ref="AA1164:AA1227" si="647">IF($Q1163&gt;0,VLOOKUP($A1163,$AD$10:$AM$165,10),AA1163)</f>
        <v>45342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39"/>
        <v>45340</v>
      </c>
      <c r="B1165" s="103">
        <f t="shared" si="631"/>
        <v>315.32512634</v>
      </c>
      <c r="C1165" s="192">
        <f t="shared" si="623"/>
        <v>232.98741468958443</v>
      </c>
      <c r="D1165" s="104">
        <f t="shared" si="640"/>
        <v>1115.8150000000001</v>
      </c>
      <c r="E1165" s="105">
        <f t="shared" si="626"/>
        <v>1124.0719999999999</v>
      </c>
      <c r="F1165" s="106">
        <f t="shared" si="627"/>
        <v>45282</v>
      </c>
      <c r="G1165" s="107">
        <f t="shared" si="632"/>
        <v>7.3999722176165683E-3</v>
      </c>
      <c r="H1165" s="108">
        <f t="shared" si="645"/>
        <v>45342</v>
      </c>
      <c r="I1165" s="108">
        <f t="shared" si="633"/>
        <v>45342</v>
      </c>
      <c r="J1165" s="109">
        <f t="shared" si="641"/>
        <v>19</v>
      </c>
      <c r="K1165" s="109">
        <f t="shared" si="630"/>
        <v>18</v>
      </c>
      <c r="L1165" s="8">
        <f t="shared" si="642"/>
        <v>1.0070091299999999</v>
      </c>
      <c r="M1165" s="110">
        <f t="shared" si="629"/>
        <v>1.0059311</v>
      </c>
      <c r="N1165" s="110">
        <f t="shared" si="624"/>
        <v>1.3298068556030846</v>
      </c>
      <c r="O1165" s="103">
        <f t="shared" si="628"/>
        <v>1.3391276400000001</v>
      </c>
      <c r="P1165" s="103">
        <f t="shared" si="634"/>
        <v>311.99988678</v>
      </c>
      <c r="Q1165" s="11">
        <f t="shared" ref="Q1165:Q1228" si="648">IF(VLOOKUP(A1165,AD$10:AK$165,8)=VLOOKUP(A1164,AD$10:AK$165,8),0,VLOOKUP(A1165,AD$10:AK$165,8))</f>
        <v>0</v>
      </c>
      <c r="R1165" s="30">
        <f t="shared" si="643"/>
        <v>0</v>
      </c>
      <c r="S1165" s="8">
        <f t="shared" si="635"/>
        <v>0</v>
      </c>
      <c r="T1165" s="113">
        <f t="shared" si="644"/>
        <v>0.16</v>
      </c>
      <c r="U1165" s="111">
        <f t="shared" si="625"/>
        <v>18</v>
      </c>
      <c r="V1165" s="111">
        <v>252</v>
      </c>
      <c r="W1165" s="110">
        <f t="shared" si="636"/>
        <v>1.0106578230000001</v>
      </c>
      <c r="X1165" s="103">
        <f t="shared" si="637"/>
        <v>3.32523956</v>
      </c>
      <c r="Y1165" s="103">
        <f t="shared" si="638"/>
        <v>0</v>
      </c>
      <c r="Z1165" s="114" t="str">
        <f t="shared" si="646"/>
        <v>A+J=</v>
      </c>
      <c r="AA1165" s="108">
        <f t="shared" si="647"/>
        <v>45342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39"/>
        <v>45341</v>
      </c>
      <c r="B1166" s="103">
        <f t="shared" si="631"/>
        <v>315.32512634</v>
      </c>
      <c r="C1166" s="192">
        <f t="shared" ref="C1166:C1229" si="649">C1165-(S1165/O1165)</f>
        <v>232.98741468958443</v>
      </c>
      <c r="D1166" s="104">
        <f t="shared" si="640"/>
        <v>1115.8150000000001</v>
      </c>
      <c r="E1166" s="105">
        <f t="shared" si="626"/>
        <v>1124.0719999999999</v>
      </c>
      <c r="F1166" s="106">
        <f t="shared" si="627"/>
        <v>45282</v>
      </c>
      <c r="G1166" s="107">
        <f t="shared" si="632"/>
        <v>7.3999722176165683E-3</v>
      </c>
      <c r="H1166" s="108">
        <f t="shared" si="645"/>
        <v>45342</v>
      </c>
      <c r="I1166" s="108">
        <f t="shared" si="633"/>
        <v>45342</v>
      </c>
      <c r="J1166" s="109">
        <f t="shared" si="641"/>
        <v>19</v>
      </c>
      <c r="K1166" s="109">
        <f t="shared" si="630"/>
        <v>18</v>
      </c>
      <c r="L1166" s="8">
        <f t="shared" si="642"/>
        <v>1.0070091299999999</v>
      </c>
      <c r="M1166" s="110">
        <f t="shared" si="629"/>
        <v>1.0059311</v>
      </c>
      <c r="N1166" s="110">
        <f t="shared" si="624"/>
        <v>1.3298068556030846</v>
      </c>
      <c r="O1166" s="103">
        <f t="shared" si="628"/>
        <v>1.3391276400000001</v>
      </c>
      <c r="P1166" s="103">
        <f t="shared" si="634"/>
        <v>311.99988678</v>
      </c>
      <c r="Q1166" s="11">
        <f t="shared" si="648"/>
        <v>0</v>
      </c>
      <c r="R1166" s="30">
        <f t="shared" si="643"/>
        <v>0</v>
      </c>
      <c r="S1166" s="8">
        <f t="shared" si="635"/>
        <v>0</v>
      </c>
      <c r="T1166" s="113">
        <f t="shared" si="644"/>
        <v>0.16</v>
      </c>
      <c r="U1166" s="111">
        <f t="shared" si="625"/>
        <v>18</v>
      </c>
      <c r="V1166" s="111">
        <v>252</v>
      </c>
      <c r="W1166" s="110">
        <f t="shared" si="636"/>
        <v>1.0106578230000001</v>
      </c>
      <c r="X1166" s="103">
        <f t="shared" si="637"/>
        <v>3.32523956</v>
      </c>
      <c r="Y1166" s="103">
        <f t="shared" si="638"/>
        <v>0</v>
      </c>
      <c r="Z1166" s="114" t="str">
        <f t="shared" si="646"/>
        <v>A+J=</v>
      </c>
      <c r="AA1166" s="108">
        <f t="shared" si="647"/>
        <v>45342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39"/>
        <v>45342</v>
      </c>
      <c r="B1167" s="103">
        <f t="shared" si="631"/>
        <v>315.63335319999999</v>
      </c>
      <c r="C1167" s="192">
        <f t="shared" si="649"/>
        <v>232.98741468958443</v>
      </c>
      <c r="D1167" s="104">
        <f t="shared" si="640"/>
        <v>1115.8150000000001</v>
      </c>
      <c r="E1167" s="105">
        <f t="shared" si="626"/>
        <v>1124.0719999999999</v>
      </c>
      <c r="F1167" s="106">
        <f t="shared" si="627"/>
        <v>45282</v>
      </c>
      <c r="G1167" s="107">
        <f t="shared" si="632"/>
        <v>7.3999722176165683E-3</v>
      </c>
      <c r="H1167" s="108">
        <f t="shared" si="645"/>
        <v>45371</v>
      </c>
      <c r="I1167" s="108">
        <f t="shared" si="633"/>
        <v>45342</v>
      </c>
      <c r="J1167" s="109">
        <f t="shared" si="641"/>
        <v>19</v>
      </c>
      <c r="K1167" s="109">
        <f t="shared" si="630"/>
        <v>19</v>
      </c>
      <c r="L1167" s="8">
        <f t="shared" si="642"/>
        <v>1.00739997</v>
      </c>
      <c r="M1167" s="110">
        <f t="shared" si="629"/>
        <v>1.0059311</v>
      </c>
      <c r="N1167" s="110">
        <f t="shared" si="624"/>
        <v>1.3298068556030846</v>
      </c>
      <c r="O1167" s="103">
        <f t="shared" si="628"/>
        <v>1.3396473799999999</v>
      </c>
      <c r="P1167" s="103">
        <f t="shared" si="634"/>
        <v>312.12097965999999</v>
      </c>
      <c r="Q1167" s="11">
        <f t="shared" si="648"/>
        <v>38</v>
      </c>
      <c r="R1167" s="30">
        <f t="shared" si="643"/>
        <v>6.0360999999999998E-2</v>
      </c>
      <c r="S1167" s="8">
        <f t="shared" si="635"/>
        <v>18.839934450000001</v>
      </c>
      <c r="T1167" s="113">
        <f t="shared" si="644"/>
        <v>0.16</v>
      </c>
      <c r="U1167" s="111">
        <f t="shared" si="625"/>
        <v>19</v>
      </c>
      <c r="V1167" s="111">
        <v>252</v>
      </c>
      <c r="W1167" s="110">
        <f t="shared" si="636"/>
        <v>1.0112532439999999</v>
      </c>
      <c r="X1167" s="103">
        <f t="shared" si="637"/>
        <v>3.51237354</v>
      </c>
      <c r="Y1167" s="103">
        <f t="shared" si="638"/>
        <v>22.35230799</v>
      </c>
      <c r="Z1167" s="114" t="str">
        <f t="shared" si="646"/>
        <v>A+J=</v>
      </c>
      <c r="AA1167" s="108">
        <f t="shared" si="647"/>
        <v>45342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39"/>
        <v>45343</v>
      </c>
      <c r="B1168" s="103">
        <f t="shared" si="631"/>
        <v>293.46385763000001</v>
      </c>
      <c r="C1168" s="192">
        <f t="shared" si="649"/>
        <v>218.92406135402234</v>
      </c>
      <c r="D1168" s="104">
        <f t="shared" si="640"/>
        <v>1124.0719999999999</v>
      </c>
      <c r="E1168" s="105">
        <f t="shared" si="626"/>
        <v>1124.8789999999999</v>
      </c>
      <c r="F1168" s="106">
        <f t="shared" si="627"/>
        <v>45311</v>
      </c>
      <c r="G1168" s="107">
        <f t="shared" si="632"/>
        <v>7.1792554213612192E-4</v>
      </c>
      <c r="H1168" s="108">
        <f t="shared" si="645"/>
        <v>45371</v>
      </c>
      <c r="I1168" s="108">
        <f t="shared" si="633"/>
        <v>45371</v>
      </c>
      <c r="J1168" s="109">
        <f t="shared" si="641"/>
        <v>21</v>
      </c>
      <c r="K1168" s="109">
        <f t="shared" si="630"/>
        <v>1</v>
      </c>
      <c r="L1168" s="8">
        <f t="shared" si="642"/>
        <v>1.0000341699999999</v>
      </c>
      <c r="M1168" s="110">
        <f t="shared" si="629"/>
        <v>1.00739997</v>
      </c>
      <c r="N1168" s="110">
        <f t="shared" si="624"/>
        <v>1.3396473864403418</v>
      </c>
      <c r="O1168" s="103">
        <f t="shared" si="628"/>
        <v>1.3396931599999999</v>
      </c>
      <c r="P1168" s="103">
        <f t="shared" si="634"/>
        <v>293.29106754999998</v>
      </c>
      <c r="Q1168" s="11">
        <f t="shared" si="648"/>
        <v>0</v>
      </c>
      <c r="R1168" s="30">
        <f t="shared" si="643"/>
        <v>0</v>
      </c>
      <c r="S1168" s="8">
        <f t="shared" si="635"/>
        <v>0</v>
      </c>
      <c r="T1168" s="113">
        <f t="shared" si="644"/>
        <v>0.16</v>
      </c>
      <c r="U1168" s="111">
        <f t="shared" si="625"/>
        <v>1</v>
      </c>
      <c r="V1168" s="111">
        <v>252</v>
      </c>
      <c r="W1168" s="110">
        <f t="shared" si="636"/>
        <v>1.0005891419999999</v>
      </c>
      <c r="X1168" s="103">
        <f t="shared" si="637"/>
        <v>0.17279008000000001</v>
      </c>
      <c r="Y1168" s="103">
        <f t="shared" si="638"/>
        <v>0</v>
      </c>
      <c r="Z1168" s="114" t="str">
        <f t="shared" si="646"/>
        <v>A+J=</v>
      </c>
      <c r="AA1168" s="108">
        <f t="shared" si="647"/>
        <v>45371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39"/>
        <v>45344</v>
      </c>
      <c r="B1169" s="103">
        <f t="shared" si="631"/>
        <v>293.64678554</v>
      </c>
      <c r="C1169" s="192">
        <f t="shared" si="649"/>
        <v>218.92406135402234</v>
      </c>
      <c r="D1169" s="104">
        <f t="shared" si="640"/>
        <v>1124.0719999999999</v>
      </c>
      <c r="E1169" s="105">
        <f t="shared" si="626"/>
        <v>1124.8789999999999</v>
      </c>
      <c r="F1169" s="106">
        <f t="shared" si="627"/>
        <v>45311</v>
      </c>
      <c r="G1169" s="107">
        <f t="shared" si="632"/>
        <v>7.1792554213612192E-4</v>
      </c>
      <c r="H1169" s="108">
        <f t="shared" si="645"/>
        <v>45371</v>
      </c>
      <c r="I1169" s="108">
        <f t="shared" si="633"/>
        <v>45371</v>
      </c>
      <c r="J1169" s="109">
        <f t="shared" si="641"/>
        <v>21</v>
      </c>
      <c r="K1169" s="109">
        <f t="shared" si="630"/>
        <v>2</v>
      </c>
      <c r="L1169" s="8">
        <f t="shared" si="642"/>
        <v>1.0000683500000001</v>
      </c>
      <c r="M1169" s="110">
        <f t="shared" si="629"/>
        <v>1.00739997</v>
      </c>
      <c r="N1169" s="110">
        <f t="shared" si="624"/>
        <v>1.3396473864403418</v>
      </c>
      <c r="O1169" s="103">
        <f t="shared" si="628"/>
        <v>1.3397389500000001</v>
      </c>
      <c r="P1169" s="103">
        <f t="shared" si="634"/>
        <v>293.30109207999999</v>
      </c>
      <c r="Q1169" s="11">
        <f t="shared" si="648"/>
        <v>0</v>
      </c>
      <c r="R1169" s="30">
        <f t="shared" si="643"/>
        <v>0</v>
      </c>
      <c r="S1169" s="8">
        <f t="shared" si="635"/>
        <v>0</v>
      </c>
      <c r="T1169" s="113">
        <f t="shared" si="644"/>
        <v>0.16</v>
      </c>
      <c r="U1169" s="111">
        <f t="shared" si="625"/>
        <v>2</v>
      </c>
      <c r="V1169" s="111">
        <v>252</v>
      </c>
      <c r="W1169" s="110">
        <f t="shared" si="636"/>
        <v>1.0011786300000001</v>
      </c>
      <c r="X1169" s="103">
        <f t="shared" si="637"/>
        <v>0.34569346000000001</v>
      </c>
      <c r="Y1169" s="103">
        <f t="shared" si="638"/>
        <v>0</v>
      </c>
      <c r="Z1169" s="114" t="str">
        <f t="shared" si="646"/>
        <v>A+J=</v>
      </c>
      <c r="AA1169" s="108">
        <f t="shared" si="647"/>
        <v>45371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39"/>
        <v>45345</v>
      </c>
      <c r="B1170" s="103">
        <f t="shared" si="631"/>
        <v>293.82982326000001</v>
      </c>
      <c r="C1170" s="192">
        <f t="shared" si="649"/>
        <v>218.92406135402234</v>
      </c>
      <c r="D1170" s="104">
        <f t="shared" si="640"/>
        <v>1124.0719999999999</v>
      </c>
      <c r="E1170" s="105">
        <f t="shared" si="626"/>
        <v>1124.8789999999999</v>
      </c>
      <c r="F1170" s="106">
        <f t="shared" si="627"/>
        <v>45311</v>
      </c>
      <c r="G1170" s="107">
        <f t="shared" si="632"/>
        <v>7.1792554213612192E-4</v>
      </c>
      <c r="H1170" s="108">
        <f t="shared" si="645"/>
        <v>45371</v>
      </c>
      <c r="I1170" s="108">
        <f t="shared" si="633"/>
        <v>45371</v>
      </c>
      <c r="J1170" s="109">
        <f t="shared" si="641"/>
        <v>21</v>
      </c>
      <c r="K1170" s="109">
        <f t="shared" si="630"/>
        <v>3</v>
      </c>
      <c r="L1170" s="8">
        <f t="shared" si="642"/>
        <v>1.00010252</v>
      </c>
      <c r="M1170" s="110">
        <f t="shared" si="629"/>
        <v>1.00739997</v>
      </c>
      <c r="N1170" s="110">
        <f t="shared" si="624"/>
        <v>1.3396473864403418</v>
      </c>
      <c r="O1170" s="103">
        <f t="shared" si="628"/>
        <v>1.3397847199999999</v>
      </c>
      <c r="P1170" s="103">
        <f t="shared" si="634"/>
        <v>293.31111224</v>
      </c>
      <c r="Q1170" s="11">
        <f t="shared" si="648"/>
        <v>0</v>
      </c>
      <c r="R1170" s="30">
        <f t="shared" si="643"/>
        <v>0</v>
      </c>
      <c r="S1170" s="8">
        <f t="shared" si="635"/>
        <v>0</v>
      </c>
      <c r="T1170" s="113">
        <f t="shared" si="644"/>
        <v>0.16</v>
      </c>
      <c r="U1170" s="111">
        <f t="shared" si="625"/>
        <v>3</v>
      </c>
      <c r="V1170" s="111">
        <v>252</v>
      </c>
      <c r="W1170" s="110">
        <f t="shared" si="636"/>
        <v>1.001768467</v>
      </c>
      <c r="X1170" s="103">
        <f t="shared" si="637"/>
        <v>0.51871102000000002</v>
      </c>
      <c r="Y1170" s="103">
        <f t="shared" si="638"/>
        <v>0</v>
      </c>
      <c r="Z1170" s="114" t="str">
        <f t="shared" si="646"/>
        <v>A+J=</v>
      </c>
      <c r="AA1170" s="108">
        <f t="shared" si="647"/>
        <v>45371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39"/>
        <v>45346</v>
      </c>
      <c r="B1171" s="103">
        <f t="shared" si="631"/>
        <v>294.01297865999999</v>
      </c>
      <c r="C1171" s="192">
        <f t="shared" si="649"/>
        <v>218.92406135402234</v>
      </c>
      <c r="D1171" s="104">
        <f t="shared" si="640"/>
        <v>1124.0719999999999</v>
      </c>
      <c r="E1171" s="105">
        <f t="shared" si="626"/>
        <v>1124.8789999999999</v>
      </c>
      <c r="F1171" s="106">
        <f t="shared" si="627"/>
        <v>45311</v>
      </c>
      <c r="G1171" s="107">
        <f t="shared" si="632"/>
        <v>7.1792554213612192E-4</v>
      </c>
      <c r="H1171" s="108">
        <f t="shared" si="645"/>
        <v>45371</v>
      </c>
      <c r="I1171" s="108">
        <f t="shared" si="633"/>
        <v>45371</v>
      </c>
      <c r="J1171" s="109">
        <f t="shared" si="641"/>
        <v>21</v>
      </c>
      <c r="K1171" s="109">
        <f t="shared" si="630"/>
        <v>4</v>
      </c>
      <c r="L1171" s="8">
        <f t="shared" si="642"/>
        <v>1.0001367000000001</v>
      </c>
      <c r="M1171" s="110">
        <f t="shared" si="629"/>
        <v>1.00739997</v>
      </c>
      <c r="N1171" s="110">
        <f t="shared" si="624"/>
        <v>1.3396473864403418</v>
      </c>
      <c r="O1171" s="103">
        <f t="shared" si="628"/>
        <v>1.3398305100000001</v>
      </c>
      <c r="P1171" s="103">
        <f t="shared" si="634"/>
        <v>293.32113677000001</v>
      </c>
      <c r="Q1171" s="11">
        <f t="shared" si="648"/>
        <v>0</v>
      </c>
      <c r="R1171" s="30">
        <f t="shared" si="643"/>
        <v>0</v>
      </c>
      <c r="S1171" s="8">
        <f t="shared" si="635"/>
        <v>0</v>
      </c>
      <c r="T1171" s="113">
        <f t="shared" si="644"/>
        <v>0.16</v>
      </c>
      <c r="U1171" s="111">
        <f t="shared" si="625"/>
        <v>4</v>
      </c>
      <c r="V1171" s="111">
        <v>252</v>
      </c>
      <c r="W1171" s="110">
        <f t="shared" si="636"/>
        <v>1.0023586499999999</v>
      </c>
      <c r="X1171" s="103">
        <f t="shared" si="637"/>
        <v>0.69184188999999996</v>
      </c>
      <c r="Y1171" s="103">
        <f t="shared" si="638"/>
        <v>0</v>
      </c>
      <c r="Z1171" s="114" t="str">
        <f t="shared" si="646"/>
        <v>A+J=</v>
      </c>
      <c r="AA1171" s="108">
        <f t="shared" si="647"/>
        <v>45371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39"/>
        <v>45347</v>
      </c>
      <c r="B1172" s="103">
        <f t="shared" si="631"/>
        <v>294.01297865999999</v>
      </c>
      <c r="C1172" s="192">
        <f t="shared" si="649"/>
        <v>218.92406135402234</v>
      </c>
      <c r="D1172" s="104">
        <f t="shared" si="640"/>
        <v>1124.0719999999999</v>
      </c>
      <c r="E1172" s="105">
        <f t="shared" si="626"/>
        <v>1124.8789999999999</v>
      </c>
      <c r="F1172" s="106">
        <f t="shared" si="627"/>
        <v>45311</v>
      </c>
      <c r="G1172" s="107">
        <f t="shared" si="632"/>
        <v>7.1792554213612192E-4</v>
      </c>
      <c r="H1172" s="108">
        <f t="shared" si="645"/>
        <v>45371</v>
      </c>
      <c r="I1172" s="108">
        <f t="shared" si="633"/>
        <v>45371</v>
      </c>
      <c r="J1172" s="109">
        <f t="shared" si="641"/>
        <v>21</v>
      </c>
      <c r="K1172" s="109">
        <f t="shared" si="630"/>
        <v>4</v>
      </c>
      <c r="L1172" s="8">
        <f t="shared" si="642"/>
        <v>1.0001367000000001</v>
      </c>
      <c r="M1172" s="110">
        <f t="shared" si="629"/>
        <v>1.00739997</v>
      </c>
      <c r="N1172" s="110">
        <f t="shared" si="624"/>
        <v>1.3396473864403418</v>
      </c>
      <c r="O1172" s="103">
        <f t="shared" si="628"/>
        <v>1.3398305100000001</v>
      </c>
      <c r="P1172" s="103">
        <f t="shared" si="634"/>
        <v>293.32113677000001</v>
      </c>
      <c r="Q1172" s="11">
        <f t="shared" si="648"/>
        <v>0</v>
      </c>
      <c r="R1172" s="30">
        <f t="shared" si="643"/>
        <v>0</v>
      </c>
      <c r="S1172" s="8">
        <f t="shared" si="635"/>
        <v>0</v>
      </c>
      <c r="T1172" s="113">
        <f t="shared" si="644"/>
        <v>0.16</v>
      </c>
      <c r="U1172" s="111">
        <f t="shared" si="625"/>
        <v>4</v>
      </c>
      <c r="V1172" s="111">
        <v>252</v>
      </c>
      <c r="W1172" s="110">
        <f t="shared" si="636"/>
        <v>1.0023586499999999</v>
      </c>
      <c r="X1172" s="103">
        <f t="shared" si="637"/>
        <v>0.69184188999999996</v>
      </c>
      <c r="Y1172" s="103">
        <f t="shared" si="638"/>
        <v>0</v>
      </c>
      <c r="Z1172" s="114" t="str">
        <f t="shared" si="646"/>
        <v>A+J=</v>
      </c>
      <c r="AA1172" s="108">
        <f t="shared" si="647"/>
        <v>45371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39"/>
        <v>45348</v>
      </c>
      <c r="B1173" s="103">
        <f t="shared" si="631"/>
        <v>294.01297865999999</v>
      </c>
      <c r="C1173" s="192">
        <f t="shared" si="649"/>
        <v>218.92406135402234</v>
      </c>
      <c r="D1173" s="104">
        <f t="shared" si="640"/>
        <v>1124.0719999999999</v>
      </c>
      <c r="E1173" s="105">
        <f t="shared" si="626"/>
        <v>1124.8789999999999</v>
      </c>
      <c r="F1173" s="106">
        <f t="shared" si="627"/>
        <v>45311</v>
      </c>
      <c r="G1173" s="107">
        <f t="shared" si="632"/>
        <v>7.1792554213612192E-4</v>
      </c>
      <c r="H1173" s="108">
        <f t="shared" si="645"/>
        <v>45371</v>
      </c>
      <c r="I1173" s="108">
        <f t="shared" si="633"/>
        <v>45371</v>
      </c>
      <c r="J1173" s="109">
        <f t="shared" si="641"/>
        <v>21</v>
      </c>
      <c r="K1173" s="109">
        <f t="shared" si="630"/>
        <v>4</v>
      </c>
      <c r="L1173" s="8">
        <f t="shared" si="642"/>
        <v>1.0001367000000001</v>
      </c>
      <c r="M1173" s="110">
        <f t="shared" si="629"/>
        <v>1.00739997</v>
      </c>
      <c r="N1173" s="110">
        <f t="shared" si="624"/>
        <v>1.3396473864403418</v>
      </c>
      <c r="O1173" s="103">
        <f t="shared" si="628"/>
        <v>1.3398305100000001</v>
      </c>
      <c r="P1173" s="103">
        <f t="shared" si="634"/>
        <v>293.32113677000001</v>
      </c>
      <c r="Q1173" s="11">
        <f t="shared" si="648"/>
        <v>0</v>
      </c>
      <c r="R1173" s="30">
        <f t="shared" si="643"/>
        <v>0</v>
      </c>
      <c r="S1173" s="8">
        <f t="shared" si="635"/>
        <v>0</v>
      </c>
      <c r="T1173" s="113">
        <f t="shared" si="644"/>
        <v>0.16</v>
      </c>
      <c r="U1173" s="111">
        <f t="shared" si="625"/>
        <v>4</v>
      </c>
      <c r="V1173" s="111">
        <v>252</v>
      </c>
      <c r="W1173" s="110">
        <f t="shared" si="636"/>
        <v>1.0023586499999999</v>
      </c>
      <c r="X1173" s="103">
        <f t="shared" si="637"/>
        <v>0.69184188999999996</v>
      </c>
      <c r="Y1173" s="103">
        <f t="shared" si="638"/>
        <v>0</v>
      </c>
      <c r="Z1173" s="114" t="str">
        <f t="shared" si="646"/>
        <v>A+J=</v>
      </c>
      <c r="AA1173" s="108">
        <f t="shared" si="647"/>
        <v>45371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39"/>
        <v>45349</v>
      </c>
      <c r="B1174" s="103">
        <f t="shared" si="631"/>
        <v>294.19624828000002</v>
      </c>
      <c r="C1174" s="192">
        <f t="shared" si="649"/>
        <v>218.92406135402234</v>
      </c>
      <c r="D1174" s="104">
        <f t="shared" si="640"/>
        <v>1124.0719999999999</v>
      </c>
      <c r="E1174" s="105">
        <f t="shared" si="626"/>
        <v>1124.8789999999999</v>
      </c>
      <c r="F1174" s="106">
        <f t="shared" si="627"/>
        <v>45311</v>
      </c>
      <c r="G1174" s="107">
        <f t="shared" si="632"/>
        <v>7.1792554213612192E-4</v>
      </c>
      <c r="H1174" s="108">
        <f t="shared" si="645"/>
        <v>45371</v>
      </c>
      <c r="I1174" s="108">
        <f t="shared" si="633"/>
        <v>45371</v>
      </c>
      <c r="J1174" s="109">
        <f t="shared" si="641"/>
        <v>21</v>
      </c>
      <c r="K1174" s="109">
        <f t="shared" si="630"/>
        <v>5</v>
      </c>
      <c r="L1174" s="8">
        <f t="shared" si="642"/>
        <v>1.00017088</v>
      </c>
      <c r="M1174" s="110">
        <f t="shared" si="629"/>
        <v>1.00739997</v>
      </c>
      <c r="N1174" s="110">
        <f t="shared" si="624"/>
        <v>1.3396473864403418</v>
      </c>
      <c r="O1174" s="103">
        <f t="shared" si="628"/>
        <v>1.3398763</v>
      </c>
      <c r="P1174" s="103">
        <f t="shared" si="634"/>
        <v>293.33116130000002</v>
      </c>
      <c r="Q1174" s="11">
        <f t="shared" si="648"/>
        <v>0</v>
      </c>
      <c r="R1174" s="30">
        <f t="shared" si="643"/>
        <v>0</v>
      </c>
      <c r="S1174" s="8">
        <f t="shared" si="635"/>
        <v>0</v>
      </c>
      <c r="T1174" s="113">
        <f t="shared" si="644"/>
        <v>0.16</v>
      </c>
      <c r="U1174" s="111">
        <f t="shared" si="625"/>
        <v>5</v>
      </c>
      <c r="V1174" s="111">
        <v>252</v>
      </c>
      <c r="W1174" s="110">
        <f t="shared" si="636"/>
        <v>1.0029491820000001</v>
      </c>
      <c r="X1174" s="103">
        <f t="shared" si="637"/>
        <v>0.86508697999999995</v>
      </c>
      <c r="Y1174" s="103">
        <f t="shared" si="638"/>
        <v>0</v>
      </c>
      <c r="Z1174" s="114" t="str">
        <f t="shared" si="646"/>
        <v>A+J=</v>
      </c>
      <c r="AA1174" s="108">
        <f t="shared" si="647"/>
        <v>45371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39"/>
        <v>45350</v>
      </c>
      <c r="B1175" s="103">
        <f t="shared" si="631"/>
        <v>294.37963152999998</v>
      </c>
      <c r="C1175" s="192">
        <f t="shared" si="649"/>
        <v>218.92406135402234</v>
      </c>
      <c r="D1175" s="104">
        <f t="shared" si="640"/>
        <v>1124.0719999999999</v>
      </c>
      <c r="E1175" s="105">
        <f t="shared" si="626"/>
        <v>1124.8789999999999</v>
      </c>
      <c r="F1175" s="106">
        <f t="shared" si="627"/>
        <v>45311</v>
      </c>
      <c r="G1175" s="107">
        <f t="shared" si="632"/>
        <v>7.1792554213612192E-4</v>
      </c>
      <c r="H1175" s="108">
        <f t="shared" si="645"/>
        <v>45371</v>
      </c>
      <c r="I1175" s="108">
        <f t="shared" si="633"/>
        <v>45371</v>
      </c>
      <c r="J1175" s="109">
        <f t="shared" si="641"/>
        <v>21</v>
      </c>
      <c r="K1175" s="109">
        <f t="shared" si="630"/>
        <v>6</v>
      </c>
      <c r="L1175" s="8">
        <f t="shared" si="642"/>
        <v>1.0002050600000001</v>
      </c>
      <c r="M1175" s="110">
        <f t="shared" si="629"/>
        <v>1.00739997</v>
      </c>
      <c r="N1175" s="110">
        <f t="shared" si="624"/>
        <v>1.3396473864403418</v>
      </c>
      <c r="O1175" s="103">
        <f t="shared" si="628"/>
        <v>1.33992209</v>
      </c>
      <c r="P1175" s="103">
        <f t="shared" si="634"/>
        <v>293.34118583999998</v>
      </c>
      <c r="Q1175" s="11">
        <f t="shared" si="648"/>
        <v>0</v>
      </c>
      <c r="R1175" s="30">
        <f t="shared" si="643"/>
        <v>0</v>
      </c>
      <c r="S1175" s="8">
        <f t="shared" si="635"/>
        <v>0</v>
      </c>
      <c r="T1175" s="113">
        <f t="shared" si="644"/>
        <v>0.16</v>
      </c>
      <c r="U1175" s="111">
        <f t="shared" si="625"/>
        <v>6</v>
      </c>
      <c r="V1175" s="111">
        <v>252</v>
      </c>
      <c r="W1175" s="110">
        <f t="shared" si="636"/>
        <v>1.003540061</v>
      </c>
      <c r="X1175" s="103">
        <f t="shared" si="637"/>
        <v>1.0384456900000001</v>
      </c>
      <c r="Y1175" s="103">
        <f t="shared" si="638"/>
        <v>0</v>
      </c>
      <c r="Z1175" s="114" t="str">
        <f t="shared" si="646"/>
        <v>A+J=</v>
      </c>
      <c r="AA1175" s="108">
        <f t="shared" si="647"/>
        <v>45371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39"/>
        <v>45351</v>
      </c>
      <c r="B1176" s="103">
        <f t="shared" si="631"/>
        <v>294.56313090000003</v>
      </c>
      <c r="C1176" s="192">
        <f t="shared" si="649"/>
        <v>218.92406135402234</v>
      </c>
      <c r="D1176" s="104">
        <f t="shared" si="640"/>
        <v>1124.0719999999999</v>
      </c>
      <c r="E1176" s="105">
        <f t="shared" si="626"/>
        <v>1124.8789999999999</v>
      </c>
      <c r="F1176" s="106">
        <f t="shared" si="627"/>
        <v>45311</v>
      </c>
      <c r="G1176" s="107">
        <f t="shared" si="632"/>
        <v>7.1792554213612192E-4</v>
      </c>
      <c r="H1176" s="108">
        <f t="shared" si="645"/>
        <v>45371</v>
      </c>
      <c r="I1176" s="108">
        <f t="shared" si="633"/>
        <v>45371</v>
      </c>
      <c r="J1176" s="109">
        <f t="shared" si="641"/>
        <v>21</v>
      </c>
      <c r="K1176" s="109">
        <f t="shared" si="630"/>
        <v>7</v>
      </c>
      <c r="L1176" s="8">
        <f t="shared" si="642"/>
        <v>1.0002392499999999</v>
      </c>
      <c r="M1176" s="110">
        <f t="shared" si="629"/>
        <v>1.00739997</v>
      </c>
      <c r="N1176" s="110">
        <f t="shared" si="624"/>
        <v>1.3396473864403418</v>
      </c>
      <c r="O1176" s="103">
        <f t="shared" si="628"/>
        <v>1.3399678900000001</v>
      </c>
      <c r="P1176" s="103">
        <f t="shared" si="634"/>
        <v>293.35121256000002</v>
      </c>
      <c r="Q1176" s="11">
        <f t="shared" si="648"/>
        <v>0</v>
      </c>
      <c r="R1176" s="30">
        <f t="shared" si="643"/>
        <v>0</v>
      </c>
      <c r="S1176" s="8">
        <f t="shared" si="635"/>
        <v>0</v>
      </c>
      <c r="T1176" s="113">
        <f t="shared" si="644"/>
        <v>0.16</v>
      </c>
      <c r="U1176" s="111">
        <f t="shared" si="625"/>
        <v>7</v>
      </c>
      <c r="V1176" s="111">
        <v>252</v>
      </c>
      <c r="W1176" s="110">
        <f t="shared" si="636"/>
        <v>1.004131288</v>
      </c>
      <c r="X1176" s="103">
        <f t="shared" si="637"/>
        <v>1.21191834</v>
      </c>
      <c r="Y1176" s="103">
        <f t="shared" si="638"/>
        <v>0</v>
      </c>
      <c r="Z1176" s="114" t="str">
        <f t="shared" si="646"/>
        <v>A+J=</v>
      </c>
      <c r="AA1176" s="108">
        <f t="shared" si="647"/>
        <v>45371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39"/>
        <v>45352</v>
      </c>
      <c r="B1177" s="103">
        <f t="shared" si="631"/>
        <v>294.74674231</v>
      </c>
      <c r="C1177" s="192">
        <f t="shared" si="649"/>
        <v>218.92406135402234</v>
      </c>
      <c r="D1177" s="104">
        <f t="shared" si="640"/>
        <v>1124.0719999999999</v>
      </c>
      <c r="E1177" s="105">
        <f t="shared" si="626"/>
        <v>1124.8789999999999</v>
      </c>
      <c r="F1177" s="106">
        <f t="shared" si="627"/>
        <v>45311</v>
      </c>
      <c r="G1177" s="107">
        <f t="shared" si="632"/>
        <v>7.1792554213612192E-4</v>
      </c>
      <c r="H1177" s="108">
        <f t="shared" si="645"/>
        <v>45371</v>
      </c>
      <c r="I1177" s="108">
        <f t="shared" si="633"/>
        <v>45371</v>
      </c>
      <c r="J1177" s="109">
        <f t="shared" si="641"/>
        <v>21</v>
      </c>
      <c r="K1177" s="109">
        <f t="shared" si="630"/>
        <v>8</v>
      </c>
      <c r="L1177" s="8">
        <f t="shared" si="642"/>
        <v>1.00027343</v>
      </c>
      <c r="M1177" s="110">
        <f t="shared" si="629"/>
        <v>1.00739997</v>
      </c>
      <c r="N1177" s="110">
        <f t="shared" si="624"/>
        <v>1.3396473864403418</v>
      </c>
      <c r="O1177" s="103">
        <f t="shared" si="628"/>
        <v>1.34001368</v>
      </c>
      <c r="P1177" s="103">
        <f t="shared" si="634"/>
        <v>293.36123708999997</v>
      </c>
      <c r="Q1177" s="11">
        <f t="shared" si="648"/>
        <v>0</v>
      </c>
      <c r="R1177" s="30">
        <f t="shared" si="643"/>
        <v>0</v>
      </c>
      <c r="S1177" s="8">
        <f t="shared" si="635"/>
        <v>0</v>
      </c>
      <c r="T1177" s="113">
        <f t="shared" si="644"/>
        <v>0.16</v>
      </c>
      <c r="U1177" s="111">
        <f t="shared" si="625"/>
        <v>8</v>
      </c>
      <c r="V1177" s="111">
        <v>252</v>
      </c>
      <c r="W1177" s="110">
        <f t="shared" si="636"/>
        <v>1.0047228640000001</v>
      </c>
      <c r="X1177" s="103">
        <f t="shared" si="637"/>
        <v>1.38550522</v>
      </c>
      <c r="Y1177" s="103">
        <f t="shared" si="638"/>
        <v>0</v>
      </c>
      <c r="Z1177" s="114" t="str">
        <f t="shared" si="646"/>
        <v>A+J=</v>
      </c>
      <c r="AA1177" s="108">
        <f t="shared" si="647"/>
        <v>45371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39"/>
        <v>45353</v>
      </c>
      <c r="B1178" s="103">
        <f t="shared" si="631"/>
        <v>294.93046767999999</v>
      </c>
      <c r="C1178" s="192">
        <f t="shared" si="649"/>
        <v>218.92406135402234</v>
      </c>
      <c r="D1178" s="104">
        <f t="shared" si="640"/>
        <v>1124.0719999999999</v>
      </c>
      <c r="E1178" s="105">
        <f t="shared" si="626"/>
        <v>1124.8789999999999</v>
      </c>
      <c r="F1178" s="106">
        <f t="shared" si="627"/>
        <v>45311</v>
      </c>
      <c r="G1178" s="107">
        <f t="shared" si="632"/>
        <v>7.1792554213612192E-4</v>
      </c>
      <c r="H1178" s="108">
        <f t="shared" si="645"/>
        <v>45371</v>
      </c>
      <c r="I1178" s="108">
        <f t="shared" si="633"/>
        <v>45371</v>
      </c>
      <c r="J1178" s="109">
        <f t="shared" si="641"/>
        <v>21</v>
      </c>
      <c r="K1178" s="109">
        <f t="shared" si="630"/>
        <v>9</v>
      </c>
      <c r="L1178" s="8">
        <f t="shared" si="642"/>
        <v>1.0003076099999999</v>
      </c>
      <c r="M1178" s="110">
        <f t="shared" si="629"/>
        <v>1.00739997</v>
      </c>
      <c r="N1178" s="110">
        <f t="shared" si="624"/>
        <v>1.3396473864403418</v>
      </c>
      <c r="O1178" s="103">
        <f t="shared" si="628"/>
        <v>1.3400594699999999</v>
      </c>
      <c r="P1178" s="103">
        <f t="shared" si="634"/>
        <v>293.37126161999998</v>
      </c>
      <c r="Q1178" s="11">
        <f t="shared" si="648"/>
        <v>0</v>
      </c>
      <c r="R1178" s="30">
        <f t="shared" si="643"/>
        <v>0</v>
      </c>
      <c r="S1178" s="8">
        <f t="shared" si="635"/>
        <v>0</v>
      </c>
      <c r="T1178" s="113">
        <f t="shared" si="644"/>
        <v>0.16</v>
      </c>
      <c r="U1178" s="111">
        <f t="shared" si="625"/>
        <v>9</v>
      </c>
      <c r="V1178" s="111">
        <v>252</v>
      </c>
      <c r="W1178" s="110">
        <f t="shared" si="636"/>
        <v>1.005314788</v>
      </c>
      <c r="X1178" s="103">
        <f t="shared" si="637"/>
        <v>1.5592060599999999</v>
      </c>
      <c r="Y1178" s="103">
        <f t="shared" si="638"/>
        <v>0</v>
      </c>
      <c r="Z1178" s="114" t="str">
        <f t="shared" si="646"/>
        <v>A+J=</v>
      </c>
      <c r="AA1178" s="108">
        <f t="shared" si="647"/>
        <v>45371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39"/>
        <v>45354</v>
      </c>
      <c r="B1179" s="103">
        <f t="shared" si="631"/>
        <v>294.93046767999999</v>
      </c>
      <c r="C1179" s="192">
        <f t="shared" si="649"/>
        <v>218.92406135402234</v>
      </c>
      <c r="D1179" s="104">
        <f t="shared" si="640"/>
        <v>1124.0719999999999</v>
      </c>
      <c r="E1179" s="105">
        <f t="shared" si="626"/>
        <v>1124.8789999999999</v>
      </c>
      <c r="F1179" s="106">
        <f t="shared" si="627"/>
        <v>45311</v>
      </c>
      <c r="G1179" s="107">
        <f t="shared" si="632"/>
        <v>7.1792554213612192E-4</v>
      </c>
      <c r="H1179" s="108">
        <f t="shared" si="645"/>
        <v>45371</v>
      </c>
      <c r="I1179" s="108">
        <f t="shared" si="633"/>
        <v>45371</v>
      </c>
      <c r="J1179" s="109">
        <f t="shared" si="641"/>
        <v>21</v>
      </c>
      <c r="K1179" s="109">
        <f t="shared" si="630"/>
        <v>9</v>
      </c>
      <c r="L1179" s="8">
        <f t="shared" si="642"/>
        <v>1.0003076099999999</v>
      </c>
      <c r="M1179" s="110">
        <f t="shared" si="629"/>
        <v>1.00739997</v>
      </c>
      <c r="N1179" s="110">
        <f t="shared" si="624"/>
        <v>1.3396473864403418</v>
      </c>
      <c r="O1179" s="103">
        <f t="shared" si="628"/>
        <v>1.3400594699999999</v>
      </c>
      <c r="P1179" s="103">
        <f t="shared" si="634"/>
        <v>293.37126161999998</v>
      </c>
      <c r="Q1179" s="11">
        <f t="shared" si="648"/>
        <v>0</v>
      </c>
      <c r="R1179" s="30">
        <f t="shared" si="643"/>
        <v>0</v>
      </c>
      <c r="S1179" s="8">
        <f t="shared" si="635"/>
        <v>0</v>
      </c>
      <c r="T1179" s="113">
        <f t="shared" si="644"/>
        <v>0.16</v>
      </c>
      <c r="U1179" s="111">
        <f t="shared" si="625"/>
        <v>9</v>
      </c>
      <c r="V1179" s="111">
        <v>252</v>
      </c>
      <c r="W1179" s="110">
        <f t="shared" si="636"/>
        <v>1.005314788</v>
      </c>
      <c r="X1179" s="103">
        <f t="shared" si="637"/>
        <v>1.5592060599999999</v>
      </c>
      <c r="Y1179" s="103">
        <f t="shared" si="638"/>
        <v>0</v>
      </c>
      <c r="Z1179" s="114" t="str">
        <f t="shared" si="646"/>
        <v>A+J=</v>
      </c>
      <c r="AA1179" s="108">
        <f t="shared" si="647"/>
        <v>45371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39"/>
        <v>45355</v>
      </c>
      <c r="B1180" s="103">
        <f t="shared" si="631"/>
        <v>294.93046767999999</v>
      </c>
      <c r="C1180" s="192">
        <f t="shared" si="649"/>
        <v>218.92406135402234</v>
      </c>
      <c r="D1180" s="104">
        <f t="shared" si="640"/>
        <v>1124.0719999999999</v>
      </c>
      <c r="E1180" s="105">
        <f t="shared" si="626"/>
        <v>1124.8789999999999</v>
      </c>
      <c r="F1180" s="106">
        <f t="shared" si="627"/>
        <v>45311</v>
      </c>
      <c r="G1180" s="107">
        <f t="shared" si="632"/>
        <v>7.1792554213612192E-4</v>
      </c>
      <c r="H1180" s="108">
        <f t="shared" si="645"/>
        <v>45371</v>
      </c>
      <c r="I1180" s="108">
        <f t="shared" si="633"/>
        <v>45371</v>
      </c>
      <c r="J1180" s="109">
        <f t="shared" si="641"/>
        <v>21</v>
      </c>
      <c r="K1180" s="109">
        <f t="shared" si="630"/>
        <v>9</v>
      </c>
      <c r="L1180" s="8">
        <f t="shared" si="642"/>
        <v>1.0003076099999999</v>
      </c>
      <c r="M1180" s="110">
        <f t="shared" si="629"/>
        <v>1.00739997</v>
      </c>
      <c r="N1180" s="110">
        <f t="shared" si="624"/>
        <v>1.3396473864403418</v>
      </c>
      <c r="O1180" s="103">
        <f t="shared" si="628"/>
        <v>1.3400594699999999</v>
      </c>
      <c r="P1180" s="103">
        <f t="shared" si="634"/>
        <v>293.37126161999998</v>
      </c>
      <c r="Q1180" s="11">
        <f t="shared" si="648"/>
        <v>0</v>
      </c>
      <c r="R1180" s="30">
        <f t="shared" si="643"/>
        <v>0</v>
      </c>
      <c r="S1180" s="8">
        <f t="shared" si="635"/>
        <v>0</v>
      </c>
      <c r="T1180" s="113">
        <f t="shared" si="644"/>
        <v>0.16</v>
      </c>
      <c r="U1180" s="111">
        <f t="shared" si="625"/>
        <v>9</v>
      </c>
      <c r="V1180" s="111">
        <v>252</v>
      </c>
      <c r="W1180" s="110">
        <f t="shared" si="636"/>
        <v>1.005314788</v>
      </c>
      <c r="X1180" s="103">
        <f t="shared" si="637"/>
        <v>1.5592060599999999</v>
      </c>
      <c r="Y1180" s="103">
        <f t="shared" si="638"/>
        <v>0</v>
      </c>
      <c r="Z1180" s="114" t="str">
        <f t="shared" si="646"/>
        <v>A+J=</v>
      </c>
      <c r="AA1180" s="108">
        <f t="shared" si="647"/>
        <v>45371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39"/>
        <v>45356</v>
      </c>
      <c r="B1181" s="103">
        <f t="shared" si="631"/>
        <v>295.11430951</v>
      </c>
      <c r="C1181" s="192">
        <f t="shared" si="649"/>
        <v>218.92406135402234</v>
      </c>
      <c r="D1181" s="104">
        <f t="shared" si="640"/>
        <v>1124.0719999999999</v>
      </c>
      <c r="E1181" s="105">
        <f t="shared" si="626"/>
        <v>1124.8789999999999</v>
      </c>
      <c r="F1181" s="106">
        <f t="shared" si="627"/>
        <v>45311</v>
      </c>
      <c r="G1181" s="107">
        <f t="shared" si="632"/>
        <v>7.1792554213612192E-4</v>
      </c>
      <c r="H1181" s="108">
        <f t="shared" si="645"/>
        <v>45371</v>
      </c>
      <c r="I1181" s="108">
        <f t="shared" si="633"/>
        <v>45371</v>
      </c>
      <c r="J1181" s="109">
        <f t="shared" si="641"/>
        <v>21</v>
      </c>
      <c r="K1181" s="109">
        <f t="shared" si="630"/>
        <v>10</v>
      </c>
      <c r="L1181" s="8">
        <f t="shared" si="642"/>
        <v>1.0003417999999999</v>
      </c>
      <c r="M1181" s="110">
        <f t="shared" si="629"/>
        <v>1.00739997</v>
      </c>
      <c r="N1181" s="110">
        <f t="shared" si="624"/>
        <v>1.3396473864403418</v>
      </c>
      <c r="O1181" s="103">
        <f t="shared" si="628"/>
        <v>1.34010527</v>
      </c>
      <c r="P1181" s="103">
        <f t="shared" si="634"/>
        <v>293.38128834999998</v>
      </c>
      <c r="Q1181" s="11">
        <f t="shared" si="648"/>
        <v>0</v>
      </c>
      <c r="R1181" s="30">
        <f t="shared" si="643"/>
        <v>0</v>
      </c>
      <c r="S1181" s="8">
        <f t="shared" si="635"/>
        <v>0</v>
      </c>
      <c r="T1181" s="113">
        <f t="shared" si="644"/>
        <v>0.16</v>
      </c>
      <c r="U1181" s="111">
        <f t="shared" si="625"/>
        <v>10</v>
      </c>
      <c r="V1181" s="111">
        <v>252</v>
      </c>
      <c r="W1181" s="110">
        <f t="shared" si="636"/>
        <v>1.005907061</v>
      </c>
      <c r="X1181" s="103">
        <f t="shared" si="637"/>
        <v>1.7330211600000001</v>
      </c>
      <c r="Y1181" s="103">
        <f t="shared" si="638"/>
        <v>0</v>
      </c>
      <c r="Z1181" s="114" t="str">
        <f t="shared" si="646"/>
        <v>A+J=</v>
      </c>
      <c r="AA1181" s="108">
        <f t="shared" si="647"/>
        <v>45371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39"/>
        <v>45357</v>
      </c>
      <c r="B1182" s="103">
        <f t="shared" si="631"/>
        <v>295.29826780999997</v>
      </c>
      <c r="C1182" s="192">
        <f t="shared" si="649"/>
        <v>218.92406135402234</v>
      </c>
      <c r="D1182" s="104">
        <f t="shared" si="640"/>
        <v>1124.0719999999999</v>
      </c>
      <c r="E1182" s="105">
        <f t="shared" si="626"/>
        <v>1124.8789999999999</v>
      </c>
      <c r="F1182" s="106">
        <f t="shared" si="627"/>
        <v>45311</v>
      </c>
      <c r="G1182" s="107">
        <f t="shared" si="632"/>
        <v>7.1792554213612192E-4</v>
      </c>
      <c r="H1182" s="108">
        <f t="shared" si="645"/>
        <v>45371</v>
      </c>
      <c r="I1182" s="108">
        <f t="shared" si="633"/>
        <v>45371</v>
      </c>
      <c r="J1182" s="109">
        <f t="shared" si="641"/>
        <v>21</v>
      </c>
      <c r="K1182" s="109">
        <f t="shared" si="630"/>
        <v>11</v>
      </c>
      <c r="L1182" s="8">
        <f t="shared" si="642"/>
        <v>1.00037599</v>
      </c>
      <c r="M1182" s="110">
        <f t="shared" si="629"/>
        <v>1.00739997</v>
      </c>
      <c r="N1182" s="110">
        <f t="shared" si="624"/>
        <v>1.3396473864403418</v>
      </c>
      <c r="O1182" s="103">
        <f t="shared" si="628"/>
        <v>1.3401510800000001</v>
      </c>
      <c r="P1182" s="103">
        <f t="shared" si="634"/>
        <v>293.39131725999999</v>
      </c>
      <c r="Q1182" s="11">
        <f t="shared" si="648"/>
        <v>0</v>
      </c>
      <c r="R1182" s="30">
        <f t="shared" si="643"/>
        <v>0</v>
      </c>
      <c r="S1182" s="8">
        <f t="shared" si="635"/>
        <v>0</v>
      </c>
      <c r="T1182" s="113">
        <f t="shared" si="644"/>
        <v>0.16</v>
      </c>
      <c r="U1182" s="111">
        <f t="shared" si="625"/>
        <v>11</v>
      </c>
      <c r="V1182" s="111">
        <v>252</v>
      </c>
      <c r="W1182" s="110">
        <f t="shared" si="636"/>
        <v>1.0064996829999999</v>
      </c>
      <c r="X1182" s="103">
        <f t="shared" si="637"/>
        <v>1.9069505499999999</v>
      </c>
      <c r="Y1182" s="103">
        <f t="shared" si="638"/>
        <v>0</v>
      </c>
      <c r="Z1182" s="114" t="str">
        <f t="shared" si="646"/>
        <v>A+J=</v>
      </c>
      <c r="AA1182" s="108">
        <f t="shared" si="647"/>
        <v>45371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39"/>
        <v>45358</v>
      </c>
      <c r="B1183" s="103">
        <f t="shared" si="631"/>
        <v>295.48233818999995</v>
      </c>
      <c r="C1183" s="192">
        <f t="shared" si="649"/>
        <v>218.92406135402234</v>
      </c>
      <c r="D1183" s="104">
        <f t="shared" si="640"/>
        <v>1124.0719999999999</v>
      </c>
      <c r="E1183" s="105">
        <f t="shared" si="626"/>
        <v>1124.8789999999999</v>
      </c>
      <c r="F1183" s="106">
        <f t="shared" si="627"/>
        <v>45311</v>
      </c>
      <c r="G1183" s="107">
        <f t="shared" si="632"/>
        <v>7.1792554213612192E-4</v>
      </c>
      <c r="H1183" s="108">
        <f t="shared" si="645"/>
        <v>45371</v>
      </c>
      <c r="I1183" s="108">
        <f t="shared" si="633"/>
        <v>45371</v>
      </c>
      <c r="J1183" s="109">
        <f t="shared" si="641"/>
        <v>21</v>
      </c>
      <c r="K1183" s="109">
        <f t="shared" si="630"/>
        <v>12</v>
      </c>
      <c r="L1183" s="8">
        <f t="shared" si="642"/>
        <v>1.00041018</v>
      </c>
      <c r="M1183" s="110">
        <f t="shared" si="629"/>
        <v>1.00739997</v>
      </c>
      <c r="N1183" s="110">
        <f t="shared" ref="N1183:N1246" si="650">IF(I1183&gt;I1182,N1182*M1183,N1182)</f>
        <v>1.3396473864403418</v>
      </c>
      <c r="O1183" s="103">
        <f t="shared" si="628"/>
        <v>1.3401968799999999</v>
      </c>
      <c r="P1183" s="103">
        <f t="shared" si="634"/>
        <v>293.40134397999998</v>
      </c>
      <c r="Q1183" s="11">
        <f t="shared" si="648"/>
        <v>0</v>
      </c>
      <c r="R1183" s="30">
        <f t="shared" si="643"/>
        <v>0</v>
      </c>
      <c r="S1183" s="8">
        <f t="shared" si="635"/>
        <v>0</v>
      </c>
      <c r="T1183" s="113">
        <f t="shared" si="644"/>
        <v>0.16</v>
      </c>
      <c r="U1183" s="111">
        <f t="shared" si="625"/>
        <v>12</v>
      </c>
      <c r="V1183" s="111">
        <v>252</v>
      </c>
      <c r="W1183" s="110">
        <f t="shared" si="636"/>
        <v>1.007092654</v>
      </c>
      <c r="X1183" s="103">
        <f t="shared" si="637"/>
        <v>2.0809942100000001</v>
      </c>
      <c r="Y1183" s="103">
        <f t="shared" si="638"/>
        <v>0</v>
      </c>
      <c r="Z1183" s="114" t="str">
        <f t="shared" si="646"/>
        <v>A+J=</v>
      </c>
      <c r="AA1183" s="108">
        <f t="shared" si="647"/>
        <v>45371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39"/>
        <v>45359</v>
      </c>
      <c r="B1184" s="103">
        <f t="shared" si="631"/>
        <v>295.66652065</v>
      </c>
      <c r="C1184" s="192">
        <f t="shared" si="649"/>
        <v>218.92406135402234</v>
      </c>
      <c r="D1184" s="104">
        <f t="shared" si="640"/>
        <v>1124.0719999999999</v>
      </c>
      <c r="E1184" s="105">
        <f t="shared" si="626"/>
        <v>1124.8789999999999</v>
      </c>
      <c r="F1184" s="106">
        <f t="shared" si="627"/>
        <v>45311</v>
      </c>
      <c r="G1184" s="107">
        <f t="shared" si="632"/>
        <v>7.1792554213612192E-4</v>
      </c>
      <c r="H1184" s="108">
        <f t="shared" si="645"/>
        <v>45371</v>
      </c>
      <c r="I1184" s="108">
        <f t="shared" si="633"/>
        <v>45371</v>
      </c>
      <c r="J1184" s="109">
        <f t="shared" si="641"/>
        <v>21</v>
      </c>
      <c r="K1184" s="109">
        <f t="shared" si="630"/>
        <v>13</v>
      </c>
      <c r="L1184" s="8">
        <f t="shared" si="642"/>
        <v>1.0004443599999999</v>
      </c>
      <c r="M1184" s="110">
        <f t="shared" si="629"/>
        <v>1.00739997</v>
      </c>
      <c r="N1184" s="110">
        <f t="shared" si="650"/>
        <v>1.3396473864403418</v>
      </c>
      <c r="O1184" s="103">
        <f t="shared" si="628"/>
        <v>1.3402426700000001</v>
      </c>
      <c r="P1184" s="103">
        <f t="shared" si="634"/>
        <v>293.41136850999999</v>
      </c>
      <c r="Q1184" s="11">
        <f t="shared" si="648"/>
        <v>0</v>
      </c>
      <c r="R1184" s="30">
        <f t="shared" si="643"/>
        <v>0</v>
      </c>
      <c r="S1184" s="8">
        <f t="shared" si="635"/>
        <v>0</v>
      </c>
      <c r="T1184" s="113">
        <f t="shared" si="644"/>
        <v>0.16</v>
      </c>
      <c r="U1184" s="111">
        <f t="shared" si="625"/>
        <v>13</v>
      </c>
      <c r="V1184" s="111">
        <v>252</v>
      </c>
      <c r="W1184" s="110">
        <f t="shared" si="636"/>
        <v>1.0076859739999999</v>
      </c>
      <c r="X1184" s="103">
        <f t="shared" si="637"/>
        <v>2.2551521399999999</v>
      </c>
      <c r="Y1184" s="103">
        <f t="shared" si="638"/>
        <v>0</v>
      </c>
      <c r="Z1184" s="114" t="str">
        <f t="shared" si="646"/>
        <v>A+J=</v>
      </c>
      <c r="AA1184" s="108">
        <f t="shared" si="647"/>
        <v>45371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39"/>
        <v>45360</v>
      </c>
      <c r="B1185" s="103">
        <f t="shared" si="631"/>
        <v>295.85081991999999</v>
      </c>
      <c r="C1185" s="192">
        <f t="shared" si="649"/>
        <v>218.92406135402234</v>
      </c>
      <c r="D1185" s="104">
        <f t="shared" si="640"/>
        <v>1124.0719999999999</v>
      </c>
      <c r="E1185" s="105">
        <f t="shared" si="626"/>
        <v>1124.8789999999999</v>
      </c>
      <c r="F1185" s="106">
        <f t="shared" si="627"/>
        <v>45311</v>
      </c>
      <c r="G1185" s="107">
        <f t="shared" si="632"/>
        <v>7.1792554213612192E-4</v>
      </c>
      <c r="H1185" s="108">
        <f t="shared" si="645"/>
        <v>45371</v>
      </c>
      <c r="I1185" s="108">
        <f t="shared" si="633"/>
        <v>45371</v>
      </c>
      <c r="J1185" s="109">
        <f t="shared" si="641"/>
        <v>21</v>
      </c>
      <c r="K1185" s="109">
        <f t="shared" si="630"/>
        <v>14</v>
      </c>
      <c r="L1185" s="8">
        <f t="shared" si="642"/>
        <v>1.00047855</v>
      </c>
      <c r="M1185" s="110">
        <f t="shared" si="629"/>
        <v>1.00739997</v>
      </c>
      <c r="N1185" s="110">
        <f t="shared" si="650"/>
        <v>1.3396473864403418</v>
      </c>
      <c r="O1185" s="103">
        <f t="shared" si="628"/>
        <v>1.34028847</v>
      </c>
      <c r="P1185" s="103">
        <f t="shared" si="634"/>
        <v>293.42139522999997</v>
      </c>
      <c r="Q1185" s="11">
        <f t="shared" si="648"/>
        <v>0</v>
      </c>
      <c r="R1185" s="30">
        <f t="shared" si="643"/>
        <v>0</v>
      </c>
      <c r="S1185" s="8">
        <f t="shared" si="635"/>
        <v>0</v>
      </c>
      <c r="T1185" s="113">
        <f t="shared" si="644"/>
        <v>0.16</v>
      </c>
      <c r="U1185" s="111">
        <f t="shared" si="625"/>
        <v>14</v>
      </c>
      <c r="V1185" s="111">
        <v>252</v>
      </c>
      <c r="W1185" s="110">
        <f t="shared" si="636"/>
        <v>1.0082796439999999</v>
      </c>
      <c r="X1185" s="103">
        <f t="shared" si="637"/>
        <v>2.4294246899999998</v>
      </c>
      <c r="Y1185" s="103">
        <f t="shared" si="638"/>
        <v>0</v>
      </c>
      <c r="Z1185" s="114" t="str">
        <f t="shared" si="646"/>
        <v>A+J=</v>
      </c>
      <c r="AA1185" s="108">
        <f t="shared" si="647"/>
        <v>45371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39"/>
        <v>45361</v>
      </c>
      <c r="B1186" s="103">
        <f t="shared" si="631"/>
        <v>295.85081991999999</v>
      </c>
      <c r="C1186" s="192">
        <f t="shared" si="649"/>
        <v>218.92406135402234</v>
      </c>
      <c r="D1186" s="104">
        <f t="shared" si="640"/>
        <v>1124.0719999999999</v>
      </c>
      <c r="E1186" s="105">
        <f t="shared" si="626"/>
        <v>1124.8789999999999</v>
      </c>
      <c r="F1186" s="106">
        <f t="shared" si="627"/>
        <v>45311</v>
      </c>
      <c r="G1186" s="107">
        <f t="shared" si="632"/>
        <v>7.1792554213612192E-4</v>
      </c>
      <c r="H1186" s="108">
        <f t="shared" si="645"/>
        <v>45371</v>
      </c>
      <c r="I1186" s="108">
        <f t="shared" si="633"/>
        <v>45371</v>
      </c>
      <c r="J1186" s="109">
        <f t="shared" si="641"/>
        <v>21</v>
      </c>
      <c r="K1186" s="109">
        <f t="shared" si="630"/>
        <v>14</v>
      </c>
      <c r="L1186" s="8">
        <f t="shared" si="642"/>
        <v>1.00047855</v>
      </c>
      <c r="M1186" s="110">
        <f t="shared" si="629"/>
        <v>1.00739997</v>
      </c>
      <c r="N1186" s="110">
        <f t="shared" si="650"/>
        <v>1.3396473864403418</v>
      </c>
      <c r="O1186" s="103">
        <f t="shared" si="628"/>
        <v>1.34028847</v>
      </c>
      <c r="P1186" s="103">
        <f t="shared" si="634"/>
        <v>293.42139522999997</v>
      </c>
      <c r="Q1186" s="11">
        <f t="shared" si="648"/>
        <v>0</v>
      </c>
      <c r="R1186" s="30">
        <f t="shared" si="643"/>
        <v>0</v>
      </c>
      <c r="S1186" s="8">
        <f t="shared" si="635"/>
        <v>0</v>
      </c>
      <c r="T1186" s="113">
        <f t="shared" si="644"/>
        <v>0.16</v>
      </c>
      <c r="U1186" s="111">
        <f t="shared" si="625"/>
        <v>14</v>
      </c>
      <c r="V1186" s="111">
        <v>252</v>
      </c>
      <c r="W1186" s="110">
        <f t="shared" si="636"/>
        <v>1.0082796439999999</v>
      </c>
      <c r="X1186" s="103">
        <f t="shared" si="637"/>
        <v>2.4294246899999998</v>
      </c>
      <c r="Y1186" s="103">
        <f t="shared" si="638"/>
        <v>0</v>
      </c>
      <c r="Z1186" s="114" t="str">
        <f t="shared" si="646"/>
        <v>A+J=</v>
      </c>
      <c r="AA1186" s="108">
        <f t="shared" si="647"/>
        <v>45371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39"/>
        <v>45362</v>
      </c>
      <c r="B1187" s="103">
        <f t="shared" si="631"/>
        <v>295.85081991999999</v>
      </c>
      <c r="C1187" s="192">
        <f t="shared" si="649"/>
        <v>218.92406135402234</v>
      </c>
      <c r="D1187" s="104">
        <f t="shared" si="640"/>
        <v>1124.0719999999999</v>
      </c>
      <c r="E1187" s="105">
        <f t="shared" si="626"/>
        <v>1124.8789999999999</v>
      </c>
      <c r="F1187" s="106">
        <f t="shared" si="627"/>
        <v>45311</v>
      </c>
      <c r="G1187" s="107">
        <f t="shared" si="632"/>
        <v>7.1792554213612192E-4</v>
      </c>
      <c r="H1187" s="108">
        <f t="shared" si="645"/>
        <v>45371</v>
      </c>
      <c r="I1187" s="108">
        <f t="shared" si="633"/>
        <v>45371</v>
      </c>
      <c r="J1187" s="109">
        <f t="shared" si="641"/>
        <v>21</v>
      </c>
      <c r="K1187" s="109">
        <f t="shared" si="630"/>
        <v>14</v>
      </c>
      <c r="L1187" s="8">
        <f t="shared" si="642"/>
        <v>1.00047855</v>
      </c>
      <c r="M1187" s="110">
        <f t="shared" si="629"/>
        <v>1.00739997</v>
      </c>
      <c r="N1187" s="110">
        <f t="shared" si="650"/>
        <v>1.3396473864403418</v>
      </c>
      <c r="O1187" s="103">
        <f t="shared" si="628"/>
        <v>1.34028847</v>
      </c>
      <c r="P1187" s="103">
        <f t="shared" si="634"/>
        <v>293.42139522999997</v>
      </c>
      <c r="Q1187" s="11">
        <f t="shared" si="648"/>
        <v>0</v>
      </c>
      <c r="R1187" s="30">
        <f t="shared" si="643"/>
        <v>0</v>
      </c>
      <c r="S1187" s="8">
        <f t="shared" si="635"/>
        <v>0</v>
      </c>
      <c r="T1187" s="113">
        <f t="shared" si="644"/>
        <v>0.16</v>
      </c>
      <c r="U1187" s="111">
        <f t="shared" si="625"/>
        <v>14</v>
      </c>
      <c r="V1187" s="111">
        <v>252</v>
      </c>
      <c r="W1187" s="110">
        <f t="shared" si="636"/>
        <v>1.0082796439999999</v>
      </c>
      <c r="X1187" s="103">
        <f t="shared" si="637"/>
        <v>2.4294246899999998</v>
      </c>
      <c r="Y1187" s="103">
        <f t="shared" si="638"/>
        <v>0</v>
      </c>
      <c r="Z1187" s="114" t="str">
        <f t="shared" si="646"/>
        <v>A+J=</v>
      </c>
      <c r="AA1187" s="108">
        <f t="shared" si="647"/>
        <v>45371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39"/>
        <v>45363</v>
      </c>
      <c r="B1188" s="103">
        <f t="shared" si="631"/>
        <v>296.03523821000005</v>
      </c>
      <c r="C1188" s="192">
        <f t="shared" si="649"/>
        <v>218.92406135402234</v>
      </c>
      <c r="D1188" s="104">
        <f t="shared" si="640"/>
        <v>1124.0719999999999</v>
      </c>
      <c r="E1188" s="105">
        <f t="shared" si="626"/>
        <v>1124.8789999999999</v>
      </c>
      <c r="F1188" s="106">
        <f t="shared" si="627"/>
        <v>45311</v>
      </c>
      <c r="G1188" s="107">
        <f t="shared" si="632"/>
        <v>7.1792554213612192E-4</v>
      </c>
      <c r="H1188" s="108">
        <f t="shared" si="645"/>
        <v>45371</v>
      </c>
      <c r="I1188" s="108">
        <f t="shared" si="633"/>
        <v>45371</v>
      </c>
      <c r="J1188" s="109">
        <f t="shared" si="641"/>
        <v>21</v>
      </c>
      <c r="K1188" s="109">
        <f t="shared" si="630"/>
        <v>15</v>
      </c>
      <c r="L1188" s="8">
        <f t="shared" si="642"/>
        <v>1.00051275</v>
      </c>
      <c r="M1188" s="110">
        <f t="shared" si="629"/>
        <v>1.00739997</v>
      </c>
      <c r="N1188" s="110">
        <f t="shared" si="650"/>
        <v>1.3396473864403418</v>
      </c>
      <c r="O1188" s="103">
        <f t="shared" si="628"/>
        <v>1.3403342899999999</v>
      </c>
      <c r="P1188" s="103">
        <f t="shared" si="634"/>
        <v>293.43142633000002</v>
      </c>
      <c r="Q1188" s="11">
        <f t="shared" si="648"/>
        <v>0</v>
      </c>
      <c r="R1188" s="30">
        <f t="shared" si="643"/>
        <v>0</v>
      </c>
      <c r="S1188" s="8">
        <f t="shared" si="635"/>
        <v>0</v>
      </c>
      <c r="T1188" s="113">
        <f t="shared" si="644"/>
        <v>0.16</v>
      </c>
      <c r="U1188" s="111">
        <f t="shared" si="625"/>
        <v>15</v>
      </c>
      <c r="V1188" s="111">
        <v>252</v>
      </c>
      <c r="W1188" s="110">
        <f t="shared" si="636"/>
        <v>1.008873664</v>
      </c>
      <c r="X1188" s="103">
        <f t="shared" si="637"/>
        <v>2.6038118799999999</v>
      </c>
      <c r="Y1188" s="103">
        <f t="shared" si="638"/>
        <v>0</v>
      </c>
      <c r="Z1188" s="114" t="str">
        <f t="shared" si="646"/>
        <v>A+J=</v>
      </c>
      <c r="AA1188" s="108">
        <f t="shared" si="647"/>
        <v>45371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39"/>
        <v>45364</v>
      </c>
      <c r="B1189" s="103">
        <f t="shared" si="631"/>
        <v>296.21976642000004</v>
      </c>
      <c r="C1189" s="192">
        <f t="shared" si="649"/>
        <v>218.92406135402234</v>
      </c>
      <c r="D1189" s="104">
        <f t="shared" si="640"/>
        <v>1124.0719999999999</v>
      </c>
      <c r="E1189" s="105">
        <f t="shared" si="626"/>
        <v>1124.8789999999999</v>
      </c>
      <c r="F1189" s="106">
        <f t="shared" si="627"/>
        <v>45311</v>
      </c>
      <c r="G1189" s="107">
        <f t="shared" si="632"/>
        <v>7.1792554213612192E-4</v>
      </c>
      <c r="H1189" s="108">
        <f t="shared" si="645"/>
        <v>45371</v>
      </c>
      <c r="I1189" s="108">
        <f t="shared" si="633"/>
        <v>45371</v>
      </c>
      <c r="J1189" s="109">
        <f t="shared" si="641"/>
        <v>21</v>
      </c>
      <c r="K1189" s="109">
        <f t="shared" si="630"/>
        <v>16</v>
      </c>
      <c r="L1189" s="8">
        <f t="shared" si="642"/>
        <v>1.00054694</v>
      </c>
      <c r="M1189" s="110">
        <f t="shared" si="629"/>
        <v>1.00739997</v>
      </c>
      <c r="N1189" s="110">
        <f t="shared" si="650"/>
        <v>1.3396473864403418</v>
      </c>
      <c r="O1189" s="103">
        <f t="shared" si="628"/>
        <v>1.34038009</v>
      </c>
      <c r="P1189" s="103">
        <f t="shared" si="634"/>
        <v>293.44145306000001</v>
      </c>
      <c r="Q1189" s="11">
        <f t="shared" si="648"/>
        <v>0</v>
      </c>
      <c r="R1189" s="30">
        <f t="shared" si="643"/>
        <v>0</v>
      </c>
      <c r="S1189" s="8">
        <f t="shared" si="635"/>
        <v>0</v>
      </c>
      <c r="T1189" s="113">
        <f t="shared" si="644"/>
        <v>0.16</v>
      </c>
      <c r="U1189" s="111">
        <f t="shared" ref="U1189:U1252" si="651">IF(Q1188&gt;0,1,IF(K1189=K1188,U1188,U1188+1))</f>
        <v>16</v>
      </c>
      <c r="V1189" s="111">
        <v>252</v>
      </c>
      <c r="W1189" s="110">
        <f t="shared" si="636"/>
        <v>1.0094680330000001</v>
      </c>
      <c r="X1189" s="103">
        <f t="shared" si="637"/>
        <v>2.7783133599999998</v>
      </c>
      <c r="Y1189" s="103">
        <f t="shared" si="638"/>
        <v>0</v>
      </c>
      <c r="Z1189" s="114" t="str">
        <f t="shared" si="646"/>
        <v>A+J=</v>
      </c>
      <c r="AA1189" s="108">
        <f t="shared" si="647"/>
        <v>45371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39"/>
        <v>45365</v>
      </c>
      <c r="B1190" s="103">
        <f t="shared" si="631"/>
        <v>296.40440953000001</v>
      </c>
      <c r="C1190" s="192">
        <f t="shared" si="649"/>
        <v>218.92406135402234</v>
      </c>
      <c r="D1190" s="104">
        <f t="shared" si="640"/>
        <v>1124.0719999999999</v>
      </c>
      <c r="E1190" s="105">
        <f t="shared" si="626"/>
        <v>1124.8789999999999</v>
      </c>
      <c r="F1190" s="106">
        <f t="shared" si="627"/>
        <v>45311</v>
      </c>
      <c r="G1190" s="107">
        <f t="shared" si="632"/>
        <v>7.1792554213612192E-4</v>
      </c>
      <c r="H1190" s="108">
        <f t="shared" si="645"/>
        <v>45371</v>
      </c>
      <c r="I1190" s="108">
        <f t="shared" si="633"/>
        <v>45371</v>
      </c>
      <c r="J1190" s="109">
        <f t="shared" si="641"/>
        <v>21</v>
      </c>
      <c r="K1190" s="109">
        <f t="shared" si="630"/>
        <v>17</v>
      </c>
      <c r="L1190" s="8">
        <f t="shared" si="642"/>
        <v>1.00058113</v>
      </c>
      <c r="M1190" s="110">
        <f t="shared" si="629"/>
        <v>1.00739997</v>
      </c>
      <c r="N1190" s="110">
        <f t="shared" si="650"/>
        <v>1.3396473864403418</v>
      </c>
      <c r="O1190" s="103">
        <f t="shared" si="628"/>
        <v>1.3404258899999999</v>
      </c>
      <c r="P1190" s="103">
        <f t="shared" si="634"/>
        <v>293.45147978</v>
      </c>
      <c r="Q1190" s="11">
        <f t="shared" si="648"/>
        <v>0</v>
      </c>
      <c r="R1190" s="30">
        <f t="shared" si="643"/>
        <v>0</v>
      </c>
      <c r="S1190" s="8">
        <f t="shared" si="635"/>
        <v>0</v>
      </c>
      <c r="T1190" s="113">
        <f t="shared" si="644"/>
        <v>0.16</v>
      </c>
      <c r="U1190" s="111">
        <f t="shared" si="651"/>
        <v>17</v>
      </c>
      <c r="V1190" s="111">
        <v>252</v>
      </c>
      <c r="W1190" s="110">
        <f t="shared" si="636"/>
        <v>1.0100627529999999</v>
      </c>
      <c r="X1190" s="103">
        <f t="shared" si="637"/>
        <v>2.95292975</v>
      </c>
      <c r="Y1190" s="103">
        <f t="shared" si="638"/>
        <v>0</v>
      </c>
      <c r="Z1190" s="114" t="str">
        <f t="shared" si="646"/>
        <v>A+J=</v>
      </c>
      <c r="AA1190" s="108">
        <f t="shared" si="647"/>
        <v>45371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39"/>
        <v>45366</v>
      </c>
      <c r="B1191" s="103">
        <f t="shared" si="631"/>
        <v>296.58917171999997</v>
      </c>
      <c r="C1191" s="192">
        <f t="shared" si="649"/>
        <v>218.92406135402234</v>
      </c>
      <c r="D1191" s="104">
        <f t="shared" si="640"/>
        <v>1124.0719999999999</v>
      </c>
      <c r="E1191" s="105">
        <f t="shared" si="626"/>
        <v>1124.8789999999999</v>
      </c>
      <c r="F1191" s="106">
        <f t="shared" si="627"/>
        <v>45311</v>
      </c>
      <c r="G1191" s="107">
        <f t="shared" si="632"/>
        <v>7.1792554213612192E-4</v>
      </c>
      <c r="H1191" s="108">
        <f t="shared" si="645"/>
        <v>45371</v>
      </c>
      <c r="I1191" s="108">
        <f t="shared" si="633"/>
        <v>45371</v>
      </c>
      <c r="J1191" s="109">
        <f t="shared" si="641"/>
        <v>21</v>
      </c>
      <c r="K1191" s="109">
        <f t="shared" si="630"/>
        <v>18</v>
      </c>
      <c r="L1191" s="8">
        <f t="shared" si="642"/>
        <v>1.00061533</v>
      </c>
      <c r="M1191" s="110">
        <f t="shared" si="629"/>
        <v>1.00739997</v>
      </c>
      <c r="N1191" s="110">
        <f t="shared" si="650"/>
        <v>1.3396473864403418</v>
      </c>
      <c r="O1191" s="103">
        <f t="shared" si="628"/>
        <v>1.3404717100000001</v>
      </c>
      <c r="P1191" s="103">
        <f t="shared" si="634"/>
        <v>293.46151087999999</v>
      </c>
      <c r="Q1191" s="11">
        <f t="shared" si="648"/>
        <v>0</v>
      </c>
      <c r="R1191" s="30">
        <f t="shared" si="643"/>
        <v>0</v>
      </c>
      <c r="S1191" s="8">
        <f t="shared" si="635"/>
        <v>0</v>
      </c>
      <c r="T1191" s="113">
        <f t="shared" si="644"/>
        <v>0.16</v>
      </c>
      <c r="U1191" s="111">
        <f t="shared" si="651"/>
        <v>18</v>
      </c>
      <c r="V1191" s="111">
        <v>252</v>
      </c>
      <c r="W1191" s="110">
        <f t="shared" si="636"/>
        <v>1.0106578230000001</v>
      </c>
      <c r="X1191" s="103">
        <f t="shared" si="637"/>
        <v>3.1276608399999999</v>
      </c>
      <c r="Y1191" s="103">
        <f t="shared" si="638"/>
        <v>0</v>
      </c>
      <c r="Z1191" s="114" t="str">
        <f t="shared" si="646"/>
        <v>A+J=</v>
      </c>
      <c r="AA1191" s="108">
        <f t="shared" si="647"/>
        <v>45371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39"/>
        <v>45367</v>
      </c>
      <c r="B1192" s="103">
        <f t="shared" si="631"/>
        <v>296.77404440999999</v>
      </c>
      <c r="C1192" s="192">
        <f t="shared" si="649"/>
        <v>218.92406135402234</v>
      </c>
      <c r="D1192" s="104">
        <f t="shared" si="640"/>
        <v>1124.0719999999999</v>
      </c>
      <c r="E1192" s="105">
        <f t="shared" ref="E1192:E1255" si="652">IF($K1192=1,VLOOKUP($A1191,$AO$10:$AS$165,4),E1191)</f>
        <v>1124.8789999999999</v>
      </c>
      <c r="F1192" s="106">
        <f t="shared" ref="F1192:F1255" si="653">IF($K1192=1,VLOOKUP($A1191,$AO$10:$AS$165,5),F1191)</f>
        <v>45311</v>
      </c>
      <c r="G1192" s="107">
        <f t="shared" si="632"/>
        <v>7.1792554213612192E-4</v>
      </c>
      <c r="H1192" s="108">
        <f t="shared" si="645"/>
        <v>45371</v>
      </c>
      <c r="I1192" s="108">
        <f t="shared" si="633"/>
        <v>45371</v>
      </c>
      <c r="J1192" s="109">
        <f t="shared" si="641"/>
        <v>21</v>
      </c>
      <c r="K1192" s="109">
        <f t="shared" si="630"/>
        <v>19</v>
      </c>
      <c r="L1192" s="8">
        <f t="shared" si="642"/>
        <v>1.0006495200000001</v>
      </c>
      <c r="M1192" s="110">
        <f t="shared" si="629"/>
        <v>1.00739997</v>
      </c>
      <c r="N1192" s="110">
        <f t="shared" si="650"/>
        <v>1.3396473864403418</v>
      </c>
      <c r="O1192" s="103">
        <f t="shared" si="628"/>
        <v>1.34051751</v>
      </c>
      <c r="P1192" s="103">
        <f t="shared" si="634"/>
        <v>293.47153759999998</v>
      </c>
      <c r="Q1192" s="11">
        <f t="shared" si="648"/>
        <v>0</v>
      </c>
      <c r="R1192" s="30">
        <f t="shared" si="643"/>
        <v>0</v>
      </c>
      <c r="S1192" s="8">
        <f t="shared" si="635"/>
        <v>0</v>
      </c>
      <c r="T1192" s="113">
        <f t="shared" si="644"/>
        <v>0.16</v>
      </c>
      <c r="U1192" s="111">
        <f t="shared" si="651"/>
        <v>19</v>
      </c>
      <c r="V1192" s="111">
        <v>252</v>
      </c>
      <c r="W1192" s="110">
        <f t="shared" si="636"/>
        <v>1.0112532439999999</v>
      </c>
      <c r="X1192" s="103">
        <f t="shared" si="637"/>
        <v>3.3025068100000001</v>
      </c>
      <c r="Y1192" s="103">
        <f t="shared" si="638"/>
        <v>0</v>
      </c>
      <c r="Z1192" s="114" t="str">
        <f t="shared" si="646"/>
        <v>A+J=</v>
      </c>
      <c r="AA1192" s="108">
        <f t="shared" si="647"/>
        <v>45371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39"/>
        <v>45368</v>
      </c>
      <c r="B1193" s="103">
        <f t="shared" si="631"/>
        <v>296.77404440999999</v>
      </c>
      <c r="C1193" s="192">
        <f t="shared" si="649"/>
        <v>218.92406135402234</v>
      </c>
      <c r="D1193" s="104">
        <f t="shared" si="640"/>
        <v>1124.0719999999999</v>
      </c>
      <c r="E1193" s="105">
        <f t="shared" si="652"/>
        <v>1124.8789999999999</v>
      </c>
      <c r="F1193" s="106">
        <f t="shared" si="653"/>
        <v>45311</v>
      </c>
      <c r="G1193" s="107">
        <f t="shared" si="632"/>
        <v>7.1792554213612192E-4</v>
      </c>
      <c r="H1193" s="108">
        <f t="shared" si="645"/>
        <v>45371</v>
      </c>
      <c r="I1193" s="108">
        <f t="shared" si="633"/>
        <v>45371</v>
      </c>
      <c r="J1193" s="109">
        <f t="shared" si="641"/>
        <v>21</v>
      </c>
      <c r="K1193" s="109">
        <f t="shared" si="630"/>
        <v>19</v>
      </c>
      <c r="L1193" s="8">
        <f t="shared" si="642"/>
        <v>1.0006495200000001</v>
      </c>
      <c r="M1193" s="110">
        <f t="shared" si="629"/>
        <v>1.00739997</v>
      </c>
      <c r="N1193" s="110">
        <f t="shared" si="650"/>
        <v>1.3396473864403418</v>
      </c>
      <c r="O1193" s="103">
        <f t="shared" ref="O1193:O1256" si="654">TRUNC(TRUNC((L1193*N1193),15),8)</f>
        <v>1.34051751</v>
      </c>
      <c r="P1193" s="103">
        <f t="shared" si="634"/>
        <v>293.47153759999998</v>
      </c>
      <c r="Q1193" s="11">
        <f t="shared" si="648"/>
        <v>0</v>
      </c>
      <c r="R1193" s="30">
        <f t="shared" si="643"/>
        <v>0</v>
      </c>
      <c r="S1193" s="8">
        <f t="shared" si="635"/>
        <v>0</v>
      </c>
      <c r="T1193" s="113">
        <f t="shared" si="644"/>
        <v>0.16</v>
      </c>
      <c r="U1193" s="111">
        <f t="shared" si="651"/>
        <v>19</v>
      </c>
      <c r="V1193" s="111">
        <v>252</v>
      </c>
      <c r="W1193" s="110">
        <f t="shared" si="636"/>
        <v>1.0112532439999999</v>
      </c>
      <c r="X1193" s="103">
        <f t="shared" si="637"/>
        <v>3.3025068100000001</v>
      </c>
      <c r="Y1193" s="103">
        <f t="shared" si="638"/>
        <v>0</v>
      </c>
      <c r="Z1193" s="114" t="str">
        <f t="shared" si="646"/>
        <v>A+J=</v>
      </c>
      <c r="AA1193" s="108">
        <f t="shared" si="647"/>
        <v>45371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39"/>
        <v>45369</v>
      </c>
      <c r="B1194" s="103">
        <f t="shared" si="631"/>
        <v>296.77404440999999</v>
      </c>
      <c r="C1194" s="192">
        <f t="shared" si="649"/>
        <v>218.92406135402234</v>
      </c>
      <c r="D1194" s="104">
        <f t="shared" si="640"/>
        <v>1124.0719999999999</v>
      </c>
      <c r="E1194" s="105">
        <f t="shared" si="652"/>
        <v>1124.8789999999999</v>
      </c>
      <c r="F1194" s="106">
        <f t="shared" si="653"/>
        <v>45311</v>
      </c>
      <c r="G1194" s="107">
        <f t="shared" si="632"/>
        <v>7.1792554213612192E-4</v>
      </c>
      <c r="H1194" s="108">
        <f t="shared" si="645"/>
        <v>45371</v>
      </c>
      <c r="I1194" s="108">
        <f t="shared" si="633"/>
        <v>45371</v>
      </c>
      <c r="J1194" s="109">
        <f t="shared" si="641"/>
        <v>21</v>
      </c>
      <c r="K1194" s="109">
        <f t="shared" si="630"/>
        <v>19</v>
      </c>
      <c r="L1194" s="8">
        <f t="shared" si="642"/>
        <v>1.0006495200000001</v>
      </c>
      <c r="M1194" s="110">
        <f t="shared" ref="M1194:M1257" si="655">IF(I1194&gt;I1193,L1193,M1193)</f>
        <v>1.00739997</v>
      </c>
      <c r="N1194" s="110">
        <f t="shared" si="650"/>
        <v>1.3396473864403418</v>
      </c>
      <c r="O1194" s="103">
        <f t="shared" si="654"/>
        <v>1.34051751</v>
      </c>
      <c r="P1194" s="103">
        <f t="shared" si="634"/>
        <v>293.47153759999998</v>
      </c>
      <c r="Q1194" s="11">
        <f t="shared" si="648"/>
        <v>0</v>
      </c>
      <c r="R1194" s="30">
        <f t="shared" si="643"/>
        <v>0</v>
      </c>
      <c r="S1194" s="8">
        <f t="shared" si="635"/>
        <v>0</v>
      </c>
      <c r="T1194" s="113">
        <f t="shared" si="644"/>
        <v>0.16</v>
      </c>
      <c r="U1194" s="111">
        <f t="shared" si="651"/>
        <v>19</v>
      </c>
      <c r="V1194" s="111">
        <v>252</v>
      </c>
      <c r="W1194" s="110">
        <f t="shared" si="636"/>
        <v>1.0112532439999999</v>
      </c>
      <c r="X1194" s="103">
        <f t="shared" si="637"/>
        <v>3.3025068100000001</v>
      </c>
      <c r="Y1194" s="103">
        <f t="shared" si="638"/>
        <v>0</v>
      </c>
      <c r="Z1194" s="114" t="str">
        <f t="shared" si="646"/>
        <v>A+J=</v>
      </c>
      <c r="AA1194" s="108">
        <f t="shared" si="647"/>
        <v>45371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39"/>
        <v>45370</v>
      </c>
      <c r="B1195" s="103">
        <f t="shared" si="631"/>
        <v>296.95903620000001</v>
      </c>
      <c r="C1195" s="192">
        <f t="shared" si="649"/>
        <v>218.92406135402234</v>
      </c>
      <c r="D1195" s="104">
        <f t="shared" si="640"/>
        <v>1124.0719999999999</v>
      </c>
      <c r="E1195" s="105">
        <f t="shared" si="652"/>
        <v>1124.8789999999999</v>
      </c>
      <c r="F1195" s="106">
        <f t="shared" si="653"/>
        <v>45311</v>
      </c>
      <c r="G1195" s="107">
        <f t="shared" si="632"/>
        <v>7.1792554213612192E-4</v>
      </c>
      <c r="H1195" s="108">
        <f t="shared" si="645"/>
        <v>45371</v>
      </c>
      <c r="I1195" s="108">
        <f t="shared" si="633"/>
        <v>45371</v>
      </c>
      <c r="J1195" s="109">
        <f t="shared" si="641"/>
        <v>21</v>
      </c>
      <c r="K1195" s="109">
        <f t="shared" si="630"/>
        <v>20</v>
      </c>
      <c r="L1195" s="8">
        <f t="shared" si="642"/>
        <v>1.0006837200000001</v>
      </c>
      <c r="M1195" s="110">
        <f t="shared" si="655"/>
        <v>1.00739997</v>
      </c>
      <c r="N1195" s="110">
        <f t="shared" si="650"/>
        <v>1.3396473864403418</v>
      </c>
      <c r="O1195" s="103">
        <f t="shared" si="654"/>
        <v>1.3405633299999999</v>
      </c>
      <c r="P1195" s="103">
        <f t="shared" si="634"/>
        <v>293.48156870000003</v>
      </c>
      <c r="Q1195" s="11">
        <f t="shared" si="648"/>
        <v>0</v>
      </c>
      <c r="R1195" s="30">
        <f t="shared" si="643"/>
        <v>0</v>
      </c>
      <c r="S1195" s="8">
        <f t="shared" si="635"/>
        <v>0</v>
      </c>
      <c r="T1195" s="113">
        <f t="shared" si="644"/>
        <v>0.16</v>
      </c>
      <c r="U1195" s="111">
        <f t="shared" si="651"/>
        <v>20</v>
      </c>
      <c r="V1195" s="111">
        <v>252</v>
      </c>
      <c r="W1195" s="110">
        <f t="shared" si="636"/>
        <v>1.0118490149999999</v>
      </c>
      <c r="X1195" s="103">
        <f t="shared" si="637"/>
        <v>3.4774674999999999</v>
      </c>
      <c r="Y1195" s="103">
        <f t="shared" si="638"/>
        <v>0</v>
      </c>
      <c r="Z1195" s="114" t="str">
        <f t="shared" si="646"/>
        <v>A+J=</v>
      </c>
      <c r="AA1195" s="108">
        <f t="shared" si="647"/>
        <v>45371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39"/>
        <v>45371</v>
      </c>
      <c r="B1196" s="103">
        <f t="shared" si="631"/>
        <v>297.14414103999997</v>
      </c>
      <c r="C1196" s="192">
        <f t="shared" si="649"/>
        <v>218.92406135402234</v>
      </c>
      <c r="D1196" s="104">
        <f t="shared" si="640"/>
        <v>1124.0719999999999</v>
      </c>
      <c r="E1196" s="105">
        <f t="shared" si="652"/>
        <v>1124.8789999999999</v>
      </c>
      <c r="F1196" s="106">
        <f t="shared" si="653"/>
        <v>45311</v>
      </c>
      <c r="G1196" s="107">
        <f t="shared" si="632"/>
        <v>7.1792554213612192E-4</v>
      </c>
      <c r="H1196" s="108">
        <f t="shared" si="645"/>
        <v>45404</v>
      </c>
      <c r="I1196" s="108">
        <f t="shared" si="633"/>
        <v>45371</v>
      </c>
      <c r="J1196" s="109">
        <f t="shared" si="641"/>
        <v>21</v>
      </c>
      <c r="K1196" s="109">
        <f t="shared" ref="K1196:K1259" si="656">(J1196-(NETWORKDAYS(A1196,I1196,AD$171:AD$502)-1))</f>
        <v>21</v>
      </c>
      <c r="L1196" s="8">
        <f t="shared" si="642"/>
        <v>1.00071792</v>
      </c>
      <c r="M1196" s="110">
        <f t="shared" si="655"/>
        <v>1.00739997</v>
      </c>
      <c r="N1196" s="110">
        <f t="shared" si="650"/>
        <v>1.3396473864403418</v>
      </c>
      <c r="O1196" s="103">
        <f t="shared" si="654"/>
        <v>1.34060914</v>
      </c>
      <c r="P1196" s="103">
        <f t="shared" si="634"/>
        <v>293.49159760999999</v>
      </c>
      <c r="Q1196" s="11">
        <f t="shared" si="648"/>
        <v>39</v>
      </c>
      <c r="R1196" s="30">
        <f t="shared" si="643"/>
        <v>6.2408999999999999E-2</v>
      </c>
      <c r="S1196" s="8">
        <f t="shared" si="635"/>
        <v>18.316517109999999</v>
      </c>
      <c r="T1196" s="113">
        <f t="shared" si="644"/>
        <v>0.16</v>
      </c>
      <c r="U1196" s="111">
        <f t="shared" si="651"/>
        <v>21</v>
      </c>
      <c r="V1196" s="111">
        <v>252</v>
      </c>
      <c r="W1196" s="110">
        <f t="shared" si="636"/>
        <v>1.0124451379999999</v>
      </c>
      <c r="X1196" s="103">
        <f t="shared" si="637"/>
        <v>3.6525434300000001</v>
      </c>
      <c r="Y1196" s="103">
        <f t="shared" si="638"/>
        <v>21.969060540000001</v>
      </c>
      <c r="Z1196" s="114" t="str">
        <f t="shared" si="646"/>
        <v>A+J=</v>
      </c>
      <c r="AA1196" s="108">
        <f t="shared" si="647"/>
        <v>45371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39"/>
        <v>45372</v>
      </c>
      <c r="B1197" s="103">
        <f t="shared" si="631"/>
        <v>275.33719768999998</v>
      </c>
      <c r="C1197" s="192">
        <f t="shared" si="649"/>
        <v>205.2612296132213</v>
      </c>
      <c r="D1197" s="104">
        <f t="shared" si="640"/>
        <v>1124.8789999999999</v>
      </c>
      <c r="E1197" s="105">
        <f t="shared" si="652"/>
        <v>1119.0609999999999</v>
      </c>
      <c r="F1197" s="106">
        <f t="shared" si="653"/>
        <v>45342</v>
      </c>
      <c r="G1197" s="107">
        <f t="shared" si="632"/>
        <v>-5.1721118449183923E-3</v>
      </c>
      <c r="H1197" s="108">
        <f t="shared" si="645"/>
        <v>45404</v>
      </c>
      <c r="I1197" s="108">
        <f t="shared" si="633"/>
        <v>45404</v>
      </c>
      <c r="J1197" s="109">
        <f t="shared" si="641"/>
        <v>22</v>
      </c>
      <c r="K1197" s="109">
        <f t="shared" si="656"/>
        <v>1</v>
      </c>
      <c r="L1197" s="8">
        <f t="shared" si="642"/>
        <v>1</v>
      </c>
      <c r="M1197" s="110">
        <f t="shared" si="655"/>
        <v>1.00071792</v>
      </c>
      <c r="N1197" s="110">
        <f t="shared" si="650"/>
        <v>1.3406091460920151</v>
      </c>
      <c r="O1197" s="103">
        <f t="shared" si="654"/>
        <v>1.34060914</v>
      </c>
      <c r="P1197" s="103">
        <f t="shared" si="634"/>
        <v>275.17508049999998</v>
      </c>
      <c r="Q1197" s="11">
        <f t="shared" si="648"/>
        <v>0</v>
      </c>
      <c r="R1197" s="30">
        <f t="shared" si="643"/>
        <v>0</v>
      </c>
      <c r="S1197" s="8">
        <f t="shared" si="635"/>
        <v>0</v>
      </c>
      <c r="T1197" s="113">
        <f t="shared" si="644"/>
        <v>0.16</v>
      </c>
      <c r="U1197" s="111">
        <f t="shared" si="651"/>
        <v>1</v>
      </c>
      <c r="V1197" s="111">
        <v>252</v>
      </c>
      <c r="W1197" s="110">
        <f t="shared" si="636"/>
        <v>1.0005891419999999</v>
      </c>
      <c r="X1197" s="103">
        <f t="shared" si="637"/>
        <v>0.16211718999999999</v>
      </c>
      <c r="Y1197" s="103">
        <f t="shared" si="638"/>
        <v>0</v>
      </c>
      <c r="Z1197" s="114" t="str">
        <f t="shared" si="646"/>
        <v>A+J=</v>
      </c>
      <c r="AA1197" s="108">
        <f t="shared" si="647"/>
        <v>45404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39"/>
        <v>45373</v>
      </c>
      <c r="B1198" s="103">
        <f t="shared" si="631"/>
        <v>275.49941009999998</v>
      </c>
      <c r="C1198" s="192">
        <f t="shared" si="649"/>
        <v>205.2612296132213</v>
      </c>
      <c r="D1198" s="104">
        <f t="shared" si="640"/>
        <v>1124.8789999999999</v>
      </c>
      <c r="E1198" s="105">
        <f t="shared" si="652"/>
        <v>1119.0609999999999</v>
      </c>
      <c r="F1198" s="106">
        <f t="shared" si="653"/>
        <v>45342</v>
      </c>
      <c r="G1198" s="107">
        <f t="shared" si="632"/>
        <v>-5.1721118449183923E-3</v>
      </c>
      <c r="H1198" s="108">
        <f t="shared" si="645"/>
        <v>45404</v>
      </c>
      <c r="I1198" s="108">
        <f t="shared" si="633"/>
        <v>45404</v>
      </c>
      <c r="J1198" s="109">
        <f t="shared" si="641"/>
        <v>22</v>
      </c>
      <c r="K1198" s="109">
        <f t="shared" si="656"/>
        <v>2</v>
      </c>
      <c r="L1198" s="8">
        <f t="shared" si="642"/>
        <v>1</v>
      </c>
      <c r="M1198" s="110">
        <f t="shared" si="655"/>
        <v>1.00071792</v>
      </c>
      <c r="N1198" s="110">
        <f t="shared" si="650"/>
        <v>1.3406091460920151</v>
      </c>
      <c r="O1198" s="103">
        <f t="shared" si="654"/>
        <v>1.34060914</v>
      </c>
      <c r="P1198" s="103">
        <f t="shared" si="634"/>
        <v>275.17508049999998</v>
      </c>
      <c r="Q1198" s="11">
        <f t="shared" si="648"/>
        <v>0</v>
      </c>
      <c r="R1198" s="30">
        <f t="shared" si="643"/>
        <v>0</v>
      </c>
      <c r="S1198" s="8">
        <f t="shared" si="635"/>
        <v>0</v>
      </c>
      <c r="T1198" s="113">
        <f t="shared" si="644"/>
        <v>0.16</v>
      </c>
      <c r="U1198" s="111">
        <f t="shared" si="651"/>
        <v>2</v>
      </c>
      <c r="V1198" s="111">
        <v>252</v>
      </c>
      <c r="W1198" s="110">
        <f t="shared" si="636"/>
        <v>1.0011786300000001</v>
      </c>
      <c r="X1198" s="103">
        <f t="shared" si="637"/>
        <v>0.3243296</v>
      </c>
      <c r="Y1198" s="103">
        <f t="shared" si="638"/>
        <v>0</v>
      </c>
      <c r="Z1198" s="114" t="str">
        <f t="shared" si="646"/>
        <v>A+J=</v>
      </c>
      <c r="AA1198" s="108">
        <f t="shared" si="647"/>
        <v>45404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39"/>
        <v>45374</v>
      </c>
      <c r="B1199" s="103">
        <f t="shared" si="631"/>
        <v>275.66171853999998</v>
      </c>
      <c r="C1199" s="192">
        <f t="shared" si="649"/>
        <v>205.2612296132213</v>
      </c>
      <c r="D1199" s="104">
        <f t="shared" si="640"/>
        <v>1124.8789999999999</v>
      </c>
      <c r="E1199" s="105">
        <f t="shared" si="652"/>
        <v>1119.0609999999999</v>
      </c>
      <c r="F1199" s="106">
        <f t="shared" si="653"/>
        <v>45342</v>
      </c>
      <c r="G1199" s="107">
        <f t="shared" si="632"/>
        <v>-5.1721118449183923E-3</v>
      </c>
      <c r="H1199" s="108">
        <f t="shared" si="645"/>
        <v>45404</v>
      </c>
      <c r="I1199" s="108">
        <f t="shared" si="633"/>
        <v>45404</v>
      </c>
      <c r="J1199" s="109">
        <f t="shared" si="641"/>
        <v>22</v>
      </c>
      <c r="K1199" s="109">
        <f t="shared" si="656"/>
        <v>3</v>
      </c>
      <c r="L1199" s="8">
        <f t="shared" si="642"/>
        <v>1</v>
      </c>
      <c r="M1199" s="110">
        <f t="shared" si="655"/>
        <v>1.00071792</v>
      </c>
      <c r="N1199" s="110">
        <f t="shared" si="650"/>
        <v>1.3406091460920151</v>
      </c>
      <c r="O1199" s="103">
        <f t="shared" si="654"/>
        <v>1.34060914</v>
      </c>
      <c r="P1199" s="103">
        <f t="shared" si="634"/>
        <v>275.17508049999998</v>
      </c>
      <c r="Q1199" s="11">
        <f t="shared" si="648"/>
        <v>0</v>
      </c>
      <c r="R1199" s="30">
        <f t="shared" si="643"/>
        <v>0</v>
      </c>
      <c r="S1199" s="8">
        <f t="shared" si="635"/>
        <v>0</v>
      </c>
      <c r="T1199" s="113">
        <f t="shared" si="644"/>
        <v>0.16</v>
      </c>
      <c r="U1199" s="111">
        <f t="shared" si="651"/>
        <v>3</v>
      </c>
      <c r="V1199" s="111">
        <v>252</v>
      </c>
      <c r="W1199" s="110">
        <f t="shared" si="636"/>
        <v>1.001768467</v>
      </c>
      <c r="X1199" s="103">
        <f t="shared" si="637"/>
        <v>0.48663803999999999</v>
      </c>
      <c r="Y1199" s="103">
        <f t="shared" si="638"/>
        <v>0</v>
      </c>
      <c r="Z1199" s="114" t="str">
        <f t="shared" si="646"/>
        <v>A+J=</v>
      </c>
      <c r="AA1199" s="108">
        <f t="shared" si="647"/>
        <v>45404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39"/>
        <v>45375</v>
      </c>
      <c r="B1200" s="103">
        <f t="shared" si="631"/>
        <v>275.66171853999998</v>
      </c>
      <c r="C1200" s="192">
        <f t="shared" si="649"/>
        <v>205.2612296132213</v>
      </c>
      <c r="D1200" s="104">
        <f t="shared" si="640"/>
        <v>1124.8789999999999</v>
      </c>
      <c r="E1200" s="105">
        <f t="shared" si="652"/>
        <v>1119.0609999999999</v>
      </c>
      <c r="F1200" s="106">
        <f t="shared" si="653"/>
        <v>45342</v>
      </c>
      <c r="G1200" s="107">
        <f t="shared" si="632"/>
        <v>-5.1721118449183923E-3</v>
      </c>
      <c r="H1200" s="108">
        <f t="shared" si="645"/>
        <v>45404</v>
      </c>
      <c r="I1200" s="108">
        <f t="shared" si="633"/>
        <v>45404</v>
      </c>
      <c r="J1200" s="109">
        <f t="shared" si="641"/>
        <v>22</v>
      </c>
      <c r="K1200" s="109">
        <f t="shared" si="656"/>
        <v>3</v>
      </c>
      <c r="L1200" s="8">
        <f t="shared" si="642"/>
        <v>1</v>
      </c>
      <c r="M1200" s="110">
        <f t="shared" si="655"/>
        <v>1.00071792</v>
      </c>
      <c r="N1200" s="110">
        <f t="shared" si="650"/>
        <v>1.3406091460920151</v>
      </c>
      <c r="O1200" s="103">
        <f t="shared" si="654"/>
        <v>1.34060914</v>
      </c>
      <c r="P1200" s="103">
        <f t="shared" si="634"/>
        <v>275.17508049999998</v>
      </c>
      <c r="Q1200" s="11">
        <f t="shared" si="648"/>
        <v>0</v>
      </c>
      <c r="R1200" s="30">
        <f t="shared" si="643"/>
        <v>0</v>
      </c>
      <c r="S1200" s="8">
        <f t="shared" si="635"/>
        <v>0</v>
      </c>
      <c r="T1200" s="113">
        <f t="shared" si="644"/>
        <v>0.16</v>
      </c>
      <c r="U1200" s="111">
        <f t="shared" si="651"/>
        <v>3</v>
      </c>
      <c r="V1200" s="111">
        <v>252</v>
      </c>
      <c r="W1200" s="110">
        <f t="shared" si="636"/>
        <v>1.001768467</v>
      </c>
      <c r="X1200" s="103">
        <f t="shared" si="637"/>
        <v>0.48663803999999999</v>
      </c>
      <c r="Y1200" s="103">
        <f t="shared" si="638"/>
        <v>0</v>
      </c>
      <c r="Z1200" s="114" t="str">
        <f t="shared" si="646"/>
        <v>A+J=</v>
      </c>
      <c r="AA1200" s="108">
        <f t="shared" si="647"/>
        <v>45404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39"/>
        <v>45376</v>
      </c>
      <c r="B1201" s="103">
        <f t="shared" si="631"/>
        <v>275.66171853999998</v>
      </c>
      <c r="C1201" s="192">
        <f t="shared" si="649"/>
        <v>205.2612296132213</v>
      </c>
      <c r="D1201" s="104">
        <f t="shared" si="640"/>
        <v>1124.8789999999999</v>
      </c>
      <c r="E1201" s="105">
        <f t="shared" si="652"/>
        <v>1119.0609999999999</v>
      </c>
      <c r="F1201" s="106">
        <f t="shared" si="653"/>
        <v>45342</v>
      </c>
      <c r="G1201" s="107">
        <f t="shared" si="632"/>
        <v>-5.1721118449183923E-3</v>
      </c>
      <c r="H1201" s="108">
        <f t="shared" si="645"/>
        <v>45404</v>
      </c>
      <c r="I1201" s="108">
        <f t="shared" si="633"/>
        <v>45404</v>
      </c>
      <c r="J1201" s="109">
        <f t="shared" si="641"/>
        <v>22</v>
      </c>
      <c r="K1201" s="109">
        <f t="shared" si="656"/>
        <v>3</v>
      </c>
      <c r="L1201" s="8">
        <f t="shared" si="642"/>
        <v>1</v>
      </c>
      <c r="M1201" s="110">
        <f t="shared" si="655"/>
        <v>1.00071792</v>
      </c>
      <c r="N1201" s="110">
        <f t="shared" si="650"/>
        <v>1.3406091460920151</v>
      </c>
      <c r="O1201" s="103">
        <f t="shared" si="654"/>
        <v>1.34060914</v>
      </c>
      <c r="P1201" s="103">
        <f t="shared" si="634"/>
        <v>275.17508049999998</v>
      </c>
      <c r="Q1201" s="11">
        <f t="shared" si="648"/>
        <v>0</v>
      </c>
      <c r="R1201" s="30">
        <f t="shared" si="643"/>
        <v>0</v>
      </c>
      <c r="S1201" s="8">
        <f t="shared" si="635"/>
        <v>0</v>
      </c>
      <c r="T1201" s="113">
        <f t="shared" si="644"/>
        <v>0.16</v>
      </c>
      <c r="U1201" s="111">
        <f t="shared" si="651"/>
        <v>3</v>
      </c>
      <c r="V1201" s="111">
        <v>252</v>
      </c>
      <c r="W1201" s="110">
        <f t="shared" si="636"/>
        <v>1.001768467</v>
      </c>
      <c r="X1201" s="103">
        <f t="shared" si="637"/>
        <v>0.48663803999999999</v>
      </c>
      <c r="Y1201" s="103">
        <f t="shared" si="638"/>
        <v>0</v>
      </c>
      <c r="Z1201" s="114" t="str">
        <f t="shared" si="646"/>
        <v>A+J=</v>
      </c>
      <c r="AA1201" s="108">
        <f t="shared" si="647"/>
        <v>45404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39"/>
        <v>45377</v>
      </c>
      <c r="B1202" s="103">
        <f t="shared" si="631"/>
        <v>275.82412219999998</v>
      </c>
      <c r="C1202" s="192">
        <f t="shared" si="649"/>
        <v>205.2612296132213</v>
      </c>
      <c r="D1202" s="104">
        <f t="shared" si="640"/>
        <v>1124.8789999999999</v>
      </c>
      <c r="E1202" s="105">
        <f t="shared" si="652"/>
        <v>1119.0609999999999</v>
      </c>
      <c r="F1202" s="106">
        <f t="shared" si="653"/>
        <v>45342</v>
      </c>
      <c r="G1202" s="107">
        <f t="shared" si="632"/>
        <v>-5.1721118449183923E-3</v>
      </c>
      <c r="H1202" s="108">
        <f t="shared" si="645"/>
        <v>45404</v>
      </c>
      <c r="I1202" s="108">
        <f t="shared" si="633"/>
        <v>45404</v>
      </c>
      <c r="J1202" s="109">
        <f t="shared" si="641"/>
        <v>22</v>
      </c>
      <c r="K1202" s="109">
        <f t="shared" si="656"/>
        <v>4</v>
      </c>
      <c r="L1202" s="8">
        <f t="shared" si="642"/>
        <v>1</v>
      </c>
      <c r="M1202" s="110">
        <f t="shared" si="655"/>
        <v>1.00071792</v>
      </c>
      <c r="N1202" s="110">
        <f t="shared" si="650"/>
        <v>1.3406091460920151</v>
      </c>
      <c r="O1202" s="103">
        <f t="shared" si="654"/>
        <v>1.34060914</v>
      </c>
      <c r="P1202" s="103">
        <f t="shared" si="634"/>
        <v>275.17508049999998</v>
      </c>
      <c r="Q1202" s="11">
        <f t="shared" si="648"/>
        <v>0</v>
      </c>
      <c r="R1202" s="30">
        <f t="shared" si="643"/>
        <v>0</v>
      </c>
      <c r="S1202" s="8">
        <f t="shared" si="635"/>
        <v>0</v>
      </c>
      <c r="T1202" s="113">
        <f t="shared" si="644"/>
        <v>0.16</v>
      </c>
      <c r="U1202" s="111">
        <f t="shared" si="651"/>
        <v>4</v>
      </c>
      <c r="V1202" s="111">
        <v>252</v>
      </c>
      <c r="W1202" s="110">
        <f t="shared" si="636"/>
        <v>1.0023586499999999</v>
      </c>
      <c r="X1202" s="103">
        <f t="shared" si="637"/>
        <v>0.64904170000000005</v>
      </c>
      <c r="Y1202" s="103">
        <f t="shared" si="638"/>
        <v>0</v>
      </c>
      <c r="Z1202" s="114" t="str">
        <f t="shared" si="646"/>
        <v>A+J=</v>
      </c>
      <c r="AA1202" s="108">
        <f t="shared" si="647"/>
        <v>45404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39"/>
        <v>45378</v>
      </c>
      <c r="B1203" s="103">
        <f t="shared" si="631"/>
        <v>275.98662188999998</v>
      </c>
      <c r="C1203" s="192">
        <f t="shared" si="649"/>
        <v>205.2612296132213</v>
      </c>
      <c r="D1203" s="104">
        <f t="shared" si="640"/>
        <v>1124.8789999999999</v>
      </c>
      <c r="E1203" s="105">
        <f t="shared" si="652"/>
        <v>1119.0609999999999</v>
      </c>
      <c r="F1203" s="106">
        <f t="shared" si="653"/>
        <v>45342</v>
      </c>
      <c r="G1203" s="107">
        <f t="shared" si="632"/>
        <v>-5.1721118449183923E-3</v>
      </c>
      <c r="H1203" s="108">
        <f t="shared" si="645"/>
        <v>45404</v>
      </c>
      <c r="I1203" s="108">
        <f t="shared" si="633"/>
        <v>45404</v>
      </c>
      <c r="J1203" s="109">
        <f t="shared" si="641"/>
        <v>22</v>
      </c>
      <c r="K1203" s="109">
        <f t="shared" si="656"/>
        <v>5</v>
      </c>
      <c r="L1203" s="8">
        <f t="shared" si="642"/>
        <v>1</v>
      </c>
      <c r="M1203" s="110">
        <f t="shared" si="655"/>
        <v>1.00071792</v>
      </c>
      <c r="N1203" s="110">
        <f t="shared" si="650"/>
        <v>1.3406091460920151</v>
      </c>
      <c r="O1203" s="103">
        <f t="shared" si="654"/>
        <v>1.34060914</v>
      </c>
      <c r="P1203" s="103">
        <f t="shared" si="634"/>
        <v>275.17508049999998</v>
      </c>
      <c r="Q1203" s="11">
        <f t="shared" si="648"/>
        <v>0</v>
      </c>
      <c r="R1203" s="30">
        <f t="shared" si="643"/>
        <v>0</v>
      </c>
      <c r="S1203" s="8">
        <f t="shared" si="635"/>
        <v>0</v>
      </c>
      <c r="T1203" s="113">
        <f t="shared" si="644"/>
        <v>0.16</v>
      </c>
      <c r="U1203" s="111">
        <f t="shared" si="651"/>
        <v>5</v>
      </c>
      <c r="V1203" s="111">
        <v>252</v>
      </c>
      <c r="W1203" s="110">
        <f t="shared" si="636"/>
        <v>1.0029491820000001</v>
      </c>
      <c r="X1203" s="103">
        <f t="shared" si="637"/>
        <v>0.81154139000000003</v>
      </c>
      <c r="Y1203" s="103">
        <f t="shared" si="638"/>
        <v>0</v>
      </c>
      <c r="Z1203" s="114" t="str">
        <f t="shared" si="646"/>
        <v>A+J=</v>
      </c>
      <c r="AA1203" s="108">
        <f t="shared" si="647"/>
        <v>45404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39"/>
        <v>45379</v>
      </c>
      <c r="B1204" s="103">
        <f t="shared" si="631"/>
        <v>276.14921706999996</v>
      </c>
      <c r="C1204" s="192">
        <f t="shared" si="649"/>
        <v>205.2612296132213</v>
      </c>
      <c r="D1204" s="104">
        <f t="shared" si="640"/>
        <v>1124.8789999999999</v>
      </c>
      <c r="E1204" s="105">
        <f t="shared" si="652"/>
        <v>1119.0609999999999</v>
      </c>
      <c r="F1204" s="106">
        <f t="shared" si="653"/>
        <v>45342</v>
      </c>
      <c r="G1204" s="107">
        <f t="shared" si="632"/>
        <v>-5.1721118449183923E-3</v>
      </c>
      <c r="H1204" s="108">
        <f t="shared" si="645"/>
        <v>45404</v>
      </c>
      <c r="I1204" s="108">
        <f t="shared" si="633"/>
        <v>45404</v>
      </c>
      <c r="J1204" s="109">
        <f t="shared" si="641"/>
        <v>22</v>
      </c>
      <c r="K1204" s="109">
        <f t="shared" si="656"/>
        <v>6</v>
      </c>
      <c r="L1204" s="8">
        <f t="shared" si="642"/>
        <v>1</v>
      </c>
      <c r="M1204" s="110">
        <f t="shared" si="655"/>
        <v>1.00071792</v>
      </c>
      <c r="N1204" s="110">
        <f t="shared" si="650"/>
        <v>1.3406091460920151</v>
      </c>
      <c r="O1204" s="103">
        <f t="shared" si="654"/>
        <v>1.34060914</v>
      </c>
      <c r="P1204" s="103">
        <f t="shared" si="634"/>
        <v>275.17508049999998</v>
      </c>
      <c r="Q1204" s="11">
        <f t="shared" si="648"/>
        <v>0</v>
      </c>
      <c r="R1204" s="30">
        <f t="shared" si="643"/>
        <v>0</v>
      </c>
      <c r="S1204" s="8">
        <f t="shared" si="635"/>
        <v>0</v>
      </c>
      <c r="T1204" s="113">
        <f t="shared" si="644"/>
        <v>0.16</v>
      </c>
      <c r="U1204" s="111">
        <f t="shared" si="651"/>
        <v>6</v>
      </c>
      <c r="V1204" s="111">
        <v>252</v>
      </c>
      <c r="W1204" s="110">
        <f t="shared" si="636"/>
        <v>1.003540061</v>
      </c>
      <c r="X1204" s="103">
        <f t="shared" si="637"/>
        <v>0.97413656999999998</v>
      </c>
      <c r="Y1204" s="103">
        <f t="shared" si="638"/>
        <v>0</v>
      </c>
      <c r="Z1204" s="114" t="str">
        <f t="shared" si="646"/>
        <v>A+J=</v>
      </c>
      <c r="AA1204" s="108">
        <f t="shared" si="647"/>
        <v>45404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39"/>
        <v>45380</v>
      </c>
      <c r="B1205" s="103">
        <f t="shared" si="631"/>
        <v>276.31190799999996</v>
      </c>
      <c r="C1205" s="192">
        <f t="shared" si="649"/>
        <v>205.2612296132213</v>
      </c>
      <c r="D1205" s="104">
        <f t="shared" si="640"/>
        <v>1124.8789999999999</v>
      </c>
      <c r="E1205" s="105">
        <f t="shared" si="652"/>
        <v>1119.0609999999999</v>
      </c>
      <c r="F1205" s="106">
        <f t="shared" si="653"/>
        <v>45342</v>
      </c>
      <c r="G1205" s="107">
        <f t="shared" si="632"/>
        <v>-5.1721118449183923E-3</v>
      </c>
      <c r="H1205" s="108">
        <f t="shared" si="645"/>
        <v>45404</v>
      </c>
      <c r="I1205" s="108">
        <f t="shared" si="633"/>
        <v>45404</v>
      </c>
      <c r="J1205" s="109">
        <f t="shared" si="641"/>
        <v>22</v>
      </c>
      <c r="K1205" s="109">
        <f t="shared" si="656"/>
        <v>7</v>
      </c>
      <c r="L1205" s="8">
        <f t="shared" si="642"/>
        <v>1</v>
      </c>
      <c r="M1205" s="110">
        <f t="shared" si="655"/>
        <v>1.00071792</v>
      </c>
      <c r="N1205" s="110">
        <f t="shared" si="650"/>
        <v>1.3406091460920151</v>
      </c>
      <c r="O1205" s="103">
        <f t="shared" si="654"/>
        <v>1.34060914</v>
      </c>
      <c r="P1205" s="103">
        <f t="shared" si="634"/>
        <v>275.17508049999998</v>
      </c>
      <c r="Q1205" s="11">
        <f t="shared" si="648"/>
        <v>0</v>
      </c>
      <c r="R1205" s="30">
        <f t="shared" si="643"/>
        <v>0</v>
      </c>
      <c r="S1205" s="8">
        <f t="shared" si="635"/>
        <v>0</v>
      </c>
      <c r="T1205" s="113">
        <f t="shared" si="644"/>
        <v>0.16</v>
      </c>
      <c r="U1205" s="111">
        <f t="shared" si="651"/>
        <v>7</v>
      </c>
      <c r="V1205" s="111">
        <v>252</v>
      </c>
      <c r="W1205" s="110">
        <f t="shared" si="636"/>
        <v>1.004131288</v>
      </c>
      <c r="X1205" s="103">
        <f t="shared" si="637"/>
        <v>1.1368275000000001</v>
      </c>
      <c r="Y1205" s="103">
        <f t="shared" si="638"/>
        <v>0</v>
      </c>
      <c r="Z1205" s="114" t="str">
        <f t="shared" si="646"/>
        <v>A+J=</v>
      </c>
      <c r="AA1205" s="108">
        <f t="shared" si="647"/>
        <v>45404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39"/>
        <v>45381</v>
      </c>
      <c r="B1206" s="103">
        <f t="shared" si="631"/>
        <v>276.31190799999996</v>
      </c>
      <c r="C1206" s="192">
        <f t="shared" si="649"/>
        <v>205.2612296132213</v>
      </c>
      <c r="D1206" s="104">
        <f t="shared" si="640"/>
        <v>1124.8789999999999</v>
      </c>
      <c r="E1206" s="105">
        <f t="shared" si="652"/>
        <v>1119.0609999999999</v>
      </c>
      <c r="F1206" s="106">
        <f t="shared" si="653"/>
        <v>45342</v>
      </c>
      <c r="G1206" s="107">
        <f t="shared" si="632"/>
        <v>-5.1721118449183923E-3</v>
      </c>
      <c r="H1206" s="108">
        <f t="shared" si="645"/>
        <v>45404</v>
      </c>
      <c r="I1206" s="108">
        <f t="shared" si="633"/>
        <v>45404</v>
      </c>
      <c r="J1206" s="109">
        <f t="shared" si="641"/>
        <v>22</v>
      </c>
      <c r="K1206" s="109">
        <f t="shared" si="656"/>
        <v>7</v>
      </c>
      <c r="L1206" s="8">
        <f t="shared" si="642"/>
        <v>1</v>
      </c>
      <c r="M1206" s="110">
        <f t="shared" si="655"/>
        <v>1.00071792</v>
      </c>
      <c r="N1206" s="110">
        <f t="shared" si="650"/>
        <v>1.3406091460920151</v>
      </c>
      <c r="O1206" s="103">
        <f t="shared" si="654"/>
        <v>1.34060914</v>
      </c>
      <c r="P1206" s="103">
        <f t="shared" si="634"/>
        <v>275.17508049999998</v>
      </c>
      <c r="Q1206" s="11">
        <f t="shared" si="648"/>
        <v>0</v>
      </c>
      <c r="R1206" s="30">
        <f t="shared" si="643"/>
        <v>0</v>
      </c>
      <c r="S1206" s="8">
        <f t="shared" si="635"/>
        <v>0</v>
      </c>
      <c r="T1206" s="113">
        <f t="shared" si="644"/>
        <v>0.16</v>
      </c>
      <c r="U1206" s="111">
        <f t="shared" si="651"/>
        <v>7</v>
      </c>
      <c r="V1206" s="111">
        <v>252</v>
      </c>
      <c r="W1206" s="110">
        <f t="shared" si="636"/>
        <v>1.004131288</v>
      </c>
      <c r="X1206" s="103">
        <f t="shared" si="637"/>
        <v>1.1368275000000001</v>
      </c>
      <c r="Y1206" s="103">
        <f t="shared" si="638"/>
        <v>0</v>
      </c>
      <c r="Z1206" s="114" t="str">
        <f t="shared" si="646"/>
        <v>A+J=</v>
      </c>
      <c r="AA1206" s="108">
        <f t="shared" si="647"/>
        <v>45404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39"/>
        <v>45382</v>
      </c>
      <c r="B1207" s="103">
        <f t="shared" si="631"/>
        <v>276.31190799999996</v>
      </c>
      <c r="C1207" s="192">
        <f t="shared" si="649"/>
        <v>205.2612296132213</v>
      </c>
      <c r="D1207" s="104">
        <f t="shared" si="640"/>
        <v>1124.8789999999999</v>
      </c>
      <c r="E1207" s="105">
        <f t="shared" si="652"/>
        <v>1119.0609999999999</v>
      </c>
      <c r="F1207" s="106">
        <f t="shared" si="653"/>
        <v>45342</v>
      </c>
      <c r="G1207" s="107">
        <f t="shared" si="632"/>
        <v>-5.1721118449183923E-3</v>
      </c>
      <c r="H1207" s="108">
        <f t="shared" si="645"/>
        <v>45404</v>
      </c>
      <c r="I1207" s="108">
        <f t="shared" si="633"/>
        <v>45404</v>
      </c>
      <c r="J1207" s="109">
        <f t="shared" si="641"/>
        <v>22</v>
      </c>
      <c r="K1207" s="109">
        <f t="shared" si="656"/>
        <v>7</v>
      </c>
      <c r="L1207" s="8">
        <f t="shared" si="642"/>
        <v>1</v>
      </c>
      <c r="M1207" s="110">
        <f t="shared" si="655"/>
        <v>1.00071792</v>
      </c>
      <c r="N1207" s="110">
        <f t="shared" si="650"/>
        <v>1.3406091460920151</v>
      </c>
      <c r="O1207" s="103">
        <f t="shared" si="654"/>
        <v>1.34060914</v>
      </c>
      <c r="P1207" s="103">
        <f t="shared" si="634"/>
        <v>275.17508049999998</v>
      </c>
      <c r="Q1207" s="11">
        <f t="shared" si="648"/>
        <v>0</v>
      </c>
      <c r="R1207" s="30">
        <f t="shared" si="643"/>
        <v>0</v>
      </c>
      <c r="S1207" s="8">
        <f t="shared" si="635"/>
        <v>0</v>
      </c>
      <c r="T1207" s="113">
        <f t="shared" si="644"/>
        <v>0.16</v>
      </c>
      <c r="U1207" s="111">
        <f t="shared" si="651"/>
        <v>7</v>
      </c>
      <c r="V1207" s="111">
        <v>252</v>
      </c>
      <c r="W1207" s="110">
        <f t="shared" si="636"/>
        <v>1.004131288</v>
      </c>
      <c r="X1207" s="103">
        <f t="shared" si="637"/>
        <v>1.1368275000000001</v>
      </c>
      <c r="Y1207" s="103">
        <f t="shared" si="638"/>
        <v>0</v>
      </c>
      <c r="Z1207" s="114" t="str">
        <f t="shared" si="646"/>
        <v>A+J=</v>
      </c>
      <c r="AA1207" s="108">
        <f t="shared" si="647"/>
        <v>45404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39"/>
        <v>45383</v>
      </c>
      <c r="B1208" s="103">
        <f t="shared" si="631"/>
        <v>276.31190799999996</v>
      </c>
      <c r="C1208" s="192">
        <f t="shared" si="649"/>
        <v>205.2612296132213</v>
      </c>
      <c r="D1208" s="104">
        <f t="shared" si="640"/>
        <v>1124.8789999999999</v>
      </c>
      <c r="E1208" s="105">
        <f t="shared" si="652"/>
        <v>1119.0609999999999</v>
      </c>
      <c r="F1208" s="106">
        <f t="shared" si="653"/>
        <v>45342</v>
      </c>
      <c r="G1208" s="107">
        <f t="shared" si="632"/>
        <v>-5.1721118449183923E-3</v>
      </c>
      <c r="H1208" s="108">
        <f t="shared" si="645"/>
        <v>45404</v>
      </c>
      <c r="I1208" s="108">
        <f t="shared" si="633"/>
        <v>45404</v>
      </c>
      <c r="J1208" s="109">
        <f t="shared" si="641"/>
        <v>22</v>
      </c>
      <c r="K1208" s="109">
        <f t="shared" si="656"/>
        <v>7</v>
      </c>
      <c r="L1208" s="8">
        <f t="shared" si="642"/>
        <v>1</v>
      </c>
      <c r="M1208" s="110">
        <f t="shared" si="655"/>
        <v>1.00071792</v>
      </c>
      <c r="N1208" s="110">
        <f t="shared" si="650"/>
        <v>1.3406091460920151</v>
      </c>
      <c r="O1208" s="103">
        <f t="shared" si="654"/>
        <v>1.34060914</v>
      </c>
      <c r="P1208" s="103">
        <f t="shared" si="634"/>
        <v>275.17508049999998</v>
      </c>
      <c r="Q1208" s="11">
        <f t="shared" si="648"/>
        <v>0</v>
      </c>
      <c r="R1208" s="30">
        <f t="shared" si="643"/>
        <v>0</v>
      </c>
      <c r="S1208" s="8">
        <f t="shared" si="635"/>
        <v>0</v>
      </c>
      <c r="T1208" s="113">
        <f t="shared" si="644"/>
        <v>0.16</v>
      </c>
      <c r="U1208" s="111">
        <f t="shared" si="651"/>
        <v>7</v>
      </c>
      <c r="V1208" s="111">
        <v>252</v>
      </c>
      <c r="W1208" s="110">
        <f t="shared" si="636"/>
        <v>1.004131288</v>
      </c>
      <c r="X1208" s="103">
        <f t="shared" si="637"/>
        <v>1.1368275000000001</v>
      </c>
      <c r="Y1208" s="103">
        <f t="shared" si="638"/>
        <v>0</v>
      </c>
      <c r="Z1208" s="114" t="str">
        <f t="shared" si="646"/>
        <v>A+J=</v>
      </c>
      <c r="AA1208" s="108">
        <f t="shared" si="647"/>
        <v>45404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39"/>
        <v>45384</v>
      </c>
      <c r="B1209" s="103">
        <f t="shared" si="631"/>
        <v>276.47469497999998</v>
      </c>
      <c r="C1209" s="192">
        <f t="shared" si="649"/>
        <v>205.2612296132213</v>
      </c>
      <c r="D1209" s="104">
        <f t="shared" si="640"/>
        <v>1124.8789999999999</v>
      </c>
      <c r="E1209" s="105">
        <f t="shared" si="652"/>
        <v>1119.0609999999999</v>
      </c>
      <c r="F1209" s="106">
        <f t="shared" si="653"/>
        <v>45342</v>
      </c>
      <c r="G1209" s="107">
        <f t="shared" si="632"/>
        <v>-5.1721118449183923E-3</v>
      </c>
      <c r="H1209" s="108">
        <f t="shared" si="645"/>
        <v>45404</v>
      </c>
      <c r="I1209" s="108">
        <f t="shared" si="633"/>
        <v>45404</v>
      </c>
      <c r="J1209" s="109">
        <f t="shared" si="641"/>
        <v>22</v>
      </c>
      <c r="K1209" s="109">
        <f t="shared" si="656"/>
        <v>8</v>
      </c>
      <c r="L1209" s="8">
        <f t="shared" si="642"/>
        <v>1</v>
      </c>
      <c r="M1209" s="110">
        <f t="shared" si="655"/>
        <v>1.00071792</v>
      </c>
      <c r="N1209" s="110">
        <f t="shared" si="650"/>
        <v>1.3406091460920151</v>
      </c>
      <c r="O1209" s="103">
        <f t="shared" si="654"/>
        <v>1.34060914</v>
      </c>
      <c r="P1209" s="103">
        <f t="shared" si="634"/>
        <v>275.17508049999998</v>
      </c>
      <c r="Q1209" s="11">
        <f t="shared" si="648"/>
        <v>0</v>
      </c>
      <c r="R1209" s="30">
        <f t="shared" si="643"/>
        <v>0</v>
      </c>
      <c r="S1209" s="8">
        <f t="shared" si="635"/>
        <v>0</v>
      </c>
      <c r="T1209" s="113">
        <f t="shared" si="644"/>
        <v>0.16</v>
      </c>
      <c r="U1209" s="111">
        <f t="shared" si="651"/>
        <v>8</v>
      </c>
      <c r="V1209" s="111">
        <v>252</v>
      </c>
      <c r="W1209" s="110">
        <f t="shared" si="636"/>
        <v>1.0047228640000001</v>
      </c>
      <c r="X1209" s="103">
        <f t="shared" si="637"/>
        <v>1.29961448</v>
      </c>
      <c r="Y1209" s="103">
        <f t="shared" si="638"/>
        <v>0</v>
      </c>
      <c r="Z1209" s="114" t="str">
        <f t="shared" si="646"/>
        <v>A+J=</v>
      </c>
      <c r="AA1209" s="108">
        <f t="shared" si="647"/>
        <v>45404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39"/>
        <v>45385</v>
      </c>
      <c r="B1210" s="103">
        <f t="shared" si="631"/>
        <v>276.63757770999996</v>
      </c>
      <c r="C1210" s="192">
        <f t="shared" si="649"/>
        <v>205.2612296132213</v>
      </c>
      <c r="D1210" s="104">
        <f t="shared" si="640"/>
        <v>1124.8789999999999</v>
      </c>
      <c r="E1210" s="105">
        <f t="shared" si="652"/>
        <v>1119.0609999999999</v>
      </c>
      <c r="F1210" s="106">
        <f t="shared" si="653"/>
        <v>45342</v>
      </c>
      <c r="G1210" s="107">
        <f t="shared" si="632"/>
        <v>-5.1721118449183923E-3</v>
      </c>
      <c r="H1210" s="108">
        <f t="shared" si="645"/>
        <v>45404</v>
      </c>
      <c r="I1210" s="108">
        <f t="shared" si="633"/>
        <v>45404</v>
      </c>
      <c r="J1210" s="109">
        <f t="shared" si="641"/>
        <v>22</v>
      </c>
      <c r="K1210" s="109">
        <f t="shared" si="656"/>
        <v>9</v>
      </c>
      <c r="L1210" s="8">
        <f t="shared" si="642"/>
        <v>1</v>
      </c>
      <c r="M1210" s="110">
        <f t="shared" si="655"/>
        <v>1.00071792</v>
      </c>
      <c r="N1210" s="110">
        <f t="shared" si="650"/>
        <v>1.3406091460920151</v>
      </c>
      <c r="O1210" s="103">
        <f t="shared" si="654"/>
        <v>1.34060914</v>
      </c>
      <c r="P1210" s="103">
        <f t="shared" si="634"/>
        <v>275.17508049999998</v>
      </c>
      <c r="Q1210" s="11">
        <f t="shared" si="648"/>
        <v>0</v>
      </c>
      <c r="R1210" s="30">
        <f t="shared" si="643"/>
        <v>0</v>
      </c>
      <c r="S1210" s="8">
        <f t="shared" si="635"/>
        <v>0</v>
      </c>
      <c r="T1210" s="113">
        <f t="shared" si="644"/>
        <v>0.16</v>
      </c>
      <c r="U1210" s="111">
        <f t="shared" si="651"/>
        <v>9</v>
      </c>
      <c r="V1210" s="111">
        <v>252</v>
      </c>
      <c r="W1210" s="110">
        <f t="shared" si="636"/>
        <v>1.005314788</v>
      </c>
      <c r="X1210" s="103">
        <f t="shared" si="637"/>
        <v>1.46249721</v>
      </c>
      <c r="Y1210" s="103">
        <f t="shared" si="638"/>
        <v>0</v>
      </c>
      <c r="Z1210" s="114" t="str">
        <f t="shared" si="646"/>
        <v>A+J=</v>
      </c>
      <c r="AA1210" s="108">
        <f t="shared" si="647"/>
        <v>45404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39"/>
        <v>45386</v>
      </c>
      <c r="B1211" s="103">
        <f t="shared" si="631"/>
        <v>276.80055647999995</v>
      </c>
      <c r="C1211" s="192">
        <f t="shared" si="649"/>
        <v>205.2612296132213</v>
      </c>
      <c r="D1211" s="104">
        <f t="shared" si="640"/>
        <v>1124.8789999999999</v>
      </c>
      <c r="E1211" s="105">
        <f t="shared" si="652"/>
        <v>1119.0609999999999</v>
      </c>
      <c r="F1211" s="106">
        <f t="shared" si="653"/>
        <v>45342</v>
      </c>
      <c r="G1211" s="107">
        <f t="shared" si="632"/>
        <v>-5.1721118449183923E-3</v>
      </c>
      <c r="H1211" s="108">
        <f t="shared" si="645"/>
        <v>45404</v>
      </c>
      <c r="I1211" s="108">
        <f t="shared" si="633"/>
        <v>45404</v>
      </c>
      <c r="J1211" s="109">
        <f t="shared" si="641"/>
        <v>22</v>
      </c>
      <c r="K1211" s="109">
        <f t="shared" si="656"/>
        <v>10</v>
      </c>
      <c r="L1211" s="8">
        <f t="shared" si="642"/>
        <v>1</v>
      </c>
      <c r="M1211" s="110">
        <f t="shared" si="655"/>
        <v>1.00071792</v>
      </c>
      <c r="N1211" s="110">
        <f t="shared" si="650"/>
        <v>1.3406091460920151</v>
      </c>
      <c r="O1211" s="103">
        <f t="shared" si="654"/>
        <v>1.34060914</v>
      </c>
      <c r="P1211" s="103">
        <f t="shared" si="634"/>
        <v>275.17508049999998</v>
      </c>
      <c r="Q1211" s="11">
        <f t="shared" si="648"/>
        <v>0</v>
      </c>
      <c r="R1211" s="30">
        <f t="shared" si="643"/>
        <v>0</v>
      </c>
      <c r="S1211" s="8">
        <f t="shared" si="635"/>
        <v>0</v>
      </c>
      <c r="T1211" s="113">
        <f t="shared" si="644"/>
        <v>0.16</v>
      </c>
      <c r="U1211" s="111">
        <f t="shared" si="651"/>
        <v>10</v>
      </c>
      <c r="V1211" s="111">
        <v>252</v>
      </c>
      <c r="W1211" s="110">
        <f t="shared" si="636"/>
        <v>1.005907061</v>
      </c>
      <c r="X1211" s="103">
        <f t="shared" si="637"/>
        <v>1.62547598</v>
      </c>
      <c r="Y1211" s="103">
        <f t="shared" si="638"/>
        <v>0</v>
      </c>
      <c r="Z1211" s="114" t="str">
        <f t="shared" si="646"/>
        <v>A+J=</v>
      </c>
      <c r="AA1211" s="108">
        <f t="shared" si="647"/>
        <v>45404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39"/>
        <v>45387</v>
      </c>
      <c r="B1212" s="103">
        <f t="shared" si="631"/>
        <v>276.96363128999997</v>
      </c>
      <c r="C1212" s="192">
        <f t="shared" si="649"/>
        <v>205.2612296132213</v>
      </c>
      <c r="D1212" s="104">
        <f t="shared" si="640"/>
        <v>1124.8789999999999</v>
      </c>
      <c r="E1212" s="105">
        <f t="shared" si="652"/>
        <v>1119.0609999999999</v>
      </c>
      <c r="F1212" s="106">
        <f t="shared" si="653"/>
        <v>45342</v>
      </c>
      <c r="G1212" s="107">
        <f t="shared" si="632"/>
        <v>-5.1721118449183923E-3</v>
      </c>
      <c r="H1212" s="108">
        <f t="shared" si="645"/>
        <v>45404</v>
      </c>
      <c r="I1212" s="108">
        <f t="shared" si="633"/>
        <v>45404</v>
      </c>
      <c r="J1212" s="109">
        <f t="shared" si="641"/>
        <v>22</v>
      </c>
      <c r="K1212" s="109">
        <f t="shared" si="656"/>
        <v>11</v>
      </c>
      <c r="L1212" s="8">
        <f t="shared" si="642"/>
        <v>1</v>
      </c>
      <c r="M1212" s="110">
        <f t="shared" si="655"/>
        <v>1.00071792</v>
      </c>
      <c r="N1212" s="110">
        <f t="shared" si="650"/>
        <v>1.3406091460920151</v>
      </c>
      <c r="O1212" s="103">
        <f t="shared" si="654"/>
        <v>1.34060914</v>
      </c>
      <c r="P1212" s="103">
        <f t="shared" si="634"/>
        <v>275.17508049999998</v>
      </c>
      <c r="Q1212" s="11">
        <f t="shared" si="648"/>
        <v>0</v>
      </c>
      <c r="R1212" s="30">
        <f t="shared" si="643"/>
        <v>0</v>
      </c>
      <c r="S1212" s="8">
        <f t="shared" si="635"/>
        <v>0</v>
      </c>
      <c r="T1212" s="113">
        <f t="shared" si="644"/>
        <v>0.16</v>
      </c>
      <c r="U1212" s="111">
        <f t="shared" si="651"/>
        <v>11</v>
      </c>
      <c r="V1212" s="111">
        <v>252</v>
      </c>
      <c r="W1212" s="110">
        <f t="shared" si="636"/>
        <v>1.0064996829999999</v>
      </c>
      <c r="X1212" s="103">
        <f t="shared" si="637"/>
        <v>1.7885507899999999</v>
      </c>
      <c r="Y1212" s="103">
        <f t="shared" si="638"/>
        <v>0</v>
      </c>
      <c r="Z1212" s="114" t="str">
        <f t="shared" si="646"/>
        <v>A+J=</v>
      </c>
      <c r="AA1212" s="108">
        <f t="shared" si="647"/>
        <v>45404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39"/>
        <v>45388</v>
      </c>
      <c r="B1213" s="103">
        <f t="shared" si="631"/>
        <v>277.12680212999999</v>
      </c>
      <c r="C1213" s="192">
        <f t="shared" si="649"/>
        <v>205.2612296132213</v>
      </c>
      <c r="D1213" s="104">
        <f t="shared" si="640"/>
        <v>1124.8789999999999</v>
      </c>
      <c r="E1213" s="105">
        <f t="shared" si="652"/>
        <v>1119.0609999999999</v>
      </c>
      <c r="F1213" s="106">
        <f t="shared" si="653"/>
        <v>45342</v>
      </c>
      <c r="G1213" s="107">
        <f t="shared" si="632"/>
        <v>-5.1721118449183923E-3</v>
      </c>
      <c r="H1213" s="108">
        <f t="shared" si="645"/>
        <v>45404</v>
      </c>
      <c r="I1213" s="108">
        <f t="shared" si="633"/>
        <v>45404</v>
      </c>
      <c r="J1213" s="109">
        <f t="shared" si="641"/>
        <v>22</v>
      </c>
      <c r="K1213" s="109">
        <f t="shared" si="656"/>
        <v>12</v>
      </c>
      <c r="L1213" s="8">
        <f t="shared" si="642"/>
        <v>1</v>
      </c>
      <c r="M1213" s="110">
        <f t="shared" si="655"/>
        <v>1.00071792</v>
      </c>
      <c r="N1213" s="110">
        <f t="shared" si="650"/>
        <v>1.3406091460920151</v>
      </c>
      <c r="O1213" s="103">
        <f t="shared" si="654"/>
        <v>1.34060914</v>
      </c>
      <c r="P1213" s="103">
        <f t="shared" si="634"/>
        <v>275.17508049999998</v>
      </c>
      <c r="Q1213" s="11">
        <f t="shared" si="648"/>
        <v>0</v>
      </c>
      <c r="R1213" s="30">
        <f t="shared" si="643"/>
        <v>0</v>
      </c>
      <c r="S1213" s="8">
        <f t="shared" si="635"/>
        <v>0</v>
      </c>
      <c r="T1213" s="113">
        <f t="shared" si="644"/>
        <v>0.16</v>
      </c>
      <c r="U1213" s="111">
        <f t="shared" si="651"/>
        <v>12</v>
      </c>
      <c r="V1213" s="111">
        <v>252</v>
      </c>
      <c r="W1213" s="110">
        <f t="shared" si="636"/>
        <v>1.007092654</v>
      </c>
      <c r="X1213" s="103">
        <f t="shared" si="637"/>
        <v>1.95172163</v>
      </c>
      <c r="Y1213" s="103">
        <f t="shared" si="638"/>
        <v>0</v>
      </c>
      <c r="Z1213" s="114" t="str">
        <f t="shared" si="646"/>
        <v>A+J=</v>
      </c>
      <c r="AA1213" s="108">
        <f t="shared" si="647"/>
        <v>45404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39"/>
        <v>45389</v>
      </c>
      <c r="B1214" s="103">
        <f t="shared" si="631"/>
        <v>277.12680212999999</v>
      </c>
      <c r="C1214" s="192">
        <f t="shared" si="649"/>
        <v>205.2612296132213</v>
      </c>
      <c r="D1214" s="104">
        <f t="shared" si="640"/>
        <v>1124.8789999999999</v>
      </c>
      <c r="E1214" s="105">
        <f t="shared" si="652"/>
        <v>1119.0609999999999</v>
      </c>
      <c r="F1214" s="106">
        <f t="shared" si="653"/>
        <v>45342</v>
      </c>
      <c r="G1214" s="107">
        <f t="shared" si="632"/>
        <v>-5.1721118449183923E-3</v>
      </c>
      <c r="H1214" s="108">
        <f t="shared" si="645"/>
        <v>45404</v>
      </c>
      <c r="I1214" s="108">
        <f t="shared" si="633"/>
        <v>45404</v>
      </c>
      <c r="J1214" s="109">
        <f t="shared" si="641"/>
        <v>22</v>
      </c>
      <c r="K1214" s="109">
        <f t="shared" si="656"/>
        <v>12</v>
      </c>
      <c r="L1214" s="8">
        <f t="shared" si="642"/>
        <v>1</v>
      </c>
      <c r="M1214" s="110">
        <f t="shared" si="655"/>
        <v>1.00071792</v>
      </c>
      <c r="N1214" s="110">
        <f t="shared" si="650"/>
        <v>1.3406091460920151</v>
      </c>
      <c r="O1214" s="103">
        <f t="shared" si="654"/>
        <v>1.34060914</v>
      </c>
      <c r="P1214" s="103">
        <f t="shared" si="634"/>
        <v>275.17508049999998</v>
      </c>
      <c r="Q1214" s="11">
        <f t="shared" si="648"/>
        <v>0</v>
      </c>
      <c r="R1214" s="30">
        <f t="shared" si="643"/>
        <v>0</v>
      </c>
      <c r="S1214" s="8">
        <f t="shared" si="635"/>
        <v>0</v>
      </c>
      <c r="T1214" s="113">
        <f t="shared" si="644"/>
        <v>0.16</v>
      </c>
      <c r="U1214" s="111">
        <f t="shared" si="651"/>
        <v>12</v>
      </c>
      <c r="V1214" s="111">
        <v>252</v>
      </c>
      <c r="W1214" s="110">
        <f t="shared" si="636"/>
        <v>1.007092654</v>
      </c>
      <c r="X1214" s="103">
        <f t="shared" si="637"/>
        <v>1.95172163</v>
      </c>
      <c r="Y1214" s="103">
        <f t="shared" si="638"/>
        <v>0</v>
      </c>
      <c r="Z1214" s="114" t="str">
        <f t="shared" si="646"/>
        <v>A+J=</v>
      </c>
      <c r="AA1214" s="108">
        <f t="shared" si="647"/>
        <v>45404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39"/>
        <v>45390</v>
      </c>
      <c r="B1215" s="103">
        <f t="shared" si="631"/>
        <v>277.12680212999999</v>
      </c>
      <c r="C1215" s="192">
        <f t="shared" si="649"/>
        <v>205.2612296132213</v>
      </c>
      <c r="D1215" s="104">
        <f t="shared" si="640"/>
        <v>1124.8789999999999</v>
      </c>
      <c r="E1215" s="105">
        <f t="shared" si="652"/>
        <v>1119.0609999999999</v>
      </c>
      <c r="F1215" s="106">
        <f t="shared" si="653"/>
        <v>45342</v>
      </c>
      <c r="G1215" s="107">
        <f t="shared" si="632"/>
        <v>-5.1721118449183923E-3</v>
      </c>
      <c r="H1215" s="108">
        <f t="shared" si="645"/>
        <v>45404</v>
      </c>
      <c r="I1215" s="108">
        <f t="shared" si="633"/>
        <v>45404</v>
      </c>
      <c r="J1215" s="109">
        <f t="shared" si="641"/>
        <v>22</v>
      </c>
      <c r="K1215" s="109">
        <f t="shared" si="656"/>
        <v>12</v>
      </c>
      <c r="L1215" s="8">
        <f t="shared" si="642"/>
        <v>1</v>
      </c>
      <c r="M1215" s="110">
        <f t="shared" si="655"/>
        <v>1.00071792</v>
      </c>
      <c r="N1215" s="110">
        <f t="shared" si="650"/>
        <v>1.3406091460920151</v>
      </c>
      <c r="O1215" s="103">
        <f t="shared" si="654"/>
        <v>1.34060914</v>
      </c>
      <c r="P1215" s="103">
        <f t="shared" si="634"/>
        <v>275.17508049999998</v>
      </c>
      <c r="Q1215" s="11">
        <f t="shared" si="648"/>
        <v>0</v>
      </c>
      <c r="R1215" s="30">
        <f t="shared" si="643"/>
        <v>0</v>
      </c>
      <c r="S1215" s="8">
        <f t="shared" si="635"/>
        <v>0</v>
      </c>
      <c r="T1215" s="113">
        <f t="shared" si="644"/>
        <v>0.16</v>
      </c>
      <c r="U1215" s="111">
        <f t="shared" si="651"/>
        <v>12</v>
      </c>
      <c r="V1215" s="111">
        <v>252</v>
      </c>
      <c r="W1215" s="110">
        <f t="shared" si="636"/>
        <v>1.007092654</v>
      </c>
      <c r="X1215" s="103">
        <f t="shared" si="637"/>
        <v>1.95172163</v>
      </c>
      <c r="Y1215" s="103">
        <f t="shared" si="638"/>
        <v>0</v>
      </c>
      <c r="Z1215" s="114" t="str">
        <f t="shared" si="646"/>
        <v>A+J=</v>
      </c>
      <c r="AA1215" s="108">
        <f t="shared" si="647"/>
        <v>45404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39"/>
        <v>45391</v>
      </c>
      <c r="B1216" s="103">
        <f t="shared" si="631"/>
        <v>277.29006900999997</v>
      </c>
      <c r="C1216" s="192">
        <f t="shared" si="649"/>
        <v>205.2612296132213</v>
      </c>
      <c r="D1216" s="104">
        <f t="shared" si="640"/>
        <v>1124.8789999999999</v>
      </c>
      <c r="E1216" s="105">
        <f t="shared" si="652"/>
        <v>1119.0609999999999</v>
      </c>
      <c r="F1216" s="106">
        <f t="shared" si="653"/>
        <v>45342</v>
      </c>
      <c r="G1216" s="107">
        <f t="shared" si="632"/>
        <v>-5.1721118449183923E-3</v>
      </c>
      <c r="H1216" s="108">
        <f t="shared" si="645"/>
        <v>45404</v>
      </c>
      <c r="I1216" s="108">
        <f t="shared" si="633"/>
        <v>45404</v>
      </c>
      <c r="J1216" s="109">
        <f t="shared" si="641"/>
        <v>22</v>
      </c>
      <c r="K1216" s="109">
        <f t="shared" si="656"/>
        <v>13</v>
      </c>
      <c r="L1216" s="8">
        <f t="shared" si="642"/>
        <v>1</v>
      </c>
      <c r="M1216" s="110">
        <f t="shared" si="655"/>
        <v>1.00071792</v>
      </c>
      <c r="N1216" s="110">
        <f t="shared" si="650"/>
        <v>1.3406091460920151</v>
      </c>
      <c r="O1216" s="103">
        <f t="shared" si="654"/>
        <v>1.34060914</v>
      </c>
      <c r="P1216" s="103">
        <f t="shared" si="634"/>
        <v>275.17508049999998</v>
      </c>
      <c r="Q1216" s="11">
        <f t="shared" si="648"/>
        <v>0</v>
      </c>
      <c r="R1216" s="30">
        <f t="shared" si="643"/>
        <v>0</v>
      </c>
      <c r="S1216" s="8">
        <f t="shared" si="635"/>
        <v>0</v>
      </c>
      <c r="T1216" s="113">
        <f t="shared" si="644"/>
        <v>0.16</v>
      </c>
      <c r="U1216" s="111">
        <f t="shared" si="651"/>
        <v>13</v>
      </c>
      <c r="V1216" s="111">
        <v>252</v>
      </c>
      <c r="W1216" s="110">
        <f t="shared" si="636"/>
        <v>1.0076859739999999</v>
      </c>
      <c r="X1216" s="103">
        <f t="shared" si="637"/>
        <v>2.1149885099999999</v>
      </c>
      <c r="Y1216" s="103">
        <f t="shared" si="638"/>
        <v>0</v>
      </c>
      <c r="Z1216" s="114" t="str">
        <f t="shared" si="646"/>
        <v>A+J=</v>
      </c>
      <c r="AA1216" s="108">
        <f t="shared" si="647"/>
        <v>45404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39"/>
        <v>45392</v>
      </c>
      <c r="B1217" s="103">
        <f t="shared" si="631"/>
        <v>277.45343219999995</v>
      </c>
      <c r="C1217" s="192">
        <f t="shared" si="649"/>
        <v>205.2612296132213</v>
      </c>
      <c r="D1217" s="104">
        <f t="shared" si="640"/>
        <v>1124.8789999999999</v>
      </c>
      <c r="E1217" s="105">
        <f t="shared" si="652"/>
        <v>1119.0609999999999</v>
      </c>
      <c r="F1217" s="106">
        <f t="shared" si="653"/>
        <v>45342</v>
      </c>
      <c r="G1217" s="107">
        <f t="shared" si="632"/>
        <v>-5.1721118449183923E-3</v>
      </c>
      <c r="H1217" s="108">
        <f t="shared" si="645"/>
        <v>45404</v>
      </c>
      <c r="I1217" s="108">
        <f t="shared" si="633"/>
        <v>45404</v>
      </c>
      <c r="J1217" s="109">
        <f t="shared" si="641"/>
        <v>22</v>
      </c>
      <c r="K1217" s="109">
        <f t="shared" si="656"/>
        <v>14</v>
      </c>
      <c r="L1217" s="8">
        <f t="shared" si="642"/>
        <v>1</v>
      </c>
      <c r="M1217" s="110">
        <f t="shared" si="655"/>
        <v>1.00071792</v>
      </c>
      <c r="N1217" s="110">
        <f t="shared" si="650"/>
        <v>1.3406091460920151</v>
      </c>
      <c r="O1217" s="103">
        <f t="shared" si="654"/>
        <v>1.34060914</v>
      </c>
      <c r="P1217" s="103">
        <f t="shared" si="634"/>
        <v>275.17508049999998</v>
      </c>
      <c r="Q1217" s="11">
        <f t="shared" si="648"/>
        <v>0</v>
      </c>
      <c r="R1217" s="30">
        <f t="shared" si="643"/>
        <v>0</v>
      </c>
      <c r="S1217" s="8">
        <f t="shared" si="635"/>
        <v>0</v>
      </c>
      <c r="T1217" s="113">
        <f t="shared" si="644"/>
        <v>0.16</v>
      </c>
      <c r="U1217" s="111">
        <f t="shared" si="651"/>
        <v>14</v>
      </c>
      <c r="V1217" s="111">
        <v>252</v>
      </c>
      <c r="W1217" s="110">
        <f t="shared" si="636"/>
        <v>1.0082796439999999</v>
      </c>
      <c r="X1217" s="103">
        <f t="shared" si="637"/>
        <v>2.2783517</v>
      </c>
      <c r="Y1217" s="103">
        <f t="shared" si="638"/>
        <v>0</v>
      </c>
      <c r="Z1217" s="114" t="str">
        <f t="shared" si="646"/>
        <v>A+J=</v>
      </c>
      <c r="AA1217" s="108">
        <f t="shared" si="647"/>
        <v>45404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39"/>
        <v>45393</v>
      </c>
      <c r="B1218" s="103">
        <f t="shared" si="631"/>
        <v>277.6168917</v>
      </c>
      <c r="C1218" s="192">
        <f t="shared" si="649"/>
        <v>205.2612296132213</v>
      </c>
      <c r="D1218" s="104">
        <f t="shared" si="640"/>
        <v>1124.8789999999999</v>
      </c>
      <c r="E1218" s="105">
        <f t="shared" si="652"/>
        <v>1119.0609999999999</v>
      </c>
      <c r="F1218" s="106">
        <f t="shared" si="653"/>
        <v>45342</v>
      </c>
      <c r="G1218" s="107">
        <f t="shared" si="632"/>
        <v>-5.1721118449183923E-3</v>
      </c>
      <c r="H1218" s="108">
        <f t="shared" si="645"/>
        <v>45404</v>
      </c>
      <c r="I1218" s="108">
        <f t="shared" si="633"/>
        <v>45404</v>
      </c>
      <c r="J1218" s="109">
        <f t="shared" si="641"/>
        <v>22</v>
      </c>
      <c r="K1218" s="109">
        <f t="shared" si="656"/>
        <v>15</v>
      </c>
      <c r="L1218" s="8">
        <f t="shared" si="642"/>
        <v>1</v>
      </c>
      <c r="M1218" s="110">
        <f t="shared" si="655"/>
        <v>1.00071792</v>
      </c>
      <c r="N1218" s="110">
        <f t="shared" si="650"/>
        <v>1.3406091460920151</v>
      </c>
      <c r="O1218" s="103">
        <f t="shared" si="654"/>
        <v>1.34060914</v>
      </c>
      <c r="P1218" s="103">
        <f t="shared" si="634"/>
        <v>275.17508049999998</v>
      </c>
      <c r="Q1218" s="11">
        <f t="shared" si="648"/>
        <v>0</v>
      </c>
      <c r="R1218" s="30">
        <f t="shared" si="643"/>
        <v>0</v>
      </c>
      <c r="S1218" s="8">
        <f t="shared" si="635"/>
        <v>0</v>
      </c>
      <c r="T1218" s="113">
        <f t="shared" si="644"/>
        <v>0.16</v>
      </c>
      <c r="U1218" s="111">
        <f t="shared" si="651"/>
        <v>15</v>
      </c>
      <c r="V1218" s="111">
        <v>252</v>
      </c>
      <c r="W1218" s="110">
        <f t="shared" si="636"/>
        <v>1.008873664</v>
      </c>
      <c r="X1218" s="103">
        <f t="shared" si="637"/>
        <v>2.4418112000000001</v>
      </c>
      <c r="Y1218" s="103">
        <f t="shared" si="638"/>
        <v>0</v>
      </c>
      <c r="Z1218" s="114" t="str">
        <f t="shared" si="646"/>
        <v>A+J=</v>
      </c>
      <c r="AA1218" s="108">
        <f t="shared" si="647"/>
        <v>45404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39"/>
        <v>45394</v>
      </c>
      <c r="B1219" s="103">
        <f t="shared" si="631"/>
        <v>277.78044724</v>
      </c>
      <c r="C1219" s="192">
        <f t="shared" si="649"/>
        <v>205.2612296132213</v>
      </c>
      <c r="D1219" s="104">
        <f t="shared" si="640"/>
        <v>1124.8789999999999</v>
      </c>
      <c r="E1219" s="105">
        <f t="shared" si="652"/>
        <v>1119.0609999999999</v>
      </c>
      <c r="F1219" s="106">
        <f t="shared" si="653"/>
        <v>45342</v>
      </c>
      <c r="G1219" s="107">
        <f t="shared" si="632"/>
        <v>-5.1721118449183923E-3</v>
      </c>
      <c r="H1219" s="108">
        <f t="shared" si="645"/>
        <v>45404</v>
      </c>
      <c r="I1219" s="108">
        <f t="shared" si="633"/>
        <v>45404</v>
      </c>
      <c r="J1219" s="109">
        <f t="shared" si="641"/>
        <v>22</v>
      </c>
      <c r="K1219" s="109">
        <f t="shared" si="656"/>
        <v>16</v>
      </c>
      <c r="L1219" s="8">
        <f t="shared" si="642"/>
        <v>1</v>
      </c>
      <c r="M1219" s="110">
        <f t="shared" si="655"/>
        <v>1.00071792</v>
      </c>
      <c r="N1219" s="110">
        <f t="shared" si="650"/>
        <v>1.3406091460920151</v>
      </c>
      <c r="O1219" s="103">
        <f t="shared" si="654"/>
        <v>1.34060914</v>
      </c>
      <c r="P1219" s="103">
        <f t="shared" si="634"/>
        <v>275.17508049999998</v>
      </c>
      <c r="Q1219" s="11">
        <f t="shared" si="648"/>
        <v>0</v>
      </c>
      <c r="R1219" s="30">
        <f t="shared" si="643"/>
        <v>0</v>
      </c>
      <c r="S1219" s="8">
        <f t="shared" si="635"/>
        <v>0</v>
      </c>
      <c r="T1219" s="113">
        <f t="shared" si="644"/>
        <v>0.16</v>
      </c>
      <c r="U1219" s="111">
        <f t="shared" si="651"/>
        <v>16</v>
      </c>
      <c r="V1219" s="111">
        <v>252</v>
      </c>
      <c r="W1219" s="110">
        <f t="shared" si="636"/>
        <v>1.0094680330000001</v>
      </c>
      <c r="X1219" s="103">
        <f t="shared" si="637"/>
        <v>2.60536674</v>
      </c>
      <c r="Y1219" s="103">
        <f t="shared" si="638"/>
        <v>0</v>
      </c>
      <c r="Z1219" s="114" t="str">
        <f t="shared" si="646"/>
        <v>A+J=</v>
      </c>
      <c r="AA1219" s="108">
        <f t="shared" si="647"/>
        <v>45404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39"/>
        <v>45395</v>
      </c>
      <c r="B1220" s="103">
        <f t="shared" si="631"/>
        <v>277.94409936</v>
      </c>
      <c r="C1220" s="192">
        <f t="shared" si="649"/>
        <v>205.2612296132213</v>
      </c>
      <c r="D1220" s="104">
        <f t="shared" si="640"/>
        <v>1124.8789999999999</v>
      </c>
      <c r="E1220" s="105">
        <f t="shared" si="652"/>
        <v>1119.0609999999999</v>
      </c>
      <c r="F1220" s="106">
        <f t="shared" si="653"/>
        <v>45342</v>
      </c>
      <c r="G1220" s="107">
        <f t="shared" si="632"/>
        <v>-5.1721118449183923E-3</v>
      </c>
      <c r="H1220" s="108">
        <f t="shared" si="645"/>
        <v>45404</v>
      </c>
      <c r="I1220" s="108">
        <f t="shared" si="633"/>
        <v>45404</v>
      </c>
      <c r="J1220" s="109">
        <f t="shared" si="641"/>
        <v>22</v>
      </c>
      <c r="K1220" s="109">
        <f t="shared" si="656"/>
        <v>17</v>
      </c>
      <c r="L1220" s="8">
        <f t="shared" si="642"/>
        <v>1</v>
      </c>
      <c r="M1220" s="110">
        <f t="shared" si="655"/>
        <v>1.00071792</v>
      </c>
      <c r="N1220" s="110">
        <f t="shared" si="650"/>
        <v>1.3406091460920151</v>
      </c>
      <c r="O1220" s="103">
        <f t="shared" si="654"/>
        <v>1.34060914</v>
      </c>
      <c r="P1220" s="103">
        <f t="shared" si="634"/>
        <v>275.17508049999998</v>
      </c>
      <c r="Q1220" s="11">
        <f t="shared" si="648"/>
        <v>0</v>
      </c>
      <c r="R1220" s="30">
        <f t="shared" si="643"/>
        <v>0</v>
      </c>
      <c r="S1220" s="8">
        <f t="shared" si="635"/>
        <v>0</v>
      </c>
      <c r="T1220" s="113">
        <f t="shared" si="644"/>
        <v>0.16</v>
      </c>
      <c r="U1220" s="111">
        <f t="shared" si="651"/>
        <v>17</v>
      </c>
      <c r="V1220" s="111">
        <v>252</v>
      </c>
      <c r="W1220" s="110">
        <f t="shared" si="636"/>
        <v>1.0100627529999999</v>
      </c>
      <c r="X1220" s="103">
        <f t="shared" si="637"/>
        <v>2.7690188600000001</v>
      </c>
      <c r="Y1220" s="103">
        <f t="shared" si="638"/>
        <v>0</v>
      </c>
      <c r="Z1220" s="114" t="str">
        <f t="shared" si="646"/>
        <v>A+J=</v>
      </c>
      <c r="AA1220" s="108">
        <f t="shared" si="647"/>
        <v>45404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39"/>
        <v>45396</v>
      </c>
      <c r="B1221" s="103">
        <f t="shared" si="631"/>
        <v>277.94409936</v>
      </c>
      <c r="C1221" s="192">
        <f t="shared" si="649"/>
        <v>205.2612296132213</v>
      </c>
      <c r="D1221" s="104">
        <f t="shared" si="640"/>
        <v>1124.8789999999999</v>
      </c>
      <c r="E1221" s="105">
        <f t="shared" si="652"/>
        <v>1119.0609999999999</v>
      </c>
      <c r="F1221" s="106">
        <f t="shared" si="653"/>
        <v>45342</v>
      </c>
      <c r="G1221" s="107">
        <f t="shared" si="632"/>
        <v>-5.1721118449183923E-3</v>
      </c>
      <c r="H1221" s="108">
        <f t="shared" si="645"/>
        <v>45404</v>
      </c>
      <c r="I1221" s="108">
        <f t="shared" si="633"/>
        <v>45404</v>
      </c>
      <c r="J1221" s="109">
        <f t="shared" si="641"/>
        <v>22</v>
      </c>
      <c r="K1221" s="109">
        <f t="shared" si="656"/>
        <v>17</v>
      </c>
      <c r="L1221" s="8">
        <f t="shared" si="642"/>
        <v>1</v>
      </c>
      <c r="M1221" s="110">
        <f t="shared" si="655"/>
        <v>1.00071792</v>
      </c>
      <c r="N1221" s="110">
        <f t="shared" si="650"/>
        <v>1.3406091460920151</v>
      </c>
      <c r="O1221" s="103">
        <f t="shared" si="654"/>
        <v>1.34060914</v>
      </c>
      <c r="P1221" s="103">
        <f t="shared" si="634"/>
        <v>275.17508049999998</v>
      </c>
      <c r="Q1221" s="11">
        <f t="shared" si="648"/>
        <v>0</v>
      </c>
      <c r="R1221" s="30">
        <f t="shared" si="643"/>
        <v>0</v>
      </c>
      <c r="S1221" s="8">
        <f t="shared" si="635"/>
        <v>0</v>
      </c>
      <c r="T1221" s="113">
        <f t="shared" si="644"/>
        <v>0.16</v>
      </c>
      <c r="U1221" s="111">
        <f t="shared" si="651"/>
        <v>17</v>
      </c>
      <c r="V1221" s="111">
        <v>252</v>
      </c>
      <c r="W1221" s="110">
        <f t="shared" si="636"/>
        <v>1.0100627529999999</v>
      </c>
      <c r="X1221" s="103">
        <f t="shared" si="637"/>
        <v>2.7690188600000001</v>
      </c>
      <c r="Y1221" s="103">
        <f t="shared" si="638"/>
        <v>0</v>
      </c>
      <c r="Z1221" s="114" t="str">
        <f t="shared" si="646"/>
        <v>A+J=</v>
      </c>
      <c r="AA1221" s="108">
        <f t="shared" si="647"/>
        <v>45404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39"/>
        <v>45397</v>
      </c>
      <c r="B1222" s="103">
        <f t="shared" si="631"/>
        <v>277.94409936</v>
      </c>
      <c r="C1222" s="192">
        <f t="shared" si="649"/>
        <v>205.2612296132213</v>
      </c>
      <c r="D1222" s="104">
        <f t="shared" si="640"/>
        <v>1124.8789999999999</v>
      </c>
      <c r="E1222" s="105">
        <f t="shared" si="652"/>
        <v>1119.0609999999999</v>
      </c>
      <c r="F1222" s="106">
        <f t="shared" si="653"/>
        <v>45342</v>
      </c>
      <c r="G1222" s="107">
        <f t="shared" si="632"/>
        <v>-5.1721118449183923E-3</v>
      </c>
      <c r="H1222" s="108">
        <f t="shared" si="645"/>
        <v>45404</v>
      </c>
      <c r="I1222" s="108">
        <f t="shared" si="633"/>
        <v>45404</v>
      </c>
      <c r="J1222" s="109">
        <f t="shared" si="641"/>
        <v>22</v>
      </c>
      <c r="K1222" s="109">
        <f t="shared" si="656"/>
        <v>17</v>
      </c>
      <c r="L1222" s="8">
        <f t="shared" si="642"/>
        <v>1</v>
      </c>
      <c r="M1222" s="110">
        <f t="shared" si="655"/>
        <v>1.00071792</v>
      </c>
      <c r="N1222" s="110">
        <f t="shared" si="650"/>
        <v>1.3406091460920151</v>
      </c>
      <c r="O1222" s="103">
        <f t="shared" si="654"/>
        <v>1.34060914</v>
      </c>
      <c r="P1222" s="103">
        <f t="shared" si="634"/>
        <v>275.17508049999998</v>
      </c>
      <c r="Q1222" s="11">
        <f t="shared" si="648"/>
        <v>0</v>
      </c>
      <c r="R1222" s="30">
        <f t="shared" si="643"/>
        <v>0</v>
      </c>
      <c r="S1222" s="8">
        <f t="shared" si="635"/>
        <v>0</v>
      </c>
      <c r="T1222" s="113">
        <f t="shared" si="644"/>
        <v>0.16</v>
      </c>
      <c r="U1222" s="111">
        <f t="shared" si="651"/>
        <v>17</v>
      </c>
      <c r="V1222" s="111">
        <v>252</v>
      </c>
      <c r="W1222" s="110">
        <f t="shared" si="636"/>
        <v>1.0100627529999999</v>
      </c>
      <c r="X1222" s="103">
        <f t="shared" si="637"/>
        <v>2.7690188600000001</v>
      </c>
      <c r="Y1222" s="103">
        <f t="shared" si="638"/>
        <v>0</v>
      </c>
      <c r="Z1222" s="114" t="str">
        <f t="shared" si="646"/>
        <v>A+J=</v>
      </c>
      <c r="AA1222" s="108">
        <f t="shared" si="647"/>
        <v>45404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39"/>
        <v>45398</v>
      </c>
      <c r="B1223" s="103">
        <f t="shared" si="631"/>
        <v>278.1078478</v>
      </c>
      <c r="C1223" s="192">
        <f t="shared" si="649"/>
        <v>205.2612296132213</v>
      </c>
      <c r="D1223" s="104">
        <f t="shared" si="640"/>
        <v>1124.8789999999999</v>
      </c>
      <c r="E1223" s="105">
        <f t="shared" si="652"/>
        <v>1119.0609999999999</v>
      </c>
      <c r="F1223" s="106">
        <f t="shared" si="653"/>
        <v>45342</v>
      </c>
      <c r="G1223" s="107">
        <f t="shared" si="632"/>
        <v>-5.1721118449183923E-3</v>
      </c>
      <c r="H1223" s="108">
        <f t="shared" si="645"/>
        <v>45404</v>
      </c>
      <c r="I1223" s="108">
        <f t="shared" si="633"/>
        <v>45404</v>
      </c>
      <c r="J1223" s="109">
        <f t="shared" si="641"/>
        <v>22</v>
      </c>
      <c r="K1223" s="109">
        <f t="shared" si="656"/>
        <v>18</v>
      </c>
      <c r="L1223" s="8">
        <f t="shared" si="642"/>
        <v>1</v>
      </c>
      <c r="M1223" s="110">
        <f t="shared" si="655"/>
        <v>1.00071792</v>
      </c>
      <c r="N1223" s="110">
        <f t="shared" si="650"/>
        <v>1.3406091460920151</v>
      </c>
      <c r="O1223" s="103">
        <f t="shared" si="654"/>
        <v>1.34060914</v>
      </c>
      <c r="P1223" s="103">
        <f t="shared" si="634"/>
        <v>275.17508049999998</v>
      </c>
      <c r="Q1223" s="11">
        <f t="shared" si="648"/>
        <v>0</v>
      </c>
      <c r="R1223" s="30">
        <f t="shared" si="643"/>
        <v>0</v>
      </c>
      <c r="S1223" s="8">
        <f t="shared" si="635"/>
        <v>0</v>
      </c>
      <c r="T1223" s="113">
        <f t="shared" si="644"/>
        <v>0.16</v>
      </c>
      <c r="U1223" s="111">
        <f t="shared" si="651"/>
        <v>18</v>
      </c>
      <c r="V1223" s="111">
        <v>252</v>
      </c>
      <c r="W1223" s="110">
        <f t="shared" si="636"/>
        <v>1.0106578230000001</v>
      </c>
      <c r="X1223" s="103">
        <f t="shared" si="637"/>
        <v>2.9327673000000001</v>
      </c>
      <c r="Y1223" s="103">
        <f t="shared" si="638"/>
        <v>0</v>
      </c>
      <c r="Z1223" s="114" t="str">
        <f t="shared" si="646"/>
        <v>A+J=</v>
      </c>
      <c r="AA1223" s="108">
        <f t="shared" si="647"/>
        <v>45404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39"/>
        <v>45399</v>
      </c>
      <c r="B1224" s="103">
        <f t="shared" si="631"/>
        <v>278.27169282</v>
      </c>
      <c r="C1224" s="192">
        <f t="shared" si="649"/>
        <v>205.2612296132213</v>
      </c>
      <c r="D1224" s="104">
        <f t="shared" si="640"/>
        <v>1124.8789999999999</v>
      </c>
      <c r="E1224" s="105">
        <f t="shared" si="652"/>
        <v>1119.0609999999999</v>
      </c>
      <c r="F1224" s="106">
        <f t="shared" si="653"/>
        <v>45342</v>
      </c>
      <c r="G1224" s="107">
        <f t="shared" si="632"/>
        <v>-5.1721118449183923E-3</v>
      </c>
      <c r="H1224" s="108">
        <f t="shared" si="645"/>
        <v>45404</v>
      </c>
      <c r="I1224" s="108">
        <f t="shared" si="633"/>
        <v>45404</v>
      </c>
      <c r="J1224" s="109">
        <f t="shared" si="641"/>
        <v>22</v>
      </c>
      <c r="K1224" s="109">
        <f t="shared" si="656"/>
        <v>19</v>
      </c>
      <c r="L1224" s="8">
        <f t="shared" si="642"/>
        <v>1</v>
      </c>
      <c r="M1224" s="110">
        <f t="shared" si="655"/>
        <v>1.00071792</v>
      </c>
      <c r="N1224" s="110">
        <f t="shared" si="650"/>
        <v>1.3406091460920151</v>
      </c>
      <c r="O1224" s="103">
        <f t="shared" si="654"/>
        <v>1.34060914</v>
      </c>
      <c r="P1224" s="103">
        <f t="shared" si="634"/>
        <v>275.17508049999998</v>
      </c>
      <c r="Q1224" s="11">
        <f t="shared" si="648"/>
        <v>0</v>
      </c>
      <c r="R1224" s="30">
        <f t="shared" si="643"/>
        <v>0</v>
      </c>
      <c r="S1224" s="8">
        <f t="shared" si="635"/>
        <v>0</v>
      </c>
      <c r="T1224" s="113">
        <f t="shared" si="644"/>
        <v>0.16</v>
      </c>
      <c r="U1224" s="111">
        <f t="shared" si="651"/>
        <v>19</v>
      </c>
      <c r="V1224" s="111">
        <v>252</v>
      </c>
      <c r="W1224" s="110">
        <f t="shared" si="636"/>
        <v>1.0112532439999999</v>
      </c>
      <c r="X1224" s="103">
        <f t="shared" si="637"/>
        <v>3.0966123200000002</v>
      </c>
      <c r="Y1224" s="103">
        <f t="shared" si="638"/>
        <v>0</v>
      </c>
      <c r="Z1224" s="114" t="str">
        <f t="shared" si="646"/>
        <v>A+J=</v>
      </c>
      <c r="AA1224" s="108">
        <f t="shared" si="647"/>
        <v>45404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39"/>
        <v>45400</v>
      </c>
      <c r="B1225" s="103">
        <f t="shared" si="631"/>
        <v>278.43563415</v>
      </c>
      <c r="C1225" s="192">
        <f t="shared" si="649"/>
        <v>205.2612296132213</v>
      </c>
      <c r="D1225" s="104">
        <f t="shared" si="640"/>
        <v>1124.8789999999999</v>
      </c>
      <c r="E1225" s="105">
        <f t="shared" si="652"/>
        <v>1119.0609999999999</v>
      </c>
      <c r="F1225" s="106">
        <f t="shared" si="653"/>
        <v>45342</v>
      </c>
      <c r="G1225" s="107">
        <f t="shared" si="632"/>
        <v>-5.1721118449183923E-3</v>
      </c>
      <c r="H1225" s="108">
        <f t="shared" si="645"/>
        <v>45404</v>
      </c>
      <c r="I1225" s="108">
        <f t="shared" si="633"/>
        <v>45404</v>
      </c>
      <c r="J1225" s="109">
        <f t="shared" si="641"/>
        <v>22</v>
      </c>
      <c r="K1225" s="109">
        <f t="shared" si="656"/>
        <v>20</v>
      </c>
      <c r="L1225" s="8">
        <f t="shared" si="642"/>
        <v>1</v>
      </c>
      <c r="M1225" s="110">
        <f t="shared" si="655"/>
        <v>1.00071792</v>
      </c>
      <c r="N1225" s="110">
        <f t="shared" si="650"/>
        <v>1.3406091460920151</v>
      </c>
      <c r="O1225" s="103">
        <f t="shared" si="654"/>
        <v>1.34060914</v>
      </c>
      <c r="P1225" s="103">
        <f t="shared" si="634"/>
        <v>275.17508049999998</v>
      </c>
      <c r="Q1225" s="11">
        <f t="shared" si="648"/>
        <v>0</v>
      </c>
      <c r="R1225" s="30">
        <f t="shared" si="643"/>
        <v>0</v>
      </c>
      <c r="S1225" s="8">
        <f t="shared" si="635"/>
        <v>0</v>
      </c>
      <c r="T1225" s="113">
        <f t="shared" si="644"/>
        <v>0.16</v>
      </c>
      <c r="U1225" s="111">
        <f t="shared" si="651"/>
        <v>20</v>
      </c>
      <c r="V1225" s="111">
        <v>252</v>
      </c>
      <c r="W1225" s="110">
        <f t="shared" si="636"/>
        <v>1.0118490149999999</v>
      </c>
      <c r="X1225" s="103">
        <f t="shared" si="637"/>
        <v>3.2605536499999999</v>
      </c>
      <c r="Y1225" s="103">
        <f t="shared" si="638"/>
        <v>0</v>
      </c>
      <c r="Z1225" s="114" t="str">
        <f t="shared" si="646"/>
        <v>A+J=</v>
      </c>
      <c r="AA1225" s="108">
        <f t="shared" si="647"/>
        <v>45404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39"/>
        <v>45401</v>
      </c>
      <c r="B1226" s="103">
        <f t="shared" ref="B1226:B1289" si="657">(P1226+X1226)</f>
        <v>278.59967234999999</v>
      </c>
      <c r="C1226" s="192">
        <f t="shared" si="649"/>
        <v>205.2612296132213</v>
      </c>
      <c r="D1226" s="104">
        <f t="shared" si="640"/>
        <v>1124.8789999999999</v>
      </c>
      <c r="E1226" s="105">
        <f t="shared" si="652"/>
        <v>1119.0609999999999</v>
      </c>
      <c r="F1226" s="106">
        <f t="shared" si="653"/>
        <v>45342</v>
      </c>
      <c r="G1226" s="107">
        <f t="shared" ref="G1226:G1289" si="658">(E1226/D1226)-1</f>
        <v>-5.1721118449183923E-3</v>
      </c>
      <c r="H1226" s="108">
        <f t="shared" si="645"/>
        <v>45404</v>
      </c>
      <c r="I1226" s="108">
        <f t="shared" ref="I1226:I1289" si="659">IF(A1226&gt;I1225,H1226,I1225)</f>
        <v>45404</v>
      </c>
      <c r="J1226" s="109">
        <f t="shared" si="641"/>
        <v>22</v>
      </c>
      <c r="K1226" s="109">
        <f t="shared" si="656"/>
        <v>21</v>
      </c>
      <c r="L1226" s="8">
        <f t="shared" si="642"/>
        <v>1</v>
      </c>
      <c r="M1226" s="110">
        <f t="shared" si="655"/>
        <v>1.00071792</v>
      </c>
      <c r="N1226" s="110">
        <f t="shared" si="650"/>
        <v>1.3406091460920151</v>
      </c>
      <c r="O1226" s="103">
        <f t="shared" si="654"/>
        <v>1.34060914</v>
      </c>
      <c r="P1226" s="103">
        <f t="shared" ref="P1226:P1289" si="660">TRUNC(C1226*O1226,8)</f>
        <v>275.17508049999998</v>
      </c>
      <c r="Q1226" s="11">
        <f t="shared" si="648"/>
        <v>0</v>
      </c>
      <c r="R1226" s="30">
        <f t="shared" si="643"/>
        <v>0</v>
      </c>
      <c r="S1226" s="8">
        <f t="shared" ref="S1226:S1289" si="661">IF(R1226&gt;0,TRUNC(R1226*P1226,8),0)</f>
        <v>0</v>
      </c>
      <c r="T1226" s="113">
        <f t="shared" si="644"/>
        <v>0.16</v>
      </c>
      <c r="U1226" s="111">
        <f t="shared" si="651"/>
        <v>21</v>
      </c>
      <c r="V1226" s="111">
        <v>252</v>
      </c>
      <c r="W1226" s="110">
        <f t="shared" ref="W1226:W1289" si="662">ROUND((1+T1226)^TRUNC((U1226/V1226),9),9)</f>
        <v>1.0124451379999999</v>
      </c>
      <c r="X1226" s="103">
        <f t="shared" ref="X1226:X1289" si="663">TRUNC((P1226*(W1226-1)),8)</f>
        <v>3.4245918500000001</v>
      </c>
      <c r="Y1226" s="103">
        <f t="shared" ref="Y1226:Y1289" si="664">IF(Q1226&gt;0,S1226+X1226,0)</f>
        <v>0</v>
      </c>
      <c r="Z1226" s="114" t="str">
        <f t="shared" si="646"/>
        <v>A+J=</v>
      </c>
      <c r="AA1226" s="108">
        <f t="shared" si="647"/>
        <v>45404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90" si="665">(A1226+1)</f>
        <v>45402</v>
      </c>
      <c r="B1227" s="103">
        <f t="shared" si="657"/>
        <v>278.76380712999998</v>
      </c>
      <c r="C1227" s="192">
        <f t="shared" si="649"/>
        <v>205.2612296132213</v>
      </c>
      <c r="D1227" s="104">
        <f t="shared" ref="D1227:D1290" si="666">IF(E1227=E1226,D1226,E1226)</f>
        <v>1124.8789999999999</v>
      </c>
      <c r="E1227" s="105">
        <f t="shared" si="652"/>
        <v>1119.0609999999999</v>
      </c>
      <c r="F1227" s="106">
        <f t="shared" si="653"/>
        <v>45342</v>
      </c>
      <c r="G1227" s="107">
        <f t="shared" si="658"/>
        <v>-5.1721118449183923E-3</v>
      </c>
      <c r="H1227" s="108">
        <f t="shared" si="645"/>
        <v>45432</v>
      </c>
      <c r="I1227" s="108">
        <f t="shared" si="659"/>
        <v>45404</v>
      </c>
      <c r="J1227" s="109">
        <f t="shared" ref="J1227:J1290" si="667">IF(I1227=I1226,J1226,NETWORKDAYS(I1226,I1227,$AD$171:$AD$502)-1)</f>
        <v>22</v>
      </c>
      <c r="K1227" s="109">
        <f t="shared" si="656"/>
        <v>22</v>
      </c>
      <c r="L1227" s="8">
        <f t="shared" ref="L1227:L1290" si="668">IF(E1227&lt;D1227,1,TRUNC((E1227/D1227)^TRUNC((K1227/J1227),9),8))</f>
        <v>1</v>
      </c>
      <c r="M1227" s="110">
        <f t="shared" si="655"/>
        <v>1.00071792</v>
      </c>
      <c r="N1227" s="110">
        <f t="shared" si="650"/>
        <v>1.3406091460920151</v>
      </c>
      <c r="O1227" s="103">
        <f t="shared" si="654"/>
        <v>1.34060914</v>
      </c>
      <c r="P1227" s="103">
        <f t="shared" si="660"/>
        <v>275.17508049999998</v>
      </c>
      <c r="Q1227" s="11">
        <f t="shared" si="648"/>
        <v>0</v>
      </c>
      <c r="R1227" s="30">
        <f t="shared" ref="R1227:R1290" si="669">IF(Q1227&gt;0,VLOOKUP($A1227,$AD$10:$AI$165,6),0)</f>
        <v>0</v>
      </c>
      <c r="S1227" s="8">
        <f t="shared" si="661"/>
        <v>0</v>
      </c>
      <c r="T1227" s="113">
        <f t="shared" ref="T1227:T1290" si="670">(T1226)</f>
        <v>0.16</v>
      </c>
      <c r="U1227" s="111">
        <f t="shared" si="651"/>
        <v>22</v>
      </c>
      <c r="V1227" s="111">
        <v>252</v>
      </c>
      <c r="W1227" s="110">
        <f t="shared" si="662"/>
        <v>1.0130416120000001</v>
      </c>
      <c r="X1227" s="103">
        <f t="shared" si="663"/>
        <v>3.58872663</v>
      </c>
      <c r="Y1227" s="103">
        <f t="shared" si="664"/>
        <v>0</v>
      </c>
      <c r="Z1227" s="114" t="str">
        <f t="shared" si="646"/>
        <v>A+J=</v>
      </c>
      <c r="AA1227" s="108">
        <f t="shared" si="647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65"/>
        <v>45403</v>
      </c>
      <c r="B1228" s="103">
        <f t="shared" si="657"/>
        <v>278.76380712999998</v>
      </c>
      <c r="C1228" s="192">
        <f t="shared" si="649"/>
        <v>205.2612296132213</v>
      </c>
      <c r="D1228" s="104">
        <f t="shared" si="666"/>
        <v>1124.8789999999999</v>
      </c>
      <c r="E1228" s="105">
        <f t="shared" si="652"/>
        <v>1119.0609999999999</v>
      </c>
      <c r="F1228" s="106">
        <f t="shared" si="653"/>
        <v>45342</v>
      </c>
      <c r="G1228" s="107">
        <f t="shared" si="658"/>
        <v>-5.1721118449183923E-3</v>
      </c>
      <c r="H1228" s="108">
        <f t="shared" ref="H1228:H1291" si="671">IF(DAY(A1228)=H$9,VLOOKUP(A1228,AH$118:AN$450,4),H1227)</f>
        <v>45432</v>
      </c>
      <c r="I1228" s="108">
        <f t="shared" si="659"/>
        <v>45404</v>
      </c>
      <c r="J1228" s="109">
        <f t="shared" si="667"/>
        <v>22</v>
      </c>
      <c r="K1228" s="109">
        <f t="shared" si="656"/>
        <v>22</v>
      </c>
      <c r="L1228" s="8">
        <f t="shared" si="668"/>
        <v>1</v>
      </c>
      <c r="M1228" s="110">
        <f t="shared" si="655"/>
        <v>1.00071792</v>
      </c>
      <c r="N1228" s="110">
        <f t="shared" si="650"/>
        <v>1.3406091460920151</v>
      </c>
      <c r="O1228" s="103">
        <f t="shared" si="654"/>
        <v>1.34060914</v>
      </c>
      <c r="P1228" s="103">
        <f t="shared" si="660"/>
        <v>275.17508049999998</v>
      </c>
      <c r="Q1228" s="11">
        <f t="shared" si="648"/>
        <v>0</v>
      </c>
      <c r="R1228" s="30">
        <f t="shared" si="669"/>
        <v>0</v>
      </c>
      <c r="S1228" s="8">
        <f t="shared" si="661"/>
        <v>0</v>
      </c>
      <c r="T1228" s="113">
        <f t="shared" si="670"/>
        <v>0.16</v>
      </c>
      <c r="U1228" s="111">
        <f t="shared" si="651"/>
        <v>22</v>
      </c>
      <c r="V1228" s="111">
        <v>252</v>
      </c>
      <c r="W1228" s="110">
        <f t="shared" si="662"/>
        <v>1.0130416120000001</v>
      </c>
      <c r="X1228" s="103">
        <f t="shared" si="663"/>
        <v>3.58872663</v>
      </c>
      <c r="Y1228" s="103">
        <f t="shared" si="664"/>
        <v>0</v>
      </c>
      <c r="Z1228" s="114" t="str">
        <f t="shared" ref="Z1228:Z1291" si="672">IF($Q1227&gt;0,VLOOKUP($A1227,$AD$10:$AM$165,9),Z1227)</f>
        <v>A+J=</v>
      </c>
      <c r="AA1228" s="108">
        <f t="shared" ref="AA1228:AA1291" si="673">IF($Q1227&gt;0,VLOOKUP($A1227,$AD$10:$AM$165,10),AA1227)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65"/>
        <v>45404</v>
      </c>
      <c r="B1229" s="103">
        <f t="shared" si="657"/>
        <v>278.76380712999998</v>
      </c>
      <c r="C1229" s="192">
        <f t="shared" si="649"/>
        <v>205.2612296132213</v>
      </c>
      <c r="D1229" s="104">
        <f t="shared" si="666"/>
        <v>1124.8789999999999</v>
      </c>
      <c r="E1229" s="105">
        <f t="shared" si="652"/>
        <v>1119.0609999999999</v>
      </c>
      <c r="F1229" s="106">
        <f t="shared" si="653"/>
        <v>45342</v>
      </c>
      <c r="G1229" s="107">
        <f t="shared" si="658"/>
        <v>-5.1721118449183923E-3</v>
      </c>
      <c r="H1229" s="108">
        <f t="shared" si="671"/>
        <v>45432</v>
      </c>
      <c r="I1229" s="108">
        <f t="shared" si="659"/>
        <v>45404</v>
      </c>
      <c r="J1229" s="109">
        <f t="shared" si="667"/>
        <v>22</v>
      </c>
      <c r="K1229" s="109">
        <f t="shared" si="656"/>
        <v>22</v>
      </c>
      <c r="L1229" s="8">
        <f t="shared" si="668"/>
        <v>1</v>
      </c>
      <c r="M1229" s="110">
        <f t="shared" si="655"/>
        <v>1.00071792</v>
      </c>
      <c r="N1229" s="110">
        <f t="shared" si="650"/>
        <v>1.3406091460920151</v>
      </c>
      <c r="O1229" s="103">
        <f t="shared" si="654"/>
        <v>1.34060914</v>
      </c>
      <c r="P1229" s="103">
        <f t="shared" si="660"/>
        <v>275.17508049999998</v>
      </c>
      <c r="Q1229" s="11">
        <f t="shared" ref="Q1229:Q1292" si="674">IF(VLOOKUP(A1229,AD$10:AK$165,8)=VLOOKUP(A1228,AD$10:AK$165,8),0,VLOOKUP(A1229,AD$10:AK$165,8))</f>
        <v>40</v>
      </c>
      <c r="R1229" s="30">
        <f t="shared" si="669"/>
        <v>6.4441999999999999E-2</v>
      </c>
      <c r="S1229" s="8">
        <f t="shared" si="661"/>
        <v>17.73283253</v>
      </c>
      <c r="T1229" s="113">
        <f t="shared" si="670"/>
        <v>0.16</v>
      </c>
      <c r="U1229" s="111">
        <f t="shared" si="651"/>
        <v>22</v>
      </c>
      <c r="V1229" s="111">
        <v>252</v>
      </c>
      <c r="W1229" s="110">
        <f t="shared" si="662"/>
        <v>1.0130416120000001</v>
      </c>
      <c r="X1229" s="103">
        <f t="shared" si="663"/>
        <v>3.58872663</v>
      </c>
      <c r="Y1229" s="103">
        <f t="shared" si="664"/>
        <v>21.32155916</v>
      </c>
      <c r="Z1229" s="114" t="str">
        <f t="shared" si="672"/>
        <v>A+J=</v>
      </c>
      <c r="AA1229" s="108">
        <f t="shared" si="673"/>
        <v>45404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65"/>
        <v>45405</v>
      </c>
      <c r="B1230" s="103">
        <f t="shared" si="657"/>
        <v>257.59391800999998</v>
      </c>
      <c r="C1230" s="192">
        <f t="shared" ref="C1230:C1293" si="675">C1229-(S1229/O1229)</f>
        <v>192.03378546048339</v>
      </c>
      <c r="D1230" s="104">
        <f t="shared" si="666"/>
        <v>1119.0609999999999</v>
      </c>
      <c r="E1230" s="105">
        <f t="shared" si="652"/>
        <v>1113.837</v>
      </c>
      <c r="F1230" s="106">
        <f t="shared" si="653"/>
        <v>45373</v>
      </c>
      <c r="G1230" s="107">
        <f t="shared" si="658"/>
        <v>-4.6681994994016707E-3</v>
      </c>
      <c r="H1230" s="108">
        <f t="shared" si="671"/>
        <v>45432</v>
      </c>
      <c r="I1230" s="108">
        <f t="shared" si="659"/>
        <v>45432</v>
      </c>
      <c r="J1230" s="109">
        <f t="shared" si="667"/>
        <v>19</v>
      </c>
      <c r="K1230" s="109">
        <f t="shared" si="656"/>
        <v>1</v>
      </c>
      <c r="L1230" s="8">
        <f t="shared" si="668"/>
        <v>1</v>
      </c>
      <c r="M1230" s="110">
        <f t="shared" si="655"/>
        <v>1</v>
      </c>
      <c r="N1230" s="110">
        <f t="shared" si="650"/>
        <v>1.3406091460920151</v>
      </c>
      <c r="O1230" s="103">
        <f t="shared" si="654"/>
        <v>1.34060914</v>
      </c>
      <c r="P1230" s="103">
        <f t="shared" si="660"/>
        <v>257.44224796999998</v>
      </c>
      <c r="Q1230" s="11">
        <f t="shared" si="674"/>
        <v>0</v>
      </c>
      <c r="R1230" s="30">
        <f t="shared" si="669"/>
        <v>0</v>
      </c>
      <c r="S1230" s="8">
        <f t="shared" si="661"/>
        <v>0</v>
      </c>
      <c r="T1230" s="113">
        <f t="shared" si="670"/>
        <v>0.16</v>
      </c>
      <c r="U1230" s="111">
        <f t="shared" si="651"/>
        <v>1</v>
      </c>
      <c r="V1230" s="111">
        <v>252</v>
      </c>
      <c r="W1230" s="110">
        <f t="shared" si="662"/>
        <v>1.0005891419999999</v>
      </c>
      <c r="X1230" s="103">
        <f t="shared" si="663"/>
        <v>0.15167004000000001</v>
      </c>
      <c r="Y1230" s="103">
        <f t="shared" si="664"/>
        <v>0</v>
      </c>
      <c r="Z1230" s="114" t="str">
        <f t="shared" si="672"/>
        <v>A+J=</v>
      </c>
      <c r="AA1230" s="108">
        <f t="shared" si="673"/>
        <v>45432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65"/>
        <v>45406</v>
      </c>
      <c r="B1231" s="103">
        <f t="shared" si="657"/>
        <v>257.74567711999998</v>
      </c>
      <c r="C1231" s="192">
        <f t="shared" si="675"/>
        <v>192.03378546048339</v>
      </c>
      <c r="D1231" s="104">
        <f t="shared" si="666"/>
        <v>1119.0609999999999</v>
      </c>
      <c r="E1231" s="105">
        <f t="shared" si="652"/>
        <v>1113.837</v>
      </c>
      <c r="F1231" s="106">
        <f t="shared" si="653"/>
        <v>45373</v>
      </c>
      <c r="G1231" s="107">
        <f t="shared" si="658"/>
        <v>-4.6681994994016707E-3</v>
      </c>
      <c r="H1231" s="108">
        <f t="shared" si="671"/>
        <v>45432</v>
      </c>
      <c r="I1231" s="108">
        <f t="shared" si="659"/>
        <v>45432</v>
      </c>
      <c r="J1231" s="109">
        <f t="shared" si="667"/>
        <v>19</v>
      </c>
      <c r="K1231" s="109">
        <f t="shared" si="656"/>
        <v>2</v>
      </c>
      <c r="L1231" s="8">
        <f t="shared" si="668"/>
        <v>1</v>
      </c>
      <c r="M1231" s="110">
        <f t="shared" si="655"/>
        <v>1</v>
      </c>
      <c r="N1231" s="110">
        <f t="shared" si="650"/>
        <v>1.3406091460920151</v>
      </c>
      <c r="O1231" s="103">
        <f t="shared" si="654"/>
        <v>1.34060914</v>
      </c>
      <c r="P1231" s="103">
        <f t="shared" si="660"/>
        <v>257.44224796999998</v>
      </c>
      <c r="Q1231" s="11">
        <f t="shared" si="674"/>
        <v>0</v>
      </c>
      <c r="R1231" s="30">
        <f t="shared" si="669"/>
        <v>0</v>
      </c>
      <c r="S1231" s="8">
        <f t="shared" si="661"/>
        <v>0</v>
      </c>
      <c r="T1231" s="113">
        <f t="shared" si="670"/>
        <v>0.16</v>
      </c>
      <c r="U1231" s="111">
        <f t="shared" si="651"/>
        <v>2</v>
      </c>
      <c r="V1231" s="111">
        <v>252</v>
      </c>
      <c r="W1231" s="110">
        <f t="shared" si="662"/>
        <v>1.0011786300000001</v>
      </c>
      <c r="X1231" s="103">
        <f t="shared" si="663"/>
        <v>0.30342914999999998</v>
      </c>
      <c r="Y1231" s="103">
        <f t="shared" si="664"/>
        <v>0</v>
      </c>
      <c r="Z1231" s="114" t="str">
        <f t="shared" si="672"/>
        <v>A+J=</v>
      </c>
      <c r="AA1231" s="108">
        <f t="shared" si="673"/>
        <v>45432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65"/>
        <v>45407</v>
      </c>
      <c r="B1232" s="103">
        <f t="shared" si="657"/>
        <v>257.89752607999998</v>
      </c>
      <c r="C1232" s="192">
        <f t="shared" si="675"/>
        <v>192.03378546048339</v>
      </c>
      <c r="D1232" s="104">
        <f t="shared" si="666"/>
        <v>1119.0609999999999</v>
      </c>
      <c r="E1232" s="105">
        <f t="shared" si="652"/>
        <v>1113.837</v>
      </c>
      <c r="F1232" s="106">
        <f t="shared" si="653"/>
        <v>45373</v>
      </c>
      <c r="G1232" s="107">
        <f t="shared" si="658"/>
        <v>-4.6681994994016707E-3</v>
      </c>
      <c r="H1232" s="108">
        <f t="shared" si="671"/>
        <v>45432</v>
      </c>
      <c r="I1232" s="108">
        <f t="shared" si="659"/>
        <v>45432</v>
      </c>
      <c r="J1232" s="109">
        <f t="shared" si="667"/>
        <v>19</v>
      </c>
      <c r="K1232" s="109">
        <f t="shared" si="656"/>
        <v>3</v>
      </c>
      <c r="L1232" s="8">
        <f t="shared" si="668"/>
        <v>1</v>
      </c>
      <c r="M1232" s="110">
        <f t="shared" si="655"/>
        <v>1</v>
      </c>
      <c r="N1232" s="110">
        <f t="shared" si="650"/>
        <v>1.3406091460920151</v>
      </c>
      <c r="O1232" s="103">
        <f t="shared" si="654"/>
        <v>1.34060914</v>
      </c>
      <c r="P1232" s="103">
        <f t="shared" si="660"/>
        <v>257.44224796999998</v>
      </c>
      <c r="Q1232" s="11">
        <f t="shared" si="674"/>
        <v>0</v>
      </c>
      <c r="R1232" s="30">
        <f t="shared" si="669"/>
        <v>0</v>
      </c>
      <c r="S1232" s="8">
        <f t="shared" si="661"/>
        <v>0</v>
      </c>
      <c r="T1232" s="113">
        <f t="shared" si="670"/>
        <v>0.16</v>
      </c>
      <c r="U1232" s="111">
        <f t="shared" si="651"/>
        <v>3</v>
      </c>
      <c r="V1232" s="111">
        <v>252</v>
      </c>
      <c r="W1232" s="110">
        <f t="shared" si="662"/>
        <v>1.001768467</v>
      </c>
      <c r="X1232" s="103">
        <f t="shared" si="663"/>
        <v>0.45527811000000001</v>
      </c>
      <c r="Y1232" s="103">
        <f t="shared" si="664"/>
        <v>0</v>
      </c>
      <c r="Z1232" s="114" t="str">
        <f t="shared" si="672"/>
        <v>A+J=</v>
      </c>
      <c r="AA1232" s="108">
        <f t="shared" si="673"/>
        <v>45432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65"/>
        <v>45408</v>
      </c>
      <c r="B1233" s="103">
        <f t="shared" si="657"/>
        <v>258.04946411999998</v>
      </c>
      <c r="C1233" s="192">
        <f t="shared" si="675"/>
        <v>192.03378546048339</v>
      </c>
      <c r="D1233" s="104">
        <f t="shared" si="666"/>
        <v>1119.0609999999999</v>
      </c>
      <c r="E1233" s="105">
        <f t="shared" si="652"/>
        <v>1113.837</v>
      </c>
      <c r="F1233" s="106">
        <f t="shared" si="653"/>
        <v>45373</v>
      </c>
      <c r="G1233" s="107">
        <f t="shared" si="658"/>
        <v>-4.6681994994016707E-3</v>
      </c>
      <c r="H1233" s="108">
        <f t="shared" si="671"/>
        <v>45432</v>
      </c>
      <c r="I1233" s="108">
        <f t="shared" si="659"/>
        <v>45432</v>
      </c>
      <c r="J1233" s="109">
        <f t="shared" si="667"/>
        <v>19</v>
      </c>
      <c r="K1233" s="109">
        <f t="shared" si="656"/>
        <v>4</v>
      </c>
      <c r="L1233" s="8">
        <f t="shared" si="668"/>
        <v>1</v>
      </c>
      <c r="M1233" s="110">
        <f t="shared" si="655"/>
        <v>1</v>
      </c>
      <c r="N1233" s="110">
        <f t="shared" si="650"/>
        <v>1.3406091460920151</v>
      </c>
      <c r="O1233" s="103">
        <f t="shared" si="654"/>
        <v>1.34060914</v>
      </c>
      <c r="P1233" s="103">
        <f t="shared" si="660"/>
        <v>257.44224796999998</v>
      </c>
      <c r="Q1233" s="11">
        <f t="shared" si="674"/>
        <v>0</v>
      </c>
      <c r="R1233" s="30">
        <f t="shared" si="669"/>
        <v>0</v>
      </c>
      <c r="S1233" s="8">
        <f t="shared" si="661"/>
        <v>0</v>
      </c>
      <c r="T1233" s="113">
        <f t="shared" si="670"/>
        <v>0.16</v>
      </c>
      <c r="U1233" s="111">
        <f t="shared" si="651"/>
        <v>4</v>
      </c>
      <c r="V1233" s="111">
        <v>252</v>
      </c>
      <c r="W1233" s="110">
        <f t="shared" si="662"/>
        <v>1.0023586499999999</v>
      </c>
      <c r="X1233" s="103">
        <f t="shared" si="663"/>
        <v>0.60721614999999995</v>
      </c>
      <c r="Y1233" s="103">
        <f t="shared" si="664"/>
        <v>0</v>
      </c>
      <c r="Z1233" s="114" t="str">
        <f t="shared" si="672"/>
        <v>A+J=</v>
      </c>
      <c r="AA1233" s="108">
        <f t="shared" si="673"/>
        <v>45432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65"/>
        <v>45409</v>
      </c>
      <c r="B1234" s="103">
        <f t="shared" si="657"/>
        <v>258.20149200999998</v>
      </c>
      <c r="C1234" s="192">
        <f t="shared" si="675"/>
        <v>192.03378546048339</v>
      </c>
      <c r="D1234" s="104">
        <f t="shared" si="666"/>
        <v>1119.0609999999999</v>
      </c>
      <c r="E1234" s="105">
        <f t="shared" si="652"/>
        <v>1113.837</v>
      </c>
      <c r="F1234" s="106">
        <f t="shared" si="653"/>
        <v>45373</v>
      </c>
      <c r="G1234" s="107">
        <f t="shared" si="658"/>
        <v>-4.6681994994016707E-3</v>
      </c>
      <c r="H1234" s="108">
        <f t="shared" si="671"/>
        <v>45432</v>
      </c>
      <c r="I1234" s="108">
        <f t="shared" si="659"/>
        <v>45432</v>
      </c>
      <c r="J1234" s="109">
        <f t="shared" si="667"/>
        <v>19</v>
      </c>
      <c r="K1234" s="109">
        <f t="shared" si="656"/>
        <v>5</v>
      </c>
      <c r="L1234" s="8">
        <f t="shared" si="668"/>
        <v>1</v>
      </c>
      <c r="M1234" s="110">
        <f t="shared" si="655"/>
        <v>1</v>
      </c>
      <c r="N1234" s="110">
        <f t="shared" si="650"/>
        <v>1.3406091460920151</v>
      </c>
      <c r="O1234" s="103">
        <f t="shared" si="654"/>
        <v>1.34060914</v>
      </c>
      <c r="P1234" s="103">
        <f t="shared" si="660"/>
        <v>257.44224796999998</v>
      </c>
      <c r="Q1234" s="11">
        <f t="shared" si="674"/>
        <v>0</v>
      </c>
      <c r="R1234" s="30">
        <f t="shared" si="669"/>
        <v>0</v>
      </c>
      <c r="S1234" s="8">
        <f t="shared" si="661"/>
        <v>0</v>
      </c>
      <c r="T1234" s="113">
        <f t="shared" si="670"/>
        <v>0.16</v>
      </c>
      <c r="U1234" s="111">
        <f t="shared" si="651"/>
        <v>5</v>
      </c>
      <c r="V1234" s="111">
        <v>252</v>
      </c>
      <c r="W1234" s="110">
        <f t="shared" si="662"/>
        <v>1.0029491820000001</v>
      </c>
      <c r="X1234" s="103">
        <f t="shared" si="663"/>
        <v>0.75924404000000001</v>
      </c>
      <c r="Y1234" s="103">
        <f t="shared" si="664"/>
        <v>0</v>
      </c>
      <c r="Z1234" s="114" t="str">
        <f t="shared" si="672"/>
        <v>A+J=</v>
      </c>
      <c r="AA1234" s="108">
        <f t="shared" si="673"/>
        <v>45432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65"/>
        <v>45410</v>
      </c>
      <c r="B1235" s="103">
        <f t="shared" si="657"/>
        <v>258.20149200999998</v>
      </c>
      <c r="C1235" s="192">
        <f t="shared" si="675"/>
        <v>192.03378546048339</v>
      </c>
      <c r="D1235" s="104">
        <f t="shared" si="666"/>
        <v>1119.0609999999999</v>
      </c>
      <c r="E1235" s="105">
        <f t="shared" si="652"/>
        <v>1113.837</v>
      </c>
      <c r="F1235" s="106">
        <f t="shared" si="653"/>
        <v>45373</v>
      </c>
      <c r="G1235" s="107">
        <f t="shared" si="658"/>
        <v>-4.6681994994016707E-3</v>
      </c>
      <c r="H1235" s="108">
        <f t="shared" si="671"/>
        <v>45432</v>
      </c>
      <c r="I1235" s="108">
        <f t="shared" si="659"/>
        <v>45432</v>
      </c>
      <c r="J1235" s="109">
        <f t="shared" si="667"/>
        <v>19</v>
      </c>
      <c r="K1235" s="109">
        <f t="shared" si="656"/>
        <v>5</v>
      </c>
      <c r="L1235" s="8">
        <f t="shared" si="668"/>
        <v>1</v>
      </c>
      <c r="M1235" s="110">
        <f t="shared" si="655"/>
        <v>1</v>
      </c>
      <c r="N1235" s="110">
        <f t="shared" si="650"/>
        <v>1.3406091460920151</v>
      </c>
      <c r="O1235" s="103">
        <f t="shared" si="654"/>
        <v>1.34060914</v>
      </c>
      <c r="P1235" s="103">
        <f t="shared" si="660"/>
        <v>257.44224796999998</v>
      </c>
      <c r="Q1235" s="11">
        <f t="shared" si="674"/>
        <v>0</v>
      </c>
      <c r="R1235" s="30">
        <f t="shared" si="669"/>
        <v>0</v>
      </c>
      <c r="S1235" s="8">
        <f t="shared" si="661"/>
        <v>0</v>
      </c>
      <c r="T1235" s="113">
        <f t="shared" si="670"/>
        <v>0.16</v>
      </c>
      <c r="U1235" s="111">
        <f t="shared" si="651"/>
        <v>5</v>
      </c>
      <c r="V1235" s="111">
        <v>252</v>
      </c>
      <c r="W1235" s="110">
        <f t="shared" si="662"/>
        <v>1.0029491820000001</v>
      </c>
      <c r="X1235" s="103">
        <f t="shared" si="663"/>
        <v>0.75924404000000001</v>
      </c>
      <c r="Y1235" s="103">
        <f t="shared" si="664"/>
        <v>0</v>
      </c>
      <c r="Z1235" s="114" t="str">
        <f t="shared" si="672"/>
        <v>A+J=</v>
      </c>
      <c r="AA1235" s="108">
        <f t="shared" si="673"/>
        <v>45432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65"/>
        <v>45411</v>
      </c>
      <c r="B1236" s="103">
        <f t="shared" si="657"/>
        <v>258.20149200999998</v>
      </c>
      <c r="C1236" s="192">
        <f t="shared" si="675"/>
        <v>192.03378546048339</v>
      </c>
      <c r="D1236" s="104">
        <f t="shared" si="666"/>
        <v>1119.0609999999999</v>
      </c>
      <c r="E1236" s="105">
        <f t="shared" si="652"/>
        <v>1113.837</v>
      </c>
      <c r="F1236" s="106">
        <f t="shared" si="653"/>
        <v>45373</v>
      </c>
      <c r="G1236" s="107">
        <f t="shared" si="658"/>
        <v>-4.6681994994016707E-3</v>
      </c>
      <c r="H1236" s="108">
        <f t="shared" si="671"/>
        <v>45432</v>
      </c>
      <c r="I1236" s="108">
        <f t="shared" si="659"/>
        <v>45432</v>
      </c>
      <c r="J1236" s="109">
        <f t="shared" si="667"/>
        <v>19</v>
      </c>
      <c r="K1236" s="109">
        <f t="shared" si="656"/>
        <v>5</v>
      </c>
      <c r="L1236" s="8">
        <f t="shared" si="668"/>
        <v>1</v>
      </c>
      <c r="M1236" s="110">
        <f t="shared" si="655"/>
        <v>1</v>
      </c>
      <c r="N1236" s="110">
        <f t="shared" si="650"/>
        <v>1.3406091460920151</v>
      </c>
      <c r="O1236" s="103">
        <f t="shared" si="654"/>
        <v>1.34060914</v>
      </c>
      <c r="P1236" s="103">
        <f t="shared" si="660"/>
        <v>257.44224796999998</v>
      </c>
      <c r="Q1236" s="11">
        <f t="shared" si="674"/>
        <v>0</v>
      </c>
      <c r="R1236" s="30">
        <f t="shared" si="669"/>
        <v>0</v>
      </c>
      <c r="S1236" s="8">
        <f t="shared" si="661"/>
        <v>0</v>
      </c>
      <c r="T1236" s="113">
        <f t="shared" si="670"/>
        <v>0.16</v>
      </c>
      <c r="U1236" s="111">
        <f t="shared" si="651"/>
        <v>5</v>
      </c>
      <c r="V1236" s="111">
        <v>252</v>
      </c>
      <c r="W1236" s="110">
        <f t="shared" si="662"/>
        <v>1.0029491820000001</v>
      </c>
      <c r="X1236" s="103">
        <f t="shared" si="663"/>
        <v>0.75924404000000001</v>
      </c>
      <c r="Y1236" s="103">
        <f t="shared" si="664"/>
        <v>0</v>
      </c>
      <c r="Z1236" s="114" t="str">
        <f t="shared" si="672"/>
        <v>A+J=</v>
      </c>
      <c r="AA1236" s="108">
        <f t="shared" si="673"/>
        <v>45432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65"/>
        <v>45412</v>
      </c>
      <c r="B1237" s="103">
        <f t="shared" si="657"/>
        <v>258.35360922999996</v>
      </c>
      <c r="C1237" s="192">
        <f t="shared" si="675"/>
        <v>192.03378546048339</v>
      </c>
      <c r="D1237" s="104">
        <f t="shared" si="666"/>
        <v>1119.0609999999999</v>
      </c>
      <c r="E1237" s="105">
        <f t="shared" si="652"/>
        <v>1113.837</v>
      </c>
      <c r="F1237" s="106">
        <f t="shared" si="653"/>
        <v>45373</v>
      </c>
      <c r="G1237" s="107">
        <f t="shared" si="658"/>
        <v>-4.6681994994016707E-3</v>
      </c>
      <c r="H1237" s="108">
        <f t="shared" si="671"/>
        <v>45432</v>
      </c>
      <c r="I1237" s="108">
        <f t="shared" si="659"/>
        <v>45432</v>
      </c>
      <c r="J1237" s="109">
        <f t="shared" si="667"/>
        <v>19</v>
      </c>
      <c r="K1237" s="109">
        <f t="shared" si="656"/>
        <v>6</v>
      </c>
      <c r="L1237" s="8">
        <f t="shared" si="668"/>
        <v>1</v>
      </c>
      <c r="M1237" s="110">
        <f t="shared" si="655"/>
        <v>1</v>
      </c>
      <c r="N1237" s="110">
        <f t="shared" si="650"/>
        <v>1.3406091460920151</v>
      </c>
      <c r="O1237" s="103">
        <f t="shared" si="654"/>
        <v>1.34060914</v>
      </c>
      <c r="P1237" s="103">
        <f t="shared" si="660"/>
        <v>257.44224796999998</v>
      </c>
      <c r="Q1237" s="11">
        <f t="shared" si="674"/>
        <v>0</v>
      </c>
      <c r="R1237" s="30">
        <f t="shared" si="669"/>
        <v>0</v>
      </c>
      <c r="S1237" s="8">
        <f t="shared" si="661"/>
        <v>0</v>
      </c>
      <c r="T1237" s="113">
        <f t="shared" si="670"/>
        <v>0.16</v>
      </c>
      <c r="U1237" s="111">
        <f t="shared" si="651"/>
        <v>6</v>
      </c>
      <c r="V1237" s="111">
        <v>252</v>
      </c>
      <c r="W1237" s="110">
        <f t="shared" si="662"/>
        <v>1.003540061</v>
      </c>
      <c r="X1237" s="103">
        <f t="shared" si="663"/>
        <v>0.91136125999999995</v>
      </c>
      <c r="Y1237" s="103">
        <f t="shared" si="664"/>
        <v>0</v>
      </c>
      <c r="Z1237" s="114" t="str">
        <f t="shared" si="672"/>
        <v>A+J=</v>
      </c>
      <c r="AA1237" s="108">
        <f t="shared" si="673"/>
        <v>45432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65"/>
        <v>45413</v>
      </c>
      <c r="B1238" s="103">
        <f t="shared" si="657"/>
        <v>258.50581603000001</v>
      </c>
      <c r="C1238" s="192">
        <f t="shared" si="675"/>
        <v>192.03378546048339</v>
      </c>
      <c r="D1238" s="104">
        <f t="shared" si="666"/>
        <v>1119.0609999999999</v>
      </c>
      <c r="E1238" s="105">
        <f t="shared" si="652"/>
        <v>1113.837</v>
      </c>
      <c r="F1238" s="106">
        <f t="shared" si="653"/>
        <v>45373</v>
      </c>
      <c r="G1238" s="107">
        <f t="shared" si="658"/>
        <v>-4.6681994994016707E-3</v>
      </c>
      <c r="H1238" s="108">
        <f t="shared" si="671"/>
        <v>45432</v>
      </c>
      <c r="I1238" s="108">
        <f t="shared" si="659"/>
        <v>45432</v>
      </c>
      <c r="J1238" s="109">
        <f t="shared" si="667"/>
        <v>19</v>
      </c>
      <c r="K1238" s="109">
        <f t="shared" si="656"/>
        <v>7</v>
      </c>
      <c r="L1238" s="8">
        <f t="shared" si="668"/>
        <v>1</v>
      </c>
      <c r="M1238" s="110">
        <f t="shared" si="655"/>
        <v>1</v>
      </c>
      <c r="N1238" s="110">
        <f t="shared" si="650"/>
        <v>1.3406091460920151</v>
      </c>
      <c r="O1238" s="103">
        <f t="shared" si="654"/>
        <v>1.34060914</v>
      </c>
      <c r="P1238" s="103">
        <f t="shared" si="660"/>
        <v>257.44224796999998</v>
      </c>
      <c r="Q1238" s="11">
        <f t="shared" si="674"/>
        <v>0</v>
      </c>
      <c r="R1238" s="30">
        <f t="shared" si="669"/>
        <v>0</v>
      </c>
      <c r="S1238" s="8">
        <f t="shared" si="661"/>
        <v>0</v>
      </c>
      <c r="T1238" s="113">
        <f t="shared" si="670"/>
        <v>0.16</v>
      </c>
      <c r="U1238" s="111">
        <f t="shared" si="651"/>
        <v>7</v>
      </c>
      <c r="V1238" s="111">
        <v>252</v>
      </c>
      <c r="W1238" s="110">
        <f t="shared" si="662"/>
        <v>1.004131288</v>
      </c>
      <c r="X1238" s="103">
        <f t="shared" si="663"/>
        <v>1.0635680599999999</v>
      </c>
      <c r="Y1238" s="103">
        <f t="shared" si="664"/>
        <v>0</v>
      </c>
      <c r="Z1238" s="114" t="str">
        <f t="shared" si="672"/>
        <v>A+J=</v>
      </c>
      <c r="AA1238" s="108">
        <f t="shared" si="673"/>
        <v>45432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65"/>
        <v>45414</v>
      </c>
      <c r="B1239" s="103">
        <f t="shared" si="657"/>
        <v>258.50581603000001</v>
      </c>
      <c r="C1239" s="192">
        <f t="shared" si="675"/>
        <v>192.03378546048339</v>
      </c>
      <c r="D1239" s="104">
        <f t="shared" si="666"/>
        <v>1119.0609999999999</v>
      </c>
      <c r="E1239" s="105">
        <f t="shared" si="652"/>
        <v>1113.837</v>
      </c>
      <c r="F1239" s="106">
        <f t="shared" si="653"/>
        <v>45373</v>
      </c>
      <c r="G1239" s="107">
        <f t="shared" si="658"/>
        <v>-4.6681994994016707E-3</v>
      </c>
      <c r="H1239" s="108">
        <f t="shared" si="671"/>
        <v>45432</v>
      </c>
      <c r="I1239" s="108">
        <f t="shared" si="659"/>
        <v>45432</v>
      </c>
      <c r="J1239" s="109">
        <f t="shared" si="667"/>
        <v>19</v>
      </c>
      <c r="K1239" s="109">
        <f t="shared" si="656"/>
        <v>7</v>
      </c>
      <c r="L1239" s="8">
        <f t="shared" si="668"/>
        <v>1</v>
      </c>
      <c r="M1239" s="110">
        <f t="shared" si="655"/>
        <v>1</v>
      </c>
      <c r="N1239" s="110">
        <f t="shared" si="650"/>
        <v>1.3406091460920151</v>
      </c>
      <c r="O1239" s="103">
        <f t="shared" si="654"/>
        <v>1.34060914</v>
      </c>
      <c r="P1239" s="103">
        <f t="shared" si="660"/>
        <v>257.44224796999998</v>
      </c>
      <c r="Q1239" s="11">
        <f t="shared" si="674"/>
        <v>0</v>
      </c>
      <c r="R1239" s="30">
        <f t="shared" si="669"/>
        <v>0</v>
      </c>
      <c r="S1239" s="8">
        <f t="shared" si="661"/>
        <v>0</v>
      </c>
      <c r="T1239" s="113">
        <f t="shared" si="670"/>
        <v>0.16</v>
      </c>
      <c r="U1239" s="111">
        <f t="shared" si="651"/>
        <v>7</v>
      </c>
      <c r="V1239" s="111">
        <v>252</v>
      </c>
      <c r="W1239" s="110">
        <f t="shared" si="662"/>
        <v>1.004131288</v>
      </c>
      <c r="X1239" s="103">
        <f t="shared" si="663"/>
        <v>1.0635680599999999</v>
      </c>
      <c r="Y1239" s="103">
        <f t="shared" si="664"/>
        <v>0</v>
      </c>
      <c r="Z1239" s="114" t="str">
        <f t="shared" si="672"/>
        <v>A+J=</v>
      </c>
      <c r="AA1239" s="108">
        <f t="shared" si="673"/>
        <v>45432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65"/>
        <v>45415</v>
      </c>
      <c r="B1240" s="103">
        <f t="shared" si="657"/>
        <v>258.65811269</v>
      </c>
      <c r="C1240" s="192">
        <f t="shared" si="675"/>
        <v>192.03378546048339</v>
      </c>
      <c r="D1240" s="104">
        <f t="shared" si="666"/>
        <v>1119.0609999999999</v>
      </c>
      <c r="E1240" s="105">
        <f t="shared" si="652"/>
        <v>1113.837</v>
      </c>
      <c r="F1240" s="106">
        <f t="shared" si="653"/>
        <v>45373</v>
      </c>
      <c r="G1240" s="107">
        <f t="shared" si="658"/>
        <v>-4.6681994994016707E-3</v>
      </c>
      <c r="H1240" s="108">
        <f t="shared" si="671"/>
        <v>45432</v>
      </c>
      <c r="I1240" s="108">
        <f t="shared" si="659"/>
        <v>45432</v>
      </c>
      <c r="J1240" s="109">
        <f t="shared" si="667"/>
        <v>19</v>
      </c>
      <c r="K1240" s="109">
        <f t="shared" si="656"/>
        <v>8</v>
      </c>
      <c r="L1240" s="8">
        <f t="shared" si="668"/>
        <v>1</v>
      </c>
      <c r="M1240" s="110">
        <f t="shared" si="655"/>
        <v>1</v>
      </c>
      <c r="N1240" s="110">
        <f t="shared" si="650"/>
        <v>1.3406091460920151</v>
      </c>
      <c r="O1240" s="103">
        <f t="shared" si="654"/>
        <v>1.34060914</v>
      </c>
      <c r="P1240" s="103">
        <f t="shared" si="660"/>
        <v>257.44224796999998</v>
      </c>
      <c r="Q1240" s="11">
        <f t="shared" si="674"/>
        <v>0</v>
      </c>
      <c r="R1240" s="30">
        <f t="shared" si="669"/>
        <v>0</v>
      </c>
      <c r="S1240" s="8">
        <f t="shared" si="661"/>
        <v>0</v>
      </c>
      <c r="T1240" s="113">
        <f t="shared" si="670"/>
        <v>0.16</v>
      </c>
      <c r="U1240" s="111">
        <f t="shared" si="651"/>
        <v>8</v>
      </c>
      <c r="V1240" s="111">
        <v>252</v>
      </c>
      <c r="W1240" s="110">
        <f t="shared" si="662"/>
        <v>1.0047228640000001</v>
      </c>
      <c r="X1240" s="103">
        <f t="shared" si="663"/>
        <v>1.2158647199999999</v>
      </c>
      <c r="Y1240" s="103">
        <f t="shared" si="664"/>
        <v>0</v>
      </c>
      <c r="Z1240" s="114" t="str">
        <f t="shared" si="672"/>
        <v>A+J=</v>
      </c>
      <c r="AA1240" s="108">
        <f t="shared" si="673"/>
        <v>45432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65"/>
        <v>45416</v>
      </c>
      <c r="B1241" s="103">
        <f t="shared" si="657"/>
        <v>258.81049894</v>
      </c>
      <c r="C1241" s="192">
        <f t="shared" si="675"/>
        <v>192.03378546048339</v>
      </c>
      <c r="D1241" s="104">
        <f t="shared" si="666"/>
        <v>1119.0609999999999</v>
      </c>
      <c r="E1241" s="105">
        <f t="shared" si="652"/>
        <v>1113.837</v>
      </c>
      <c r="F1241" s="106">
        <f t="shared" si="653"/>
        <v>45373</v>
      </c>
      <c r="G1241" s="107">
        <f t="shared" si="658"/>
        <v>-4.6681994994016707E-3</v>
      </c>
      <c r="H1241" s="108">
        <f t="shared" si="671"/>
        <v>45432</v>
      </c>
      <c r="I1241" s="108">
        <f t="shared" si="659"/>
        <v>45432</v>
      </c>
      <c r="J1241" s="109">
        <f t="shared" si="667"/>
        <v>19</v>
      </c>
      <c r="K1241" s="109">
        <f t="shared" si="656"/>
        <v>9</v>
      </c>
      <c r="L1241" s="8">
        <f t="shared" si="668"/>
        <v>1</v>
      </c>
      <c r="M1241" s="110">
        <f t="shared" si="655"/>
        <v>1</v>
      </c>
      <c r="N1241" s="110">
        <f t="shared" si="650"/>
        <v>1.3406091460920151</v>
      </c>
      <c r="O1241" s="103">
        <f t="shared" si="654"/>
        <v>1.34060914</v>
      </c>
      <c r="P1241" s="103">
        <f t="shared" si="660"/>
        <v>257.44224796999998</v>
      </c>
      <c r="Q1241" s="11">
        <f t="shared" si="674"/>
        <v>0</v>
      </c>
      <c r="R1241" s="30">
        <f t="shared" si="669"/>
        <v>0</v>
      </c>
      <c r="S1241" s="8">
        <f t="shared" si="661"/>
        <v>0</v>
      </c>
      <c r="T1241" s="113">
        <f t="shared" si="670"/>
        <v>0.16</v>
      </c>
      <c r="U1241" s="111">
        <f t="shared" si="651"/>
        <v>9</v>
      </c>
      <c r="V1241" s="111">
        <v>252</v>
      </c>
      <c r="W1241" s="110">
        <f t="shared" si="662"/>
        <v>1.005314788</v>
      </c>
      <c r="X1241" s="103">
        <f t="shared" si="663"/>
        <v>1.3682509700000001</v>
      </c>
      <c r="Y1241" s="103">
        <f t="shared" si="664"/>
        <v>0</v>
      </c>
      <c r="Z1241" s="114" t="str">
        <f t="shared" si="672"/>
        <v>A+J=</v>
      </c>
      <c r="AA1241" s="108">
        <f t="shared" si="673"/>
        <v>45432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65"/>
        <v>45417</v>
      </c>
      <c r="B1242" s="103">
        <f t="shared" si="657"/>
        <v>258.81049894</v>
      </c>
      <c r="C1242" s="192">
        <f t="shared" si="675"/>
        <v>192.03378546048339</v>
      </c>
      <c r="D1242" s="104">
        <f t="shared" si="666"/>
        <v>1119.0609999999999</v>
      </c>
      <c r="E1242" s="105">
        <f t="shared" si="652"/>
        <v>1113.837</v>
      </c>
      <c r="F1242" s="106">
        <f t="shared" si="653"/>
        <v>45373</v>
      </c>
      <c r="G1242" s="107">
        <f t="shared" si="658"/>
        <v>-4.6681994994016707E-3</v>
      </c>
      <c r="H1242" s="108">
        <f t="shared" si="671"/>
        <v>45432</v>
      </c>
      <c r="I1242" s="108">
        <f t="shared" si="659"/>
        <v>45432</v>
      </c>
      <c r="J1242" s="109">
        <f t="shared" si="667"/>
        <v>19</v>
      </c>
      <c r="K1242" s="109">
        <f t="shared" si="656"/>
        <v>9</v>
      </c>
      <c r="L1242" s="8">
        <f t="shared" si="668"/>
        <v>1</v>
      </c>
      <c r="M1242" s="110">
        <f t="shared" si="655"/>
        <v>1</v>
      </c>
      <c r="N1242" s="110">
        <f t="shared" si="650"/>
        <v>1.3406091460920151</v>
      </c>
      <c r="O1242" s="103">
        <f t="shared" si="654"/>
        <v>1.34060914</v>
      </c>
      <c r="P1242" s="103">
        <f t="shared" si="660"/>
        <v>257.44224796999998</v>
      </c>
      <c r="Q1242" s="11">
        <f t="shared" si="674"/>
        <v>0</v>
      </c>
      <c r="R1242" s="30">
        <f t="shared" si="669"/>
        <v>0</v>
      </c>
      <c r="S1242" s="8">
        <f t="shared" si="661"/>
        <v>0</v>
      </c>
      <c r="T1242" s="113">
        <f t="shared" si="670"/>
        <v>0.16</v>
      </c>
      <c r="U1242" s="111">
        <f t="shared" si="651"/>
        <v>9</v>
      </c>
      <c r="V1242" s="111">
        <v>252</v>
      </c>
      <c r="W1242" s="110">
        <f t="shared" si="662"/>
        <v>1.005314788</v>
      </c>
      <c r="X1242" s="103">
        <f t="shared" si="663"/>
        <v>1.3682509700000001</v>
      </c>
      <c r="Y1242" s="103">
        <f t="shared" si="664"/>
        <v>0</v>
      </c>
      <c r="Z1242" s="114" t="str">
        <f t="shared" si="672"/>
        <v>A+J=</v>
      </c>
      <c r="AA1242" s="108">
        <f t="shared" si="673"/>
        <v>45432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65"/>
        <v>45418</v>
      </c>
      <c r="B1243" s="103">
        <f t="shared" si="657"/>
        <v>258.81049894</v>
      </c>
      <c r="C1243" s="192">
        <f t="shared" si="675"/>
        <v>192.03378546048339</v>
      </c>
      <c r="D1243" s="104">
        <f t="shared" si="666"/>
        <v>1119.0609999999999</v>
      </c>
      <c r="E1243" s="105">
        <f t="shared" si="652"/>
        <v>1113.837</v>
      </c>
      <c r="F1243" s="106">
        <f t="shared" si="653"/>
        <v>45373</v>
      </c>
      <c r="G1243" s="107">
        <f t="shared" si="658"/>
        <v>-4.6681994994016707E-3</v>
      </c>
      <c r="H1243" s="108">
        <f t="shared" si="671"/>
        <v>45432</v>
      </c>
      <c r="I1243" s="108">
        <f t="shared" si="659"/>
        <v>45432</v>
      </c>
      <c r="J1243" s="109">
        <f t="shared" si="667"/>
        <v>19</v>
      </c>
      <c r="K1243" s="109">
        <f t="shared" si="656"/>
        <v>9</v>
      </c>
      <c r="L1243" s="8">
        <f t="shared" si="668"/>
        <v>1</v>
      </c>
      <c r="M1243" s="110">
        <f t="shared" si="655"/>
        <v>1</v>
      </c>
      <c r="N1243" s="110">
        <f t="shared" si="650"/>
        <v>1.3406091460920151</v>
      </c>
      <c r="O1243" s="103">
        <f t="shared" si="654"/>
        <v>1.34060914</v>
      </c>
      <c r="P1243" s="103">
        <f t="shared" si="660"/>
        <v>257.44224796999998</v>
      </c>
      <c r="Q1243" s="11">
        <f t="shared" si="674"/>
        <v>0</v>
      </c>
      <c r="R1243" s="30">
        <f t="shared" si="669"/>
        <v>0</v>
      </c>
      <c r="S1243" s="8">
        <f t="shared" si="661"/>
        <v>0</v>
      </c>
      <c r="T1243" s="113">
        <f t="shared" si="670"/>
        <v>0.16</v>
      </c>
      <c r="U1243" s="111">
        <f t="shared" si="651"/>
        <v>9</v>
      </c>
      <c r="V1243" s="111">
        <v>252</v>
      </c>
      <c r="W1243" s="110">
        <f t="shared" si="662"/>
        <v>1.005314788</v>
      </c>
      <c r="X1243" s="103">
        <f t="shared" si="663"/>
        <v>1.3682509700000001</v>
      </c>
      <c r="Y1243" s="103">
        <f t="shared" si="664"/>
        <v>0</v>
      </c>
      <c r="Z1243" s="114" t="str">
        <f t="shared" si="672"/>
        <v>A+J=</v>
      </c>
      <c r="AA1243" s="108">
        <f t="shared" si="673"/>
        <v>45432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65"/>
        <v>45419</v>
      </c>
      <c r="B1244" s="103">
        <f t="shared" si="657"/>
        <v>258.96297503</v>
      </c>
      <c r="C1244" s="192">
        <f t="shared" si="675"/>
        <v>192.03378546048339</v>
      </c>
      <c r="D1244" s="104">
        <f t="shared" si="666"/>
        <v>1119.0609999999999</v>
      </c>
      <c r="E1244" s="105">
        <f t="shared" si="652"/>
        <v>1113.837</v>
      </c>
      <c r="F1244" s="106">
        <f t="shared" si="653"/>
        <v>45373</v>
      </c>
      <c r="G1244" s="107">
        <f t="shared" si="658"/>
        <v>-4.6681994994016707E-3</v>
      </c>
      <c r="H1244" s="108">
        <f t="shared" si="671"/>
        <v>45432</v>
      </c>
      <c r="I1244" s="108">
        <f t="shared" si="659"/>
        <v>45432</v>
      </c>
      <c r="J1244" s="109">
        <f t="shared" si="667"/>
        <v>19</v>
      </c>
      <c r="K1244" s="109">
        <f t="shared" si="656"/>
        <v>10</v>
      </c>
      <c r="L1244" s="8">
        <f t="shared" si="668"/>
        <v>1</v>
      </c>
      <c r="M1244" s="110">
        <f t="shared" si="655"/>
        <v>1</v>
      </c>
      <c r="N1244" s="110">
        <f t="shared" si="650"/>
        <v>1.3406091460920151</v>
      </c>
      <c r="O1244" s="103">
        <f t="shared" si="654"/>
        <v>1.34060914</v>
      </c>
      <c r="P1244" s="103">
        <f t="shared" si="660"/>
        <v>257.44224796999998</v>
      </c>
      <c r="Q1244" s="11">
        <f t="shared" si="674"/>
        <v>0</v>
      </c>
      <c r="R1244" s="30">
        <f t="shared" si="669"/>
        <v>0</v>
      </c>
      <c r="S1244" s="8">
        <f t="shared" si="661"/>
        <v>0</v>
      </c>
      <c r="T1244" s="113">
        <f t="shared" si="670"/>
        <v>0.16</v>
      </c>
      <c r="U1244" s="111">
        <f t="shared" si="651"/>
        <v>10</v>
      </c>
      <c r="V1244" s="111">
        <v>252</v>
      </c>
      <c r="W1244" s="110">
        <f t="shared" si="662"/>
        <v>1.005907061</v>
      </c>
      <c r="X1244" s="103">
        <f t="shared" si="663"/>
        <v>1.52072706</v>
      </c>
      <c r="Y1244" s="103">
        <f t="shared" si="664"/>
        <v>0</v>
      </c>
      <c r="Z1244" s="114" t="str">
        <f t="shared" si="672"/>
        <v>A+J=</v>
      </c>
      <c r="AA1244" s="108">
        <f t="shared" si="673"/>
        <v>45432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65"/>
        <v>45420</v>
      </c>
      <c r="B1245" s="103">
        <f t="shared" si="657"/>
        <v>259.11554096999998</v>
      </c>
      <c r="C1245" s="192">
        <f t="shared" si="675"/>
        <v>192.03378546048339</v>
      </c>
      <c r="D1245" s="104">
        <f t="shared" si="666"/>
        <v>1119.0609999999999</v>
      </c>
      <c r="E1245" s="105">
        <f t="shared" si="652"/>
        <v>1113.837</v>
      </c>
      <c r="F1245" s="106">
        <f t="shared" si="653"/>
        <v>45373</v>
      </c>
      <c r="G1245" s="107">
        <f t="shared" si="658"/>
        <v>-4.6681994994016707E-3</v>
      </c>
      <c r="H1245" s="108">
        <f t="shared" si="671"/>
        <v>45432</v>
      </c>
      <c r="I1245" s="108">
        <f t="shared" si="659"/>
        <v>45432</v>
      </c>
      <c r="J1245" s="109">
        <f t="shared" si="667"/>
        <v>19</v>
      </c>
      <c r="K1245" s="109">
        <f t="shared" si="656"/>
        <v>11</v>
      </c>
      <c r="L1245" s="8">
        <f t="shared" si="668"/>
        <v>1</v>
      </c>
      <c r="M1245" s="110">
        <f t="shared" si="655"/>
        <v>1</v>
      </c>
      <c r="N1245" s="110">
        <f t="shared" si="650"/>
        <v>1.3406091460920151</v>
      </c>
      <c r="O1245" s="103">
        <f t="shared" si="654"/>
        <v>1.34060914</v>
      </c>
      <c r="P1245" s="103">
        <f t="shared" si="660"/>
        <v>257.44224796999998</v>
      </c>
      <c r="Q1245" s="11">
        <f t="shared" si="674"/>
        <v>0</v>
      </c>
      <c r="R1245" s="30">
        <f t="shared" si="669"/>
        <v>0</v>
      </c>
      <c r="S1245" s="8">
        <f t="shared" si="661"/>
        <v>0</v>
      </c>
      <c r="T1245" s="113">
        <f t="shared" si="670"/>
        <v>0.16</v>
      </c>
      <c r="U1245" s="111">
        <f t="shared" si="651"/>
        <v>11</v>
      </c>
      <c r="V1245" s="111">
        <v>252</v>
      </c>
      <c r="W1245" s="110">
        <f t="shared" si="662"/>
        <v>1.0064996829999999</v>
      </c>
      <c r="X1245" s="103">
        <f t="shared" si="663"/>
        <v>1.6732929999999999</v>
      </c>
      <c r="Y1245" s="103">
        <f t="shared" si="664"/>
        <v>0</v>
      </c>
      <c r="Z1245" s="114" t="str">
        <f t="shared" si="672"/>
        <v>A+J=</v>
      </c>
      <c r="AA1245" s="108">
        <f t="shared" si="673"/>
        <v>45432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65"/>
        <v>45421</v>
      </c>
      <c r="B1246" s="103">
        <f t="shared" si="657"/>
        <v>259.26819674999996</v>
      </c>
      <c r="C1246" s="192">
        <f t="shared" si="675"/>
        <v>192.03378546048339</v>
      </c>
      <c r="D1246" s="104">
        <f t="shared" si="666"/>
        <v>1119.0609999999999</v>
      </c>
      <c r="E1246" s="105">
        <f t="shared" si="652"/>
        <v>1113.837</v>
      </c>
      <c r="F1246" s="106">
        <f t="shared" si="653"/>
        <v>45373</v>
      </c>
      <c r="G1246" s="107">
        <f t="shared" si="658"/>
        <v>-4.6681994994016707E-3</v>
      </c>
      <c r="H1246" s="108">
        <f t="shared" si="671"/>
        <v>45432</v>
      </c>
      <c r="I1246" s="108">
        <f t="shared" si="659"/>
        <v>45432</v>
      </c>
      <c r="J1246" s="109">
        <f t="shared" si="667"/>
        <v>19</v>
      </c>
      <c r="K1246" s="109">
        <f t="shared" si="656"/>
        <v>12</v>
      </c>
      <c r="L1246" s="8">
        <f t="shared" si="668"/>
        <v>1</v>
      </c>
      <c r="M1246" s="110">
        <f t="shared" si="655"/>
        <v>1</v>
      </c>
      <c r="N1246" s="110">
        <f t="shared" si="650"/>
        <v>1.3406091460920151</v>
      </c>
      <c r="O1246" s="103">
        <f t="shared" si="654"/>
        <v>1.34060914</v>
      </c>
      <c r="P1246" s="103">
        <f t="shared" si="660"/>
        <v>257.44224796999998</v>
      </c>
      <c r="Q1246" s="11">
        <f t="shared" si="674"/>
        <v>0</v>
      </c>
      <c r="R1246" s="30">
        <f t="shared" si="669"/>
        <v>0</v>
      </c>
      <c r="S1246" s="8">
        <f t="shared" si="661"/>
        <v>0</v>
      </c>
      <c r="T1246" s="113">
        <f t="shared" si="670"/>
        <v>0.16</v>
      </c>
      <c r="U1246" s="111">
        <f t="shared" si="651"/>
        <v>12</v>
      </c>
      <c r="V1246" s="111">
        <v>252</v>
      </c>
      <c r="W1246" s="110">
        <f t="shared" si="662"/>
        <v>1.007092654</v>
      </c>
      <c r="X1246" s="103">
        <f t="shared" si="663"/>
        <v>1.82594878</v>
      </c>
      <c r="Y1246" s="103">
        <f t="shared" si="664"/>
        <v>0</v>
      </c>
      <c r="Z1246" s="114" t="str">
        <f t="shared" si="672"/>
        <v>A+J=</v>
      </c>
      <c r="AA1246" s="108">
        <f t="shared" si="673"/>
        <v>45432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65"/>
        <v>45422</v>
      </c>
      <c r="B1247" s="103">
        <f t="shared" si="657"/>
        <v>259.42094238999999</v>
      </c>
      <c r="C1247" s="192">
        <f t="shared" si="675"/>
        <v>192.03378546048339</v>
      </c>
      <c r="D1247" s="104">
        <f t="shared" si="666"/>
        <v>1119.0609999999999</v>
      </c>
      <c r="E1247" s="105">
        <f t="shared" si="652"/>
        <v>1113.837</v>
      </c>
      <c r="F1247" s="106">
        <f t="shared" si="653"/>
        <v>45373</v>
      </c>
      <c r="G1247" s="107">
        <f t="shared" si="658"/>
        <v>-4.6681994994016707E-3</v>
      </c>
      <c r="H1247" s="108">
        <f t="shared" si="671"/>
        <v>45432</v>
      </c>
      <c r="I1247" s="108">
        <f t="shared" si="659"/>
        <v>45432</v>
      </c>
      <c r="J1247" s="109">
        <f t="shared" si="667"/>
        <v>19</v>
      </c>
      <c r="K1247" s="109">
        <f t="shared" si="656"/>
        <v>13</v>
      </c>
      <c r="L1247" s="8">
        <f t="shared" si="668"/>
        <v>1</v>
      </c>
      <c r="M1247" s="110">
        <f t="shared" si="655"/>
        <v>1</v>
      </c>
      <c r="N1247" s="110">
        <f t="shared" ref="N1247:N1310" si="676">IF(I1247&gt;I1246,N1246*M1247,N1246)</f>
        <v>1.3406091460920151</v>
      </c>
      <c r="O1247" s="103">
        <f t="shared" si="654"/>
        <v>1.34060914</v>
      </c>
      <c r="P1247" s="103">
        <f t="shared" si="660"/>
        <v>257.44224796999998</v>
      </c>
      <c r="Q1247" s="11">
        <f t="shared" si="674"/>
        <v>0</v>
      </c>
      <c r="R1247" s="30">
        <f t="shared" si="669"/>
        <v>0</v>
      </c>
      <c r="S1247" s="8">
        <f t="shared" si="661"/>
        <v>0</v>
      </c>
      <c r="T1247" s="113">
        <f t="shared" si="670"/>
        <v>0.16</v>
      </c>
      <c r="U1247" s="111">
        <f t="shared" si="651"/>
        <v>13</v>
      </c>
      <c r="V1247" s="111">
        <v>252</v>
      </c>
      <c r="W1247" s="110">
        <f t="shared" si="662"/>
        <v>1.0076859739999999</v>
      </c>
      <c r="X1247" s="103">
        <f t="shared" si="663"/>
        <v>1.9786944200000001</v>
      </c>
      <c r="Y1247" s="103">
        <f t="shared" si="664"/>
        <v>0</v>
      </c>
      <c r="Z1247" s="114" t="str">
        <f t="shared" si="672"/>
        <v>A+J=</v>
      </c>
      <c r="AA1247" s="108">
        <f t="shared" si="673"/>
        <v>45432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65"/>
        <v>45423</v>
      </c>
      <c r="B1248" s="103">
        <f t="shared" si="657"/>
        <v>259.57377812999999</v>
      </c>
      <c r="C1248" s="192">
        <f t="shared" si="675"/>
        <v>192.03378546048339</v>
      </c>
      <c r="D1248" s="104">
        <f t="shared" si="666"/>
        <v>1119.0609999999999</v>
      </c>
      <c r="E1248" s="105">
        <f t="shared" si="652"/>
        <v>1113.837</v>
      </c>
      <c r="F1248" s="106">
        <f t="shared" si="653"/>
        <v>45373</v>
      </c>
      <c r="G1248" s="107">
        <f t="shared" si="658"/>
        <v>-4.6681994994016707E-3</v>
      </c>
      <c r="H1248" s="108">
        <f t="shared" si="671"/>
        <v>45432</v>
      </c>
      <c r="I1248" s="108">
        <f t="shared" si="659"/>
        <v>45432</v>
      </c>
      <c r="J1248" s="109">
        <f t="shared" si="667"/>
        <v>19</v>
      </c>
      <c r="K1248" s="109">
        <f t="shared" si="656"/>
        <v>14</v>
      </c>
      <c r="L1248" s="8">
        <f t="shared" si="668"/>
        <v>1</v>
      </c>
      <c r="M1248" s="110">
        <f t="shared" si="655"/>
        <v>1</v>
      </c>
      <c r="N1248" s="110">
        <f t="shared" si="676"/>
        <v>1.3406091460920151</v>
      </c>
      <c r="O1248" s="103">
        <f t="shared" si="654"/>
        <v>1.34060914</v>
      </c>
      <c r="P1248" s="103">
        <f t="shared" si="660"/>
        <v>257.44224796999998</v>
      </c>
      <c r="Q1248" s="11">
        <f t="shared" si="674"/>
        <v>0</v>
      </c>
      <c r="R1248" s="30">
        <f t="shared" si="669"/>
        <v>0</v>
      </c>
      <c r="S1248" s="8">
        <f t="shared" si="661"/>
        <v>0</v>
      </c>
      <c r="T1248" s="113">
        <f t="shared" si="670"/>
        <v>0.16</v>
      </c>
      <c r="U1248" s="111">
        <f t="shared" si="651"/>
        <v>14</v>
      </c>
      <c r="V1248" s="111">
        <v>252</v>
      </c>
      <c r="W1248" s="110">
        <f t="shared" si="662"/>
        <v>1.0082796439999999</v>
      </c>
      <c r="X1248" s="103">
        <f t="shared" si="663"/>
        <v>2.1315301600000001</v>
      </c>
      <c r="Y1248" s="103">
        <f t="shared" si="664"/>
        <v>0</v>
      </c>
      <c r="Z1248" s="114" t="str">
        <f t="shared" si="672"/>
        <v>A+J=</v>
      </c>
      <c r="AA1248" s="108">
        <f t="shared" si="673"/>
        <v>45432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65"/>
        <v>45424</v>
      </c>
      <c r="B1249" s="103">
        <f t="shared" si="657"/>
        <v>259.57377812999999</v>
      </c>
      <c r="C1249" s="192">
        <f t="shared" si="675"/>
        <v>192.03378546048339</v>
      </c>
      <c r="D1249" s="104">
        <f t="shared" si="666"/>
        <v>1119.0609999999999</v>
      </c>
      <c r="E1249" s="105">
        <f t="shared" si="652"/>
        <v>1113.837</v>
      </c>
      <c r="F1249" s="106">
        <f t="shared" si="653"/>
        <v>45373</v>
      </c>
      <c r="G1249" s="107">
        <f t="shared" si="658"/>
        <v>-4.6681994994016707E-3</v>
      </c>
      <c r="H1249" s="108">
        <f t="shared" si="671"/>
        <v>45432</v>
      </c>
      <c r="I1249" s="108">
        <f t="shared" si="659"/>
        <v>45432</v>
      </c>
      <c r="J1249" s="109">
        <f t="shared" si="667"/>
        <v>19</v>
      </c>
      <c r="K1249" s="109">
        <f t="shared" si="656"/>
        <v>14</v>
      </c>
      <c r="L1249" s="8">
        <f t="shared" si="668"/>
        <v>1</v>
      </c>
      <c r="M1249" s="110">
        <f t="shared" si="655"/>
        <v>1</v>
      </c>
      <c r="N1249" s="110">
        <f t="shared" si="676"/>
        <v>1.3406091460920151</v>
      </c>
      <c r="O1249" s="103">
        <f t="shared" si="654"/>
        <v>1.34060914</v>
      </c>
      <c r="P1249" s="103">
        <f t="shared" si="660"/>
        <v>257.44224796999998</v>
      </c>
      <c r="Q1249" s="11">
        <f t="shared" si="674"/>
        <v>0</v>
      </c>
      <c r="R1249" s="30">
        <f t="shared" si="669"/>
        <v>0</v>
      </c>
      <c r="S1249" s="8">
        <f t="shared" si="661"/>
        <v>0</v>
      </c>
      <c r="T1249" s="113">
        <f t="shared" si="670"/>
        <v>0.16</v>
      </c>
      <c r="U1249" s="111">
        <f t="shared" si="651"/>
        <v>14</v>
      </c>
      <c r="V1249" s="111">
        <v>252</v>
      </c>
      <c r="W1249" s="110">
        <f t="shared" si="662"/>
        <v>1.0082796439999999</v>
      </c>
      <c r="X1249" s="103">
        <f t="shared" si="663"/>
        <v>2.1315301600000001</v>
      </c>
      <c r="Y1249" s="103">
        <f t="shared" si="664"/>
        <v>0</v>
      </c>
      <c r="Z1249" s="114" t="str">
        <f t="shared" si="672"/>
        <v>A+J=</v>
      </c>
      <c r="AA1249" s="108">
        <f t="shared" si="673"/>
        <v>45432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65"/>
        <v>45425</v>
      </c>
      <c r="B1250" s="103">
        <f t="shared" si="657"/>
        <v>259.57377812999999</v>
      </c>
      <c r="C1250" s="192">
        <f t="shared" si="675"/>
        <v>192.03378546048339</v>
      </c>
      <c r="D1250" s="104">
        <f t="shared" si="666"/>
        <v>1119.0609999999999</v>
      </c>
      <c r="E1250" s="105">
        <f t="shared" si="652"/>
        <v>1113.837</v>
      </c>
      <c r="F1250" s="106">
        <f t="shared" si="653"/>
        <v>45373</v>
      </c>
      <c r="G1250" s="107">
        <f t="shared" si="658"/>
        <v>-4.6681994994016707E-3</v>
      </c>
      <c r="H1250" s="108">
        <f t="shared" si="671"/>
        <v>45432</v>
      </c>
      <c r="I1250" s="108">
        <f t="shared" si="659"/>
        <v>45432</v>
      </c>
      <c r="J1250" s="109">
        <f t="shared" si="667"/>
        <v>19</v>
      </c>
      <c r="K1250" s="109">
        <f t="shared" si="656"/>
        <v>14</v>
      </c>
      <c r="L1250" s="8">
        <f t="shared" si="668"/>
        <v>1</v>
      </c>
      <c r="M1250" s="110">
        <f t="shared" si="655"/>
        <v>1</v>
      </c>
      <c r="N1250" s="110">
        <f t="shared" si="676"/>
        <v>1.3406091460920151</v>
      </c>
      <c r="O1250" s="103">
        <f t="shared" si="654"/>
        <v>1.34060914</v>
      </c>
      <c r="P1250" s="103">
        <f t="shared" si="660"/>
        <v>257.44224796999998</v>
      </c>
      <c r="Q1250" s="11">
        <f t="shared" si="674"/>
        <v>0</v>
      </c>
      <c r="R1250" s="30">
        <f t="shared" si="669"/>
        <v>0</v>
      </c>
      <c r="S1250" s="8">
        <f t="shared" si="661"/>
        <v>0</v>
      </c>
      <c r="T1250" s="113">
        <f t="shared" si="670"/>
        <v>0.16</v>
      </c>
      <c r="U1250" s="111">
        <f t="shared" si="651"/>
        <v>14</v>
      </c>
      <c r="V1250" s="111">
        <v>252</v>
      </c>
      <c r="W1250" s="110">
        <f t="shared" si="662"/>
        <v>1.0082796439999999</v>
      </c>
      <c r="X1250" s="103">
        <f t="shared" si="663"/>
        <v>2.1315301600000001</v>
      </c>
      <c r="Y1250" s="103">
        <f t="shared" si="664"/>
        <v>0</v>
      </c>
      <c r="Z1250" s="114" t="str">
        <f t="shared" si="672"/>
        <v>A+J=</v>
      </c>
      <c r="AA1250" s="108">
        <f t="shared" si="673"/>
        <v>45432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65"/>
        <v>45426</v>
      </c>
      <c r="B1251" s="103">
        <f t="shared" si="657"/>
        <v>259.72670396999996</v>
      </c>
      <c r="C1251" s="192">
        <f t="shared" si="675"/>
        <v>192.03378546048339</v>
      </c>
      <c r="D1251" s="104">
        <f t="shared" si="666"/>
        <v>1119.0609999999999</v>
      </c>
      <c r="E1251" s="105">
        <f t="shared" si="652"/>
        <v>1113.837</v>
      </c>
      <c r="F1251" s="106">
        <f t="shared" si="653"/>
        <v>45373</v>
      </c>
      <c r="G1251" s="107">
        <f t="shared" si="658"/>
        <v>-4.6681994994016707E-3</v>
      </c>
      <c r="H1251" s="108">
        <f t="shared" si="671"/>
        <v>45432</v>
      </c>
      <c r="I1251" s="108">
        <f t="shared" si="659"/>
        <v>45432</v>
      </c>
      <c r="J1251" s="109">
        <f t="shared" si="667"/>
        <v>19</v>
      </c>
      <c r="K1251" s="109">
        <f t="shared" si="656"/>
        <v>15</v>
      </c>
      <c r="L1251" s="8">
        <f t="shared" si="668"/>
        <v>1</v>
      </c>
      <c r="M1251" s="110">
        <f t="shared" si="655"/>
        <v>1</v>
      </c>
      <c r="N1251" s="110">
        <f t="shared" si="676"/>
        <v>1.3406091460920151</v>
      </c>
      <c r="O1251" s="103">
        <f t="shared" si="654"/>
        <v>1.34060914</v>
      </c>
      <c r="P1251" s="103">
        <f t="shared" si="660"/>
        <v>257.44224796999998</v>
      </c>
      <c r="Q1251" s="11">
        <f t="shared" si="674"/>
        <v>0</v>
      </c>
      <c r="R1251" s="30">
        <f t="shared" si="669"/>
        <v>0</v>
      </c>
      <c r="S1251" s="8">
        <f t="shared" si="661"/>
        <v>0</v>
      </c>
      <c r="T1251" s="113">
        <f t="shared" si="670"/>
        <v>0.16</v>
      </c>
      <c r="U1251" s="111">
        <f t="shared" si="651"/>
        <v>15</v>
      </c>
      <c r="V1251" s="111">
        <v>252</v>
      </c>
      <c r="W1251" s="110">
        <f t="shared" si="662"/>
        <v>1.008873664</v>
      </c>
      <c r="X1251" s="103">
        <f t="shared" si="663"/>
        <v>2.284456</v>
      </c>
      <c r="Y1251" s="103">
        <f t="shared" si="664"/>
        <v>0</v>
      </c>
      <c r="Z1251" s="114" t="str">
        <f t="shared" si="672"/>
        <v>A+J=</v>
      </c>
      <c r="AA1251" s="108">
        <f t="shared" si="673"/>
        <v>45432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65"/>
        <v>45427</v>
      </c>
      <c r="B1252" s="103">
        <f t="shared" si="657"/>
        <v>259.87971965999998</v>
      </c>
      <c r="C1252" s="192">
        <f t="shared" si="675"/>
        <v>192.03378546048339</v>
      </c>
      <c r="D1252" s="104">
        <f t="shared" si="666"/>
        <v>1119.0609999999999</v>
      </c>
      <c r="E1252" s="105">
        <f t="shared" si="652"/>
        <v>1113.837</v>
      </c>
      <c r="F1252" s="106">
        <f t="shared" si="653"/>
        <v>45373</v>
      </c>
      <c r="G1252" s="107">
        <f t="shared" si="658"/>
        <v>-4.6681994994016707E-3</v>
      </c>
      <c r="H1252" s="108">
        <f t="shared" si="671"/>
        <v>45432</v>
      </c>
      <c r="I1252" s="108">
        <f t="shared" si="659"/>
        <v>45432</v>
      </c>
      <c r="J1252" s="109">
        <f t="shared" si="667"/>
        <v>19</v>
      </c>
      <c r="K1252" s="109">
        <f t="shared" si="656"/>
        <v>16</v>
      </c>
      <c r="L1252" s="8">
        <f t="shared" si="668"/>
        <v>1</v>
      </c>
      <c r="M1252" s="110">
        <f t="shared" si="655"/>
        <v>1</v>
      </c>
      <c r="N1252" s="110">
        <f t="shared" si="676"/>
        <v>1.3406091460920151</v>
      </c>
      <c r="O1252" s="103">
        <f t="shared" si="654"/>
        <v>1.34060914</v>
      </c>
      <c r="P1252" s="103">
        <f t="shared" si="660"/>
        <v>257.44224796999998</v>
      </c>
      <c r="Q1252" s="11">
        <f t="shared" si="674"/>
        <v>0</v>
      </c>
      <c r="R1252" s="30">
        <f t="shared" si="669"/>
        <v>0</v>
      </c>
      <c r="S1252" s="8">
        <f t="shared" si="661"/>
        <v>0</v>
      </c>
      <c r="T1252" s="113">
        <f t="shared" si="670"/>
        <v>0.16</v>
      </c>
      <c r="U1252" s="111">
        <f t="shared" si="651"/>
        <v>16</v>
      </c>
      <c r="V1252" s="111">
        <v>252</v>
      </c>
      <c r="W1252" s="110">
        <f t="shared" si="662"/>
        <v>1.0094680330000001</v>
      </c>
      <c r="X1252" s="103">
        <f t="shared" si="663"/>
        <v>2.4374716900000002</v>
      </c>
      <c r="Y1252" s="103">
        <f t="shared" si="664"/>
        <v>0</v>
      </c>
      <c r="Z1252" s="114" t="str">
        <f t="shared" si="672"/>
        <v>A+J=</v>
      </c>
      <c r="AA1252" s="108">
        <f t="shared" si="673"/>
        <v>45432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65"/>
        <v>45428</v>
      </c>
      <c r="B1253" s="103">
        <f t="shared" si="657"/>
        <v>260.03282572000001</v>
      </c>
      <c r="C1253" s="192">
        <f t="shared" si="675"/>
        <v>192.03378546048339</v>
      </c>
      <c r="D1253" s="104">
        <f t="shared" si="666"/>
        <v>1119.0609999999999</v>
      </c>
      <c r="E1253" s="105">
        <f t="shared" si="652"/>
        <v>1113.837</v>
      </c>
      <c r="F1253" s="106">
        <f t="shared" si="653"/>
        <v>45373</v>
      </c>
      <c r="G1253" s="107">
        <f t="shared" si="658"/>
        <v>-4.6681994994016707E-3</v>
      </c>
      <c r="H1253" s="108">
        <f t="shared" si="671"/>
        <v>45432</v>
      </c>
      <c r="I1253" s="108">
        <f t="shared" si="659"/>
        <v>45432</v>
      </c>
      <c r="J1253" s="109">
        <f t="shared" si="667"/>
        <v>19</v>
      </c>
      <c r="K1253" s="109">
        <f t="shared" si="656"/>
        <v>17</v>
      </c>
      <c r="L1253" s="8">
        <f t="shared" si="668"/>
        <v>1</v>
      </c>
      <c r="M1253" s="110">
        <f t="shared" si="655"/>
        <v>1</v>
      </c>
      <c r="N1253" s="110">
        <f t="shared" si="676"/>
        <v>1.3406091460920151</v>
      </c>
      <c r="O1253" s="103">
        <f t="shared" si="654"/>
        <v>1.34060914</v>
      </c>
      <c r="P1253" s="103">
        <f t="shared" si="660"/>
        <v>257.44224796999998</v>
      </c>
      <c r="Q1253" s="11">
        <f t="shared" si="674"/>
        <v>0</v>
      </c>
      <c r="R1253" s="30">
        <f t="shared" si="669"/>
        <v>0</v>
      </c>
      <c r="S1253" s="8">
        <f t="shared" si="661"/>
        <v>0</v>
      </c>
      <c r="T1253" s="113">
        <f t="shared" si="670"/>
        <v>0.16</v>
      </c>
      <c r="U1253" s="111">
        <f t="shared" ref="U1253:U1316" si="677">IF(Q1252&gt;0,1,IF(K1253=K1252,U1252,U1252+1))</f>
        <v>17</v>
      </c>
      <c r="V1253" s="111">
        <v>252</v>
      </c>
      <c r="W1253" s="110">
        <f t="shared" si="662"/>
        <v>1.0100627529999999</v>
      </c>
      <c r="X1253" s="103">
        <f t="shared" si="663"/>
        <v>2.59057775</v>
      </c>
      <c r="Y1253" s="103">
        <f t="shared" si="664"/>
        <v>0</v>
      </c>
      <c r="Z1253" s="114" t="str">
        <f t="shared" si="672"/>
        <v>A+J=</v>
      </c>
      <c r="AA1253" s="108">
        <f t="shared" si="673"/>
        <v>45432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65"/>
        <v>45429</v>
      </c>
      <c r="B1254" s="103">
        <f t="shared" si="657"/>
        <v>260.18602188</v>
      </c>
      <c r="C1254" s="192">
        <f t="shared" si="675"/>
        <v>192.03378546048339</v>
      </c>
      <c r="D1254" s="104">
        <f t="shared" si="666"/>
        <v>1119.0609999999999</v>
      </c>
      <c r="E1254" s="105">
        <f t="shared" si="652"/>
        <v>1113.837</v>
      </c>
      <c r="F1254" s="106">
        <f t="shared" si="653"/>
        <v>45373</v>
      </c>
      <c r="G1254" s="107">
        <f t="shared" si="658"/>
        <v>-4.6681994994016707E-3</v>
      </c>
      <c r="H1254" s="108">
        <f t="shared" si="671"/>
        <v>45432</v>
      </c>
      <c r="I1254" s="108">
        <f t="shared" si="659"/>
        <v>45432</v>
      </c>
      <c r="J1254" s="109">
        <f t="shared" si="667"/>
        <v>19</v>
      </c>
      <c r="K1254" s="109">
        <f t="shared" si="656"/>
        <v>18</v>
      </c>
      <c r="L1254" s="8">
        <f t="shared" si="668"/>
        <v>1</v>
      </c>
      <c r="M1254" s="110">
        <f t="shared" si="655"/>
        <v>1</v>
      </c>
      <c r="N1254" s="110">
        <f t="shared" si="676"/>
        <v>1.3406091460920151</v>
      </c>
      <c r="O1254" s="103">
        <f t="shared" si="654"/>
        <v>1.34060914</v>
      </c>
      <c r="P1254" s="103">
        <f t="shared" si="660"/>
        <v>257.44224796999998</v>
      </c>
      <c r="Q1254" s="11">
        <f t="shared" si="674"/>
        <v>0</v>
      </c>
      <c r="R1254" s="30">
        <f t="shared" si="669"/>
        <v>0</v>
      </c>
      <c r="S1254" s="8">
        <f t="shared" si="661"/>
        <v>0</v>
      </c>
      <c r="T1254" s="113">
        <f t="shared" si="670"/>
        <v>0.16</v>
      </c>
      <c r="U1254" s="111">
        <f t="shared" si="677"/>
        <v>18</v>
      </c>
      <c r="V1254" s="111">
        <v>252</v>
      </c>
      <c r="W1254" s="110">
        <f t="shared" si="662"/>
        <v>1.0106578230000001</v>
      </c>
      <c r="X1254" s="103">
        <f t="shared" si="663"/>
        <v>2.7437739099999998</v>
      </c>
      <c r="Y1254" s="103">
        <f t="shared" si="664"/>
        <v>0</v>
      </c>
      <c r="Z1254" s="114" t="str">
        <f t="shared" si="672"/>
        <v>A+J=</v>
      </c>
      <c r="AA1254" s="108">
        <f t="shared" si="673"/>
        <v>45432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65"/>
        <v>45430</v>
      </c>
      <c r="B1255" s="103">
        <f t="shared" si="657"/>
        <v>260.33930839999999</v>
      </c>
      <c r="C1255" s="192">
        <f t="shared" si="675"/>
        <v>192.03378546048339</v>
      </c>
      <c r="D1255" s="104">
        <f t="shared" si="666"/>
        <v>1119.0609999999999</v>
      </c>
      <c r="E1255" s="105">
        <f t="shared" si="652"/>
        <v>1113.837</v>
      </c>
      <c r="F1255" s="106">
        <f t="shared" si="653"/>
        <v>45373</v>
      </c>
      <c r="G1255" s="107">
        <f t="shared" si="658"/>
        <v>-4.6681994994016707E-3</v>
      </c>
      <c r="H1255" s="108">
        <f t="shared" si="671"/>
        <v>45432</v>
      </c>
      <c r="I1255" s="108">
        <f t="shared" si="659"/>
        <v>45432</v>
      </c>
      <c r="J1255" s="109">
        <f t="shared" si="667"/>
        <v>19</v>
      </c>
      <c r="K1255" s="109">
        <f t="shared" si="656"/>
        <v>19</v>
      </c>
      <c r="L1255" s="8">
        <f t="shared" si="668"/>
        <v>1</v>
      </c>
      <c r="M1255" s="110">
        <f t="shared" si="655"/>
        <v>1</v>
      </c>
      <c r="N1255" s="110">
        <f t="shared" si="676"/>
        <v>1.3406091460920151</v>
      </c>
      <c r="O1255" s="103">
        <f t="shared" si="654"/>
        <v>1.34060914</v>
      </c>
      <c r="P1255" s="103">
        <f t="shared" si="660"/>
        <v>257.44224796999998</v>
      </c>
      <c r="Q1255" s="11">
        <f t="shared" si="674"/>
        <v>0</v>
      </c>
      <c r="R1255" s="30">
        <f t="shared" si="669"/>
        <v>0</v>
      </c>
      <c r="S1255" s="8">
        <f t="shared" si="661"/>
        <v>0</v>
      </c>
      <c r="T1255" s="113">
        <f t="shared" si="670"/>
        <v>0.16</v>
      </c>
      <c r="U1255" s="111">
        <f t="shared" si="677"/>
        <v>19</v>
      </c>
      <c r="V1255" s="111">
        <v>252</v>
      </c>
      <c r="W1255" s="110">
        <f t="shared" si="662"/>
        <v>1.0112532439999999</v>
      </c>
      <c r="X1255" s="103">
        <f t="shared" si="663"/>
        <v>2.8970604299999998</v>
      </c>
      <c r="Y1255" s="103">
        <f t="shared" si="664"/>
        <v>0</v>
      </c>
      <c r="Z1255" s="114" t="str">
        <f t="shared" si="672"/>
        <v>A+J=</v>
      </c>
      <c r="AA1255" s="108">
        <f t="shared" si="673"/>
        <v>45432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65"/>
        <v>45431</v>
      </c>
      <c r="B1256" s="103">
        <f t="shared" si="657"/>
        <v>260.33930839999999</v>
      </c>
      <c r="C1256" s="192">
        <f t="shared" si="675"/>
        <v>192.03378546048339</v>
      </c>
      <c r="D1256" s="104">
        <f t="shared" si="666"/>
        <v>1119.0609999999999</v>
      </c>
      <c r="E1256" s="105">
        <f t="shared" ref="E1256:E1319" si="678">IF($K1256=1,VLOOKUP($A1255,$AO$10:$AS$165,4),E1255)</f>
        <v>1113.837</v>
      </c>
      <c r="F1256" s="106">
        <f t="shared" ref="F1256:F1319" si="679">IF($K1256=1,VLOOKUP($A1255,$AO$10:$AS$165,5),F1255)</f>
        <v>45373</v>
      </c>
      <c r="G1256" s="107">
        <f t="shared" si="658"/>
        <v>-4.6681994994016707E-3</v>
      </c>
      <c r="H1256" s="108">
        <f t="shared" si="671"/>
        <v>45432</v>
      </c>
      <c r="I1256" s="108">
        <f t="shared" si="659"/>
        <v>45432</v>
      </c>
      <c r="J1256" s="109">
        <f t="shared" si="667"/>
        <v>19</v>
      </c>
      <c r="K1256" s="109">
        <f t="shared" si="656"/>
        <v>19</v>
      </c>
      <c r="L1256" s="8">
        <f t="shared" si="668"/>
        <v>1</v>
      </c>
      <c r="M1256" s="110">
        <f t="shared" si="655"/>
        <v>1</v>
      </c>
      <c r="N1256" s="110">
        <f t="shared" si="676"/>
        <v>1.3406091460920151</v>
      </c>
      <c r="O1256" s="103">
        <f t="shared" si="654"/>
        <v>1.34060914</v>
      </c>
      <c r="P1256" s="103">
        <f t="shared" si="660"/>
        <v>257.44224796999998</v>
      </c>
      <c r="Q1256" s="11">
        <f t="shared" si="674"/>
        <v>0</v>
      </c>
      <c r="R1256" s="30">
        <f t="shared" si="669"/>
        <v>0</v>
      </c>
      <c r="S1256" s="8">
        <f t="shared" si="661"/>
        <v>0</v>
      </c>
      <c r="T1256" s="113">
        <f t="shared" si="670"/>
        <v>0.16</v>
      </c>
      <c r="U1256" s="111">
        <f t="shared" si="677"/>
        <v>19</v>
      </c>
      <c r="V1256" s="111">
        <v>252</v>
      </c>
      <c r="W1256" s="110">
        <f t="shared" si="662"/>
        <v>1.0112532439999999</v>
      </c>
      <c r="X1256" s="103">
        <f t="shared" si="663"/>
        <v>2.8970604299999998</v>
      </c>
      <c r="Y1256" s="103">
        <f t="shared" si="664"/>
        <v>0</v>
      </c>
      <c r="Z1256" s="114" t="str">
        <f t="shared" si="672"/>
        <v>A+J=</v>
      </c>
      <c r="AA1256" s="108">
        <f t="shared" si="673"/>
        <v>45432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2">
        <f t="shared" si="665"/>
        <v>45432</v>
      </c>
      <c r="B1257" s="103">
        <f t="shared" si="657"/>
        <v>260.33930839999999</v>
      </c>
      <c r="C1257" s="192">
        <f t="shared" si="675"/>
        <v>192.03378546048339</v>
      </c>
      <c r="D1257" s="104">
        <f t="shared" si="666"/>
        <v>1119.0609999999999</v>
      </c>
      <c r="E1257" s="105">
        <f t="shared" si="678"/>
        <v>1113.837</v>
      </c>
      <c r="F1257" s="106">
        <f t="shared" si="679"/>
        <v>45373</v>
      </c>
      <c r="G1257" s="107">
        <f t="shared" si="658"/>
        <v>-4.6681994994016707E-3</v>
      </c>
      <c r="H1257" s="108">
        <f t="shared" si="671"/>
        <v>45463</v>
      </c>
      <c r="I1257" s="108">
        <f t="shared" si="659"/>
        <v>45432</v>
      </c>
      <c r="J1257" s="109">
        <f t="shared" si="667"/>
        <v>19</v>
      </c>
      <c r="K1257" s="109">
        <f t="shared" si="656"/>
        <v>19</v>
      </c>
      <c r="L1257" s="8">
        <f t="shared" si="668"/>
        <v>1</v>
      </c>
      <c r="M1257" s="110">
        <f t="shared" si="655"/>
        <v>1</v>
      </c>
      <c r="N1257" s="110">
        <f t="shared" si="676"/>
        <v>1.3406091460920151</v>
      </c>
      <c r="O1257" s="103">
        <f t="shared" ref="O1257:O1320" si="680">TRUNC(TRUNC((L1257*N1257),15),8)</f>
        <v>1.34060914</v>
      </c>
      <c r="P1257" s="103">
        <f t="shared" si="660"/>
        <v>257.44224796999998</v>
      </c>
      <c r="Q1257" s="11">
        <f t="shared" si="674"/>
        <v>41</v>
      </c>
      <c r="R1257" s="30">
        <f t="shared" si="669"/>
        <v>6.7255999999999996E-2</v>
      </c>
      <c r="S1257" s="8">
        <f t="shared" si="661"/>
        <v>17.31453582</v>
      </c>
      <c r="T1257" s="113">
        <f t="shared" si="670"/>
        <v>0.16</v>
      </c>
      <c r="U1257" s="111">
        <f t="shared" si="677"/>
        <v>19</v>
      </c>
      <c r="V1257" s="111">
        <v>252</v>
      </c>
      <c r="W1257" s="110">
        <f t="shared" si="662"/>
        <v>1.0112532439999999</v>
      </c>
      <c r="X1257" s="103">
        <f t="shared" si="663"/>
        <v>2.8970604299999998</v>
      </c>
      <c r="Y1257" s="103">
        <f t="shared" si="664"/>
        <v>20.211596249999999</v>
      </c>
      <c r="Z1257" s="114" t="str">
        <f t="shared" si="672"/>
        <v>A+J=</v>
      </c>
      <c r="AA1257" s="108">
        <f t="shared" si="673"/>
        <v>45432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2">
        <f t="shared" si="665"/>
        <v>45433</v>
      </c>
      <c r="B1258" s="103">
        <f t="shared" si="657"/>
        <v>240.30288988999999</v>
      </c>
      <c r="C1258" s="192">
        <f t="shared" si="675"/>
        <v>179.11836119297467</v>
      </c>
      <c r="D1258" s="104">
        <f t="shared" si="666"/>
        <v>1113.837</v>
      </c>
      <c r="E1258" s="105">
        <f t="shared" si="678"/>
        <v>1117.28</v>
      </c>
      <c r="F1258" s="106">
        <f t="shared" si="679"/>
        <v>45402</v>
      </c>
      <c r="G1258" s="107">
        <f t="shared" si="658"/>
        <v>3.0911165637341753E-3</v>
      </c>
      <c r="H1258" s="108">
        <f t="shared" si="671"/>
        <v>45463</v>
      </c>
      <c r="I1258" s="108">
        <f t="shared" si="659"/>
        <v>45463</v>
      </c>
      <c r="J1258" s="109">
        <f t="shared" si="667"/>
        <v>22</v>
      </c>
      <c r="K1258" s="109">
        <f t="shared" si="656"/>
        <v>1</v>
      </c>
      <c r="L1258" s="8">
        <f t="shared" si="668"/>
        <v>1.00014029</v>
      </c>
      <c r="M1258" s="110">
        <f t="shared" ref="M1258:M1321" si="681">IF(I1258&gt;I1257,L1257,M1257)</f>
        <v>1</v>
      </c>
      <c r="N1258" s="110">
        <f t="shared" si="676"/>
        <v>1.3406091460920151</v>
      </c>
      <c r="O1258" s="103">
        <f t="shared" si="680"/>
        <v>1.34079722</v>
      </c>
      <c r="P1258" s="103">
        <f t="shared" si="660"/>
        <v>240.16140073</v>
      </c>
      <c r="Q1258" s="11">
        <f t="shared" si="674"/>
        <v>0</v>
      </c>
      <c r="R1258" s="30">
        <f t="shared" si="669"/>
        <v>0</v>
      </c>
      <c r="S1258" s="8">
        <f t="shared" si="661"/>
        <v>0</v>
      </c>
      <c r="T1258" s="113">
        <f t="shared" si="670"/>
        <v>0.16</v>
      </c>
      <c r="U1258" s="111">
        <f t="shared" si="677"/>
        <v>1</v>
      </c>
      <c r="V1258" s="111">
        <v>252</v>
      </c>
      <c r="W1258" s="110">
        <f t="shared" si="662"/>
        <v>1.0005891419999999</v>
      </c>
      <c r="X1258" s="103">
        <f t="shared" si="663"/>
        <v>0.14148916</v>
      </c>
      <c r="Y1258" s="103">
        <f t="shared" si="664"/>
        <v>0</v>
      </c>
      <c r="Z1258" s="114" t="str">
        <f t="shared" si="672"/>
        <v>A+J=</v>
      </c>
      <c r="AA1258" s="108">
        <f t="shared" si="673"/>
        <v>45463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2">
        <f t="shared" si="665"/>
        <v>45434</v>
      </c>
      <c r="B1259" s="103">
        <f t="shared" si="657"/>
        <v>240.47819583</v>
      </c>
      <c r="C1259" s="192">
        <f t="shared" si="675"/>
        <v>179.11836119297467</v>
      </c>
      <c r="D1259" s="104">
        <f t="shared" si="666"/>
        <v>1113.837</v>
      </c>
      <c r="E1259" s="105">
        <f t="shared" si="678"/>
        <v>1117.28</v>
      </c>
      <c r="F1259" s="106">
        <f t="shared" si="679"/>
        <v>45402</v>
      </c>
      <c r="G1259" s="107">
        <f t="shared" si="658"/>
        <v>3.0911165637341753E-3</v>
      </c>
      <c r="H1259" s="108">
        <f t="shared" si="671"/>
        <v>45463</v>
      </c>
      <c r="I1259" s="108">
        <f t="shared" si="659"/>
        <v>45463</v>
      </c>
      <c r="J1259" s="109">
        <f t="shared" si="667"/>
        <v>22</v>
      </c>
      <c r="K1259" s="109">
        <f t="shared" si="656"/>
        <v>2</v>
      </c>
      <c r="L1259" s="8">
        <f t="shared" si="668"/>
        <v>1.0002806099999999</v>
      </c>
      <c r="M1259" s="110">
        <f t="shared" si="681"/>
        <v>1</v>
      </c>
      <c r="N1259" s="110">
        <f t="shared" si="676"/>
        <v>1.3406091460920151</v>
      </c>
      <c r="O1259" s="103">
        <f t="shared" si="680"/>
        <v>1.3409853300000001</v>
      </c>
      <c r="P1259" s="103">
        <f t="shared" si="660"/>
        <v>240.19509468999999</v>
      </c>
      <c r="Q1259" s="11">
        <f t="shared" si="674"/>
        <v>0</v>
      </c>
      <c r="R1259" s="30">
        <f t="shared" si="669"/>
        <v>0</v>
      </c>
      <c r="S1259" s="8">
        <f t="shared" si="661"/>
        <v>0</v>
      </c>
      <c r="T1259" s="113">
        <f t="shared" si="670"/>
        <v>0.16</v>
      </c>
      <c r="U1259" s="111">
        <f t="shared" si="677"/>
        <v>2</v>
      </c>
      <c r="V1259" s="111">
        <v>252</v>
      </c>
      <c r="W1259" s="110">
        <f t="shared" si="662"/>
        <v>1.0011786300000001</v>
      </c>
      <c r="X1259" s="103">
        <f t="shared" si="663"/>
        <v>0.28310113999999997</v>
      </c>
      <c r="Y1259" s="103">
        <f t="shared" si="664"/>
        <v>0</v>
      </c>
      <c r="Z1259" s="114" t="str">
        <f t="shared" si="672"/>
        <v>A+J=</v>
      </c>
      <c r="AA1259" s="108">
        <f t="shared" si="673"/>
        <v>45463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2">
        <f t="shared" si="665"/>
        <v>45435</v>
      </c>
      <c r="B1260" s="103">
        <f t="shared" si="657"/>
        <v>240.65363071000002</v>
      </c>
      <c r="C1260" s="192">
        <f t="shared" si="675"/>
        <v>179.11836119297467</v>
      </c>
      <c r="D1260" s="104">
        <f t="shared" si="666"/>
        <v>1113.837</v>
      </c>
      <c r="E1260" s="105">
        <f t="shared" si="678"/>
        <v>1117.28</v>
      </c>
      <c r="F1260" s="106">
        <f t="shared" si="679"/>
        <v>45402</v>
      </c>
      <c r="G1260" s="107">
        <f t="shared" si="658"/>
        <v>3.0911165637341753E-3</v>
      </c>
      <c r="H1260" s="108">
        <f t="shared" si="671"/>
        <v>45463</v>
      </c>
      <c r="I1260" s="108">
        <f t="shared" si="659"/>
        <v>45463</v>
      </c>
      <c r="J1260" s="109">
        <f t="shared" si="667"/>
        <v>22</v>
      </c>
      <c r="K1260" s="109">
        <f t="shared" ref="K1260:K1323" si="682">(J1260-(NETWORKDAYS(A1260,I1260,AD$171:AD$502)-1))</f>
        <v>3</v>
      </c>
      <c r="L1260" s="8">
        <f t="shared" si="668"/>
        <v>1.0004209500000001</v>
      </c>
      <c r="M1260" s="110">
        <f t="shared" si="681"/>
        <v>1</v>
      </c>
      <c r="N1260" s="110">
        <f t="shared" si="676"/>
        <v>1.3406091460920151</v>
      </c>
      <c r="O1260" s="103">
        <f t="shared" si="680"/>
        <v>1.34117347</v>
      </c>
      <c r="P1260" s="103">
        <f t="shared" si="660"/>
        <v>240.22879402000001</v>
      </c>
      <c r="Q1260" s="11">
        <f t="shared" si="674"/>
        <v>0</v>
      </c>
      <c r="R1260" s="30">
        <f t="shared" si="669"/>
        <v>0</v>
      </c>
      <c r="S1260" s="8">
        <f t="shared" si="661"/>
        <v>0</v>
      </c>
      <c r="T1260" s="113">
        <f t="shared" si="670"/>
        <v>0.16</v>
      </c>
      <c r="U1260" s="111">
        <f t="shared" si="677"/>
        <v>3</v>
      </c>
      <c r="V1260" s="111">
        <v>252</v>
      </c>
      <c r="W1260" s="110">
        <f t="shared" si="662"/>
        <v>1.001768467</v>
      </c>
      <c r="X1260" s="103">
        <f t="shared" si="663"/>
        <v>0.42483669000000002</v>
      </c>
      <c r="Y1260" s="103">
        <f t="shared" si="664"/>
        <v>0</v>
      </c>
      <c r="Z1260" s="114" t="str">
        <f t="shared" si="672"/>
        <v>A+J=</v>
      </c>
      <c r="AA1260" s="108">
        <f t="shared" si="673"/>
        <v>45463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2">
        <f t="shared" si="665"/>
        <v>45436</v>
      </c>
      <c r="B1261" s="103">
        <f t="shared" si="657"/>
        <v>240.82919386</v>
      </c>
      <c r="C1261" s="192">
        <f t="shared" si="675"/>
        <v>179.11836119297467</v>
      </c>
      <c r="D1261" s="104">
        <f t="shared" si="666"/>
        <v>1113.837</v>
      </c>
      <c r="E1261" s="105">
        <f t="shared" si="678"/>
        <v>1117.28</v>
      </c>
      <c r="F1261" s="106">
        <f t="shared" si="679"/>
        <v>45402</v>
      </c>
      <c r="G1261" s="107">
        <f t="shared" si="658"/>
        <v>3.0911165637341753E-3</v>
      </c>
      <c r="H1261" s="108">
        <f t="shared" si="671"/>
        <v>45463</v>
      </c>
      <c r="I1261" s="108">
        <f t="shared" si="659"/>
        <v>45463</v>
      </c>
      <c r="J1261" s="109">
        <f t="shared" si="667"/>
        <v>22</v>
      </c>
      <c r="K1261" s="109">
        <f t="shared" si="682"/>
        <v>4</v>
      </c>
      <c r="L1261" s="8">
        <f t="shared" si="668"/>
        <v>1.0005613099999999</v>
      </c>
      <c r="M1261" s="110">
        <f t="shared" si="681"/>
        <v>1</v>
      </c>
      <c r="N1261" s="110">
        <f t="shared" si="676"/>
        <v>1.3406091460920151</v>
      </c>
      <c r="O1261" s="103">
        <f t="shared" si="680"/>
        <v>1.3413616399999999</v>
      </c>
      <c r="P1261" s="103">
        <f t="shared" si="660"/>
        <v>240.26249872</v>
      </c>
      <c r="Q1261" s="11">
        <f t="shared" si="674"/>
        <v>0</v>
      </c>
      <c r="R1261" s="30">
        <f t="shared" si="669"/>
        <v>0</v>
      </c>
      <c r="S1261" s="8">
        <f t="shared" si="661"/>
        <v>0</v>
      </c>
      <c r="T1261" s="113">
        <f t="shared" si="670"/>
        <v>0.16</v>
      </c>
      <c r="U1261" s="111">
        <f t="shared" si="677"/>
        <v>4</v>
      </c>
      <c r="V1261" s="111">
        <v>252</v>
      </c>
      <c r="W1261" s="110">
        <f t="shared" si="662"/>
        <v>1.0023586499999999</v>
      </c>
      <c r="X1261" s="103">
        <f t="shared" si="663"/>
        <v>0.56669513999999999</v>
      </c>
      <c r="Y1261" s="103">
        <f t="shared" si="664"/>
        <v>0</v>
      </c>
      <c r="Z1261" s="114" t="str">
        <f t="shared" si="672"/>
        <v>A+J=</v>
      </c>
      <c r="AA1261" s="108">
        <f t="shared" si="673"/>
        <v>45463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2">
        <f t="shared" si="665"/>
        <v>45437</v>
      </c>
      <c r="B1262" s="103">
        <f t="shared" si="657"/>
        <v>241.00488245</v>
      </c>
      <c r="C1262" s="192">
        <f t="shared" si="675"/>
        <v>179.11836119297467</v>
      </c>
      <c r="D1262" s="104">
        <f t="shared" si="666"/>
        <v>1113.837</v>
      </c>
      <c r="E1262" s="105">
        <f t="shared" si="678"/>
        <v>1117.28</v>
      </c>
      <c r="F1262" s="106">
        <f t="shared" si="679"/>
        <v>45402</v>
      </c>
      <c r="G1262" s="107">
        <f t="shared" si="658"/>
        <v>3.0911165637341753E-3</v>
      </c>
      <c r="H1262" s="108">
        <f t="shared" si="671"/>
        <v>45463</v>
      </c>
      <c r="I1262" s="108">
        <f t="shared" si="659"/>
        <v>45463</v>
      </c>
      <c r="J1262" s="109">
        <f t="shared" si="667"/>
        <v>22</v>
      </c>
      <c r="K1262" s="109">
        <f t="shared" si="682"/>
        <v>5</v>
      </c>
      <c r="L1262" s="8">
        <f t="shared" si="668"/>
        <v>1.0007016799999999</v>
      </c>
      <c r="M1262" s="110">
        <f t="shared" si="681"/>
        <v>1</v>
      </c>
      <c r="N1262" s="110">
        <f t="shared" si="676"/>
        <v>1.3406091460920151</v>
      </c>
      <c r="O1262" s="103">
        <f t="shared" si="680"/>
        <v>1.34154982</v>
      </c>
      <c r="P1262" s="103">
        <f t="shared" si="660"/>
        <v>240.29620521000001</v>
      </c>
      <c r="Q1262" s="11">
        <f t="shared" si="674"/>
        <v>0</v>
      </c>
      <c r="R1262" s="30">
        <f t="shared" si="669"/>
        <v>0</v>
      </c>
      <c r="S1262" s="8">
        <f t="shared" si="661"/>
        <v>0</v>
      </c>
      <c r="T1262" s="113">
        <f t="shared" si="670"/>
        <v>0.16</v>
      </c>
      <c r="U1262" s="111">
        <f t="shared" si="677"/>
        <v>5</v>
      </c>
      <c r="V1262" s="111">
        <v>252</v>
      </c>
      <c r="W1262" s="110">
        <f t="shared" si="662"/>
        <v>1.0029491820000001</v>
      </c>
      <c r="X1262" s="103">
        <f t="shared" si="663"/>
        <v>0.70867723999999999</v>
      </c>
      <c r="Y1262" s="103">
        <f t="shared" si="664"/>
        <v>0</v>
      </c>
      <c r="Z1262" s="114" t="str">
        <f t="shared" si="672"/>
        <v>A+J=</v>
      </c>
      <c r="AA1262" s="108">
        <f t="shared" si="673"/>
        <v>45463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2">
        <f t="shared" si="665"/>
        <v>45438</v>
      </c>
      <c r="B1263" s="103">
        <f t="shared" si="657"/>
        <v>241.00488245</v>
      </c>
      <c r="C1263" s="192">
        <f t="shared" si="675"/>
        <v>179.11836119297467</v>
      </c>
      <c r="D1263" s="104">
        <f t="shared" si="666"/>
        <v>1113.837</v>
      </c>
      <c r="E1263" s="105">
        <f t="shared" si="678"/>
        <v>1117.28</v>
      </c>
      <c r="F1263" s="106">
        <f t="shared" si="679"/>
        <v>45402</v>
      </c>
      <c r="G1263" s="107">
        <f t="shared" si="658"/>
        <v>3.0911165637341753E-3</v>
      </c>
      <c r="H1263" s="108">
        <f t="shared" si="671"/>
        <v>45463</v>
      </c>
      <c r="I1263" s="108">
        <f t="shared" si="659"/>
        <v>45463</v>
      </c>
      <c r="J1263" s="109">
        <f t="shared" si="667"/>
        <v>22</v>
      </c>
      <c r="K1263" s="109">
        <f t="shared" si="682"/>
        <v>5</v>
      </c>
      <c r="L1263" s="8">
        <f t="shared" si="668"/>
        <v>1.0007016799999999</v>
      </c>
      <c r="M1263" s="110">
        <f t="shared" si="681"/>
        <v>1</v>
      </c>
      <c r="N1263" s="110">
        <f t="shared" si="676"/>
        <v>1.3406091460920151</v>
      </c>
      <c r="O1263" s="103">
        <f t="shared" si="680"/>
        <v>1.34154982</v>
      </c>
      <c r="P1263" s="103">
        <f t="shared" si="660"/>
        <v>240.29620521000001</v>
      </c>
      <c r="Q1263" s="11">
        <f t="shared" si="674"/>
        <v>0</v>
      </c>
      <c r="R1263" s="30">
        <f t="shared" si="669"/>
        <v>0</v>
      </c>
      <c r="S1263" s="8">
        <f t="shared" si="661"/>
        <v>0</v>
      </c>
      <c r="T1263" s="113">
        <f t="shared" si="670"/>
        <v>0.16</v>
      </c>
      <c r="U1263" s="111">
        <f t="shared" si="677"/>
        <v>5</v>
      </c>
      <c r="V1263" s="111">
        <v>252</v>
      </c>
      <c r="W1263" s="110">
        <f t="shared" si="662"/>
        <v>1.0029491820000001</v>
      </c>
      <c r="X1263" s="103">
        <f t="shared" si="663"/>
        <v>0.70867723999999999</v>
      </c>
      <c r="Y1263" s="103">
        <f t="shared" si="664"/>
        <v>0</v>
      </c>
      <c r="Z1263" s="114" t="str">
        <f t="shared" si="672"/>
        <v>A+J=</v>
      </c>
      <c r="AA1263" s="108">
        <f t="shared" si="673"/>
        <v>45463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2">
        <f t="shared" si="665"/>
        <v>45439</v>
      </c>
      <c r="B1264" s="103">
        <f t="shared" si="657"/>
        <v>241.00488245</v>
      </c>
      <c r="C1264" s="192">
        <f t="shared" si="675"/>
        <v>179.11836119297467</v>
      </c>
      <c r="D1264" s="104">
        <f t="shared" si="666"/>
        <v>1113.837</v>
      </c>
      <c r="E1264" s="105">
        <f t="shared" si="678"/>
        <v>1117.28</v>
      </c>
      <c r="F1264" s="106">
        <f t="shared" si="679"/>
        <v>45402</v>
      </c>
      <c r="G1264" s="107">
        <f t="shared" si="658"/>
        <v>3.0911165637341753E-3</v>
      </c>
      <c r="H1264" s="108">
        <f t="shared" si="671"/>
        <v>45463</v>
      </c>
      <c r="I1264" s="108">
        <f t="shared" si="659"/>
        <v>45463</v>
      </c>
      <c r="J1264" s="109">
        <f t="shared" si="667"/>
        <v>22</v>
      </c>
      <c r="K1264" s="109">
        <f t="shared" si="682"/>
        <v>5</v>
      </c>
      <c r="L1264" s="8">
        <f t="shared" si="668"/>
        <v>1.0007016799999999</v>
      </c>
      <c r="M1264" s="110">
        <f t="shared" si="681"/>
        <v>1</v>
      </c>
      <c r="N1264" s="110">
        <f t="shared" si="676"/>
        <v>1.3406091460920151</v>
      </c>
      <c r="O1264" s="103">
        <f t="shared" si="680"/>
        <v>1.34154982</v>
      </c>
      <c r="P1264" s="103">
        <f t="shared" si="660"/>
        <v>240.29620521000001</v>
      </c>
      <c r="Q1264" s="11">
        <f t="shared" si="674"/>
        <v>0</v>
      </c>
      <c r="R1264" s="30">
        <f t="shared" si="669"/>
        <v>0</v>
      </c>
      <c r="S1264" s="8">
        <f t="shared" si="661"/>
        <v>0</v>
      </c>
      <c r="T1264" s="113">
        <f t="shared" si="670"/>
        <v>0.16</v>
      </c>
      <c r="U1264" s="111">
        <f t="shared" si="677"/>
        <v>5</v>
      </c>
      <c r="V1264" s="111">
        <v>252</v>
      </c>
      <c r="W1264" s="110">
        <f t="shared" si="662"/>
        <v>1.0029491820000001</v>
      </c>
      <c r="X1264" s="103">
        <f t="shared" si="663"/>
        <v>0.70867723999999999</v>
      </c>
      <c r="Y1264" s="103">
        <f t="shared" si="664"/>
        <v>0</v>
      </c>
      <c r="Z1264" s="114" t="str">
        <f t="shared" si="672"/>
        <v>A+J=</v>
      </c>
      <c r="AA1264" s="108">
        <f t="shared" si="673"/>
        <v>45463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2">
        <f t="shared" si="665"/>
        <v>45440</v>
      </c>
      <c r="B1265" s="103">
        <f t="shared" si="657"/>
        <v>241.18070144000001</v>
      </c>
      <c r="C1265" s="192">
        <f t="shared" si="675"/>
        <v>179.11836119297467</v>
      </c>
      <c r="D1265" s="104">
        <f t="shared" si="666"/>
        <v>1113.837</v>
      </c>
      <c r="E1265" s="105">
        <f t="shared" si="678"/>
        <v>1117.28</v>
      </c>
      <c r="F1265" s="106">
        <f t="shared" si="679"/>
        <v>45402</v>
      </c>
      <c r="G1265" s="107">
        <f t="shared" si="658"/>
        <v>3.0911165637341753E-3</v>
      </c>
      <c r="H1265" s="108">
        <f t="shared" si="671"/>
        <v>45463</v>
      </c>
      <c r="I1265" s="108">
        <f t="shared" si="659"/>
        <v>45463</v>
      </c>
      <c r="J1265" s="109">
        <f t="shared" si="667"/>
        <v>22</v>
      </c>
      <c r="K1265" s="109">
        <f t="shared" si="682"/>
        <v>6</v>
      </c>
      <c r="L1265" s="8">
        <f t="shared" si="668"/>
        <v>1.00084208</v>
      </c>
      <c r="M1265" s="110">
        <f t="shared" si="681"/>
        <v>1</v>
      </c>
      <c r="N1265" s="110">
        <f t="shared" si="676"/>
        <v>1.3406091460920151</v>
      </c>
      <c r="O1265" s="103">
        <f t="shared" si="680"/>
        <v>1.3417380400000001</v>
      </c>
      <c r="P1265" s="103">
        <f t="shared" si="660"/>
        <v>240.32991887</v>
      </c>
      <c r="Q1265" s="11">
        <f t="shared" si="674"/>
        <v>0</v>
      </c>
      <c r="R1265" s="30">
        <f t="shared" si="669"/>
        <v>0</v>
      </c>
      <c r="S1265" s="8">
        <f t="shared" si="661"/>
        <v>0</v>
      </c>
      <c r="T1265" s="113">
        <f t="shared" si="670"/>
        <v>0.16</v>
      </c>
      <c r="U1265" s="111">
        <f t="shared" si="677"/>
        <v>6</v>
      </c>
      <c r="V1265" s="111">
        <v>252</v>
      </c>
      <c r="W1265" s="110">
        <f t="shared" si="662"/>
        <v>1.003540061</v>
      </c>
      <c r="X1265" s="103">
        <f t="shared" si="663"/>
        <v>0.85078257000000002</v>
      </c>
      <c r="Y1265" s="103">
        <f t="shared" si="664"/>
        <v>0</v>
      </c>
      <c r="Z1265" s="114" t="str">
        <f t="shared" si="672"/>
        <v>A+J=</v>
      </c>
      <c r="AA1265" s="108">
        <f t="shared" si="673"/>
        <v>45463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2">
        <f t="shared" si="665"/>
        <v>45441</v>
      </c>
      <c r="B1266" s="103">
        <f t="shared" si="657"/>
        <v>241.35664930999999</v>
      </c>
      <c r="C1266" s="192">
        <f t="shared" si="675"/>
        <v>179.11836119297467</v>
      </c>
      <c r="D1266" s="104">
        <f t="shared" si="666"/>
        <v>1113.837</v>
      </c>
      <c r="E1266" s="105">
        <f t="shared" si="678"/>
        <v>1117.28</v>
      </c>
      <c r="F1266" s="106">
        <f t="shared" si="679"/>
        <v>45402</v>
      </c>
      <c r="G1266" s="107">
        <f t="shared" si="658"/>
        <v>3.0911165637341753E-3</v>
      </c>
      <c r="H1266" s="108">
        <f t="shared" si="671"/>
        <v>45463</v>
      </c>
      <c r="I1266" s="108">
        <f t="shared" si="659"/>
        <v>45463</v>
      </c>
      <c r="J1266" s="109">
        <f t="shared" si="667"/>
        <v>22</v>
      </c>
      <c r="K1266" s="109">
        <f t="shared" si="682"/>
        <v>7</v>
      </c>
      <c r="L1266" s="8">
        <f t="shared" si="668"/>
        <v>1.0009825000000001</v>
      </c>
      <c r="M1266" s="110">
        <f t="shared" si="681"/>
        <v>1</v>
      </c>
      <c r="N1266" s="110">
        <f t="shared" si="676"/>
        <v>1.3406091460920151</v>
      </c>
      <c r="O1266" s="103">
        <f t="shared" si="680"/>
        <v>1.34192629</v>
      </c>
      <c r="P1266" s="103">
        <f t="shared" si="660"/>
        <v>240.36363789999999</v>
      </c>
      <c r="Q1266" s="11">
        <f t="shared" si="674"/>
        <v>0</v>
      </c>
      <c r="R1266" s="30">
        <f t="shared" si="669"/>
        <v>0</v>
      </c>
      <c r="S1266" s="8">
        <f t="shared" si="661"/>
        <v>0</v>
      </c>
      <c r="T1266" s="113">
        <f t="shared" si="670"/>
        <v>0.16</v>
      </c>
      <c r="U1266" s="111">
        <f t="shared" si="677"/>
        <v>7</v>
      </c>
      <c r="V1266" s="111">
        <v>252</v>
      </c>
      <c r="W1266" s="110">
        <f t="shared" si="662"/>
        <v>1.004131288</v>
      </c>
      <c r="X1266" s="103">
        <f t="shared" si="663"/>
        <v>0.99301141000000004</v>
      </c>
      <c r="Y1266" s="103">
        <f t="shared" si="664"/>
        <v>0</v>
      </c>
      <c r="Z1266" s="114" t="str">
        <f t="shared" si="672"/>
        <v>A+J=</v>
      </c>
      <c r="AA1266" s="108">
        <f t="shared" si="673"/>
        <v>45463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2">
        <f t="shared" si="665"/>
        <v>45442</v>
      </c>
      <c r="B1267" s="103">
        <f t="shared" si="657"/>
        <v>241.53272275</v>
      </c>
      <c r="C1267" s="192">
        <f t="shared" si="675"/>
        <v>179.11836119297467</v>
      </c>
      <c r="D1267" s="104">
        <f t="shared" si="666"/>
        <v>1113.837</v>
      </c>
      <c r="E1267" s="105">
        <f t="shared" si="678"/>
        <v>1117.28</v>
      </c>
      <c r="F1267" s="106">
        <f t="shared" si="679"/>
        <v>45402</v>
      </c>
      <c r="G1267" s="107">
        <f t="shared" si="658"/>
        <v>3.0911165637341753E-3</v>
      </c>
      <c r="H1267" s="108">
        <f t="shared" si="671"/>
        <v>45463</v>
      </c>
      <c r="I1267" s="108">
        <f t="shared" si="659"/>
        <v>45463</v>
      </c>
      <c r="J1267" s="109">
        <f t="shared" si="667"/>
        <v>22</v>
      </c>
      <c r="K1267" s="109">
        <f t="shared" si="682"/>
        <v>8</v>
      </c>
      <c r="L1267" s="8">
        <f t="shared" si="668"/>
        <v>1.00112293</v>
      </c>
      <c r="M1267" s="110">
        <f t="shared" si="681"/>
        <v>1</v>
      </c>
      <c r="N1267" s="110">
        <f t="shared" si="676"/>
        <v>1.3406091460920151</v>
      </c>
      <c r="O1267" s="103">
        <f t="shared" si="680"/>
        <v>1.34211455</v>
      </c>
      <c r="P1267" s="103">
        <f t="shared" si="660"/>
        <v>240.39735872</v>
      </c>
      <c r="Q1267" s="11">
        <f t="shared" si="674"/>
        <v>0</v>
      </c>
      <c r="R1267" s="30">
        <f t="shared" si="669"/>
        <v>0</v>
      </c>
      <c r="S1267" s="8">
        <f t="shared" si="661"/>
        <v>0</v>
      </c>
      <c r="T1267" s="113">
        <f t="shared" si="670"/>
        <v>0.16</v>
      </c>
      <c r="U1267" s="111">
        <f t="shared" si="677"/>
        <v>8</v>
      </c>
      <c r="V1267" s="111">
        <v>252</v>
      </c>
      <c r="W1267" s="110">
        <f t="shared" si="662"/>
        <v>1.0047228640000001</v>
      </c>
      <c r="X1267" s="103">
        <f t="shared" si="663"/>
        <v>1.1353640300000001</v>
      </c>
      <c r="Y1267" s="103">
        <f t="shared" si="664"/>
        <v>0</v>
      </c>
      <c r="Z1267" s="114" t="str">
        <f t="shared" si="672"/>
        <v>A+J=</v>
      </c>
      <c r="AA1267" s="108">
        <f t="shared" si="673"/>
        <v>45463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2">
        <f t="shared" si="665"/>
        <v>45443</v>
      </c>
      <c r="B1268" s="103">
        <f t="shared" si="657"/>
        <v>241.53272275</v>
      </c>
      <c r="C1268" s="192">
        <f t="shared" si="675"/>
        <v>179.11836119297467</v>
      </c>
      <c r="D1268" s="104">
        <f t="shared" si="666"/>
        <v>1113.837</v>
      </c>
      <c r="E1268" s="105">
        <f t="shared" si="678"/>
        <v>1117.28</v>
      </c>
      <c r="F1268" s="106">
        <f t="shared" si="679"/>
        <v>45402</v>
      </c>
      <c r="G1268" s="107">
        <f t="shared" si="658"/>
        <v>3.0911165637341753E-3</v>
      </c>
      <c r="H1268" s="108">
        <f t="shared" si="671"/>
        <v>45463</v>
      </c>
      <c r="I1268" s="108">
        <f t="shared" si="659"/>
        <v>45463</v>
      </c>
      <c r="J1268" s="109">
        <f t="shared" si="667"/>
        <v>22</v>
      </c>
      <c r="K1268" s="109">
        <f t="shared" si="682"/>
        <v>8</v>
      </c>
      <c r="L1268" s="8">
        <f t="shared" si="668"/>
        <v>1.00112293</v>
      </c>
      <c r="M1268" s="110">
        <f t="shared" si="681"/>
        <v>1</v>
      </c>
      <c r="N1268" s="110">
        <f t="shared" si="676"/>
        <v>1.3406091460920151</v>
      </c>
      <c r="O1268" s="103">
        <f t="shared" si="680"/>
        <v>1.34211455</v>
      </c>
      <c r="P1268" s="103">
        <f t="shared" si="660"/>
        <v>240.39735872</v>
      </c>
      <c r="Q1268" s="11">
        <f t="shared" si="674"/>
        <v>0</v>
      </c>
      <c r="R1268" s="30">
        <f t="shared" si="669"/>
        <v>0</v>
      </c>
      <c r="S1268" s="8">
        <f t="shared" si="661"/>
        <v>0</v>
      </c>
      <c r="T1268" s="113">
        <f t="shared" si="670"/>
        <v>0.16</v>
      </c>
      <c r="U1268" s="111">
        <f t="shared" si="677"/>
        <v>8</v>
      </c>
      <c r="V1268" s="111">
        <v>252</v>
      </c>
      <c r="W1268" s="110">
        <f t="shared" si="662"/>
        <v>1.0047228640000001</v>
      </c>
      <c r="X1268" s="103">
        <f t="shared" si="663"/>
        <v>1.1353640300000001</v>
      </c>
      <c r="Y1268" s="103">
        <f t="shared" si="664"/>
        <v>0</v>
      </c>
      <c r="Z1268" s="114" t="str">
        <f t="shared" si="672"/>
        <v>A+J=</v>
      </c>
      <c r="AA1268" s="108">
        <f t="shared" si="673"/>
        <v>45463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2">
        <f t="shared" si="665"/>
        <v>45444</v>
      </c>
      <c r="B1269" s="103">
        <f t="shared" si="657"/>
        <v>241.70892695999999</v>
      </c>
      <c r="C1269" s="192">
        <f t="shared" si="675"/>
        <v>179.11836119297467</v>
      </c>
      <c r="D1269" s="104">
        <f t="shared" si="666"/>
        <v>1113.837</v>
      </c>
      <c r="E1269" s="105">
        <f t="shared" si="678"/>
        <v>1117.28</v>
      </c>
      <c r="F1269" s="106">
        <f t="shared" si="679"/>
        <v>45402</v>
      </c>
      <c r="G1269" s="107">
        <f t="shared" si="658"/>
        <v>3.0911165637341753E-3</v>
      </c>
      <c r="H1269" s="108">
        <f t="shared" si="671"/>
        <v>45463</v>
      </c>
      <c r="I1269" s="108">
        <f t="shared" si="659"/>
        <v>45463</v>
      </c>
      <c r="J1269" s="109">
        <f t="shared" si="667"/>
        <v>22</v>
      </c>
      <c r="K1269" s="109">
        <f t="shared" si="682"/>
        <v>9</v>
      </c>
      <c r="L1269" s="8">
        <f t="shared" si="668"/>
        <v>1.0012633900000001</v>
      </c>
      <c r="M1269" s="110">
        <f t="shared" si="681"/>
        <v>1</v>
      </c>
      <c r="N1269" s="110">
        <f t="shared" si="676"/>
        <v>1.3406091460920151</v>
      </c>
      <c r="O1269" s="103">
        <f t="shared" si="680"/>
        <v>1.34230285</v>
      </c>
      <c r="P1269" s="103">
        <f t="shared" si="660"/>
        <v>240.43108670999999</v>
      </c>
      <c r="Q1269" s="11">
        <f t="shared" si="674"/>
        <v>0</v>
      </c>
      <c r="R1269" s="30">
        <f t="shared" si="669"/>
        <v>0</v>
      </c>
      <c r="S1269" s="8">
        <f t="shared" si="661"/>
        <v>0</v>
      </c>
      <c r="T1269" s="113">
        <f t="shared" si="670"/>
        <v>0.16</v>
      </c>
      <c r="U1269" s="111">
        <f t="shared" si="677"/>
        <v>9</v>
      </c>
      <c r="V1269" s="111">
        <v>252</v>
      </c>
      <c r="W1269" s="110">
        <f t="shared" si="662"/>
        <v>1.005314788</v>
      </c>
      <c r="X1269" s="103">
        <f t="shared" si="663"/>
        <v>1.2778402499999999</v>
      </c>
      <c r="Y1269" s="103">
        <f t="shared" si="664"/>
        <v>0</v>
      </c>
      <c r="Z1269" s="114" t="str">
        <f t="shared" si="672"/>
        <v>A+J=</v>
      </c>
      <c r="AA1269" s="108">
        <f t="shared" si="673"/>
        <v>45463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2">
        <f t="shared" si="665"/>
        <v>45445</v>
      </c>
      <c r="B1270" s="103">
        <f t="shared" si="657"/>
        <v>241.70892695999999</v>
      </c>
      <c r="C1270" s="192">
        <f t="shared" si="675"/>
        <v>179.11836119297467</v>
      </c>
      <c r="D1270" s="104">
        <f t="shared" si="666"/>
        <v>1113.837</v>
      </c>
      <c r="E1270" s="105">
        <f t="shared" si="678"/>
        <v>1117.28</v>
      </c>
      <c r="F1270" s="106">
        <f t="shared" si="679"/>
        <v>45402</v>
      </c>
      <c r="G1270" s="107">
        <f t="shared" si="658"/>
        <v>3.0911165637341753E-3</v>
      </c>
      <c r="H1270" s="108">
        <f t="shared" si="671"/>
        <v>45463</v>
      </c>
      <c r="I1270" s="108">
        <f t="shared" si="659"/>
        <v>45463</v>
      </c>
      <c r="J1270" s="109">
        <f t="shared" si="667"/>
        <v>22</v>
      </c>
      <c r="K1270" s="109">
        <f t="shared" si="682"/>
        <v>9</v>
      </c>
      <c r="L1270" s="8">
        <f t="shared" si="668"/>
        <v>1.0012633900000001</v>
      </c>
      <c r="M1270" s="110">
        <f t="shared" si="681"/>
        <v>1</v>
      </c>
      <c r="N1270" s="110">
        <f t="shared" si="676"/>
        <v>1.3406091460920151</v>
      </c>
      <c r="O1270" s="103">
        <f t="shared" si="680"/>
        <v>1.34230285</v>
      </c>
      <c r="P1270" s="103">
        <f t="shared" si="660"/>
        <v>240.43108670999999</v>
      </c>
      <c r="Q1270" s="11">
        <f t="shared" si="674"/>
        <v>0</v>
      </c>
      <c r="R1270" s="30">
        <f t="shared" si="669"/>
        <v>0</v>
      </c>
      <c r="S1270" s="8">
        <f t="shared" si="661"/>
        <v>0</v>
      </c>
      <c r="T1270" s="113">
        <f t="shared" si="670"/>
        <v>0.16</v>
      </c>
      <c r="U1270" s="111">
        <f t="shared" si="677"/>
        <v>9</v>
      </c>
      <c r="V1270" s="111">
        <v>252</v>
      </c>
      <c r="W1270" s="110">
        <f t="shared" si="662"/>
        <v>1.005314788</v>
      </c>
      <c r="X1270" s="103">
        <f t="shared" si="663"/>
        <v>1.2778402499999999</v>
      </c>
      <c r="Y1270" s="103">
        <f t="shared" si="664"/>
        <v>0</v>
      </c>
      <c r="Z1270" s="114" t="str">
        <f t="shared" si="672"/>
        <v>A+J=</v>
      </c>
      <c r="AA1270" s="108">
        <f t="shared" si="673"/>
        <v>45463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2">
        <f t="shared" si="665"/>
        <v>45446</v>
      </c>
      <c r="B1271" s="103">
        <f t="shared" si="657"/>
        <v>241.70892695999999</v>
      </c>
      <c r="C1271" s="192">
        <f t="shared" si="675"/>
        <v>179.11836119297467</v>
      </c>
      <c r="D1271" s="104">
        <f t="shared" si="666"/>
        <v>1113.837</v>
      </c>
      <c r="E1271" s="105">
        <f t="shared" si="678"/>
        <v>1117.28</v>
      </c>
      <c r="F1271" s="106">
        <f t="shared" si="679"/>
        <v>45402</v>
      </c>
      <c r="G1271" s="107">
        <f t="shared" si="658"/>
        <v>3.0911165637341753E-3</v>
      </c>
      <c r="H1271" s="108">
        <f t="shared" si="671"/>
        <v>45463</v>
      </c>
      <c r="I1271" s="108">
        <f t="shared" si="659"/>
        <v>45463</v>
      </c>
      <c r="J1271" s="109">
        <f t="shared" si="667"/>
        <v>22</v>
      </c>
      <c r="K1271" s="109">
        <f t="shared" si="682"/>
        <v>9</v>
      </c>
      <c r="L1271" s="8">
        <f t="shared" si="668"/>
        <v>1.0012633900000001</v>
      </c>
      <c r="M1271" s="110">
        <f t="shared" si="681"/>
        <v>1</v>
      </c>
      <c r="N1271" s="110">
        <f t="shared" si="676"/>
        <v>1.3406091460920151</v>
      </c>
      <c r="O1271" s="103">
        <f t="shared" si="680"/>
        <v>1.34230285</v>
      </c>
      <c r="P1271" s="103">
        <f t="shared" si="660"/>
        <v>240.43108670999999</v>
      </c>
      <c r="Q1271" s="11">
        <f t="shared" si="674"/>
        <v>0</v>
      </c>
      <c r="R1271" s="30">
        <f t="shared" si="669"/>
        <v>0</v>
      </c>
      <c r="S1271" s="8">
        <f t="shared" si="661"/>
        <v>0</v>
      </c>
      <c r="T1271" s="113">
        <f t="shared" si="670"/>
        <v>0.16</v>
      </c>
      <c r="U1271" s="111">
        <f t="shared" si="677"/>
        <v>9</v>
      </c>
      <c r="V1271" s="111">
        <v>252</v>
      </c>
      <c r="W1271" s="110">
        <f t="shared" si="662"/>
        <v>1.005314788</v>
      </c>
      <c r="X1271" s="103">
        <f t="shared" si="663"/>
        <v>1.2778402499999999</v>
      </c>
      <c r="Y1271" s="103">
        <f t="shared" si="664"/>
        <v>0</v>
      </c>
      <c r="Z1271" s="114" t="str">
        <f t="shared" si="672"/>
        <v>A+J=</v>
      </c>
      <c r="AA1271" s="108">
        <f t="shared" si="673"/>
        <v>45463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2">
        <f t="shared" si="665"/>
        <v>45447</v>
      </c>
      <c r="B1272" s="103">
        <f t="shared" si="657"/>
        <v>241.88526042999999</v>
      </c>
      <c r="C1272" s="192">
        <f t="shared" si="675"/>
        <v>179.11836119297467</v>
      </c>
      <c r="D1272" s="104">
        <f t="shared" si="666"/>
        <v>1113.837</v>
      </c>
      <c r="E1272" s="105">
        <f t="shared" si="678"/>
        <v>1117.28</v>
      </c>
      <c r="F1272" s="106">
        <f t="shared" si="679"/>
        <v>45402</v>
      </c>
      <c r="G1272" s="107">
        <f t="shared" si="658"/>
        <v>3.0911165637341753E-3</v>
      </c>
      <c r="H1272" s="108">
        <f t="shared" si="671"/>
        <v>45463</v>
      </c>
      <c r="I1272" s="108">
        <f t="shared" si="659"/>
        <v>45463</v>
      </c>
      <c r="J1272" s="109">
        <f t="shared" si="667"/>
        <v>22</v>
      </c>
      <c r="K1272" s="109">
        <f t="shared" si="682"/>
        <v>10</v>
      </c>
      <c r="L1272" s="8">
        <f t="shared" si="668"/>
        <v>1.0014038700000001</v>
      </c>
      <c r="M1272" s="110">
        <f t="shared" si="681"/>
        <v>1</v>
      </c>
      <c r="N1272" s="110">
        <f t="shared" si="676"/>
        <v>1.3406091460920151</v>
      </c>
      <c r="O1272" s="103">
        <f t="shared" si="680"/>
        <v>1.3424911799999999</v>
      </c>
      <c r="P1272" s="103">
        <f t="shared" si="660"/>
        <v>240.46482007</v>
      </c>
      <c r="Q1272" s="11">
        <f t="shared" si="674"/>
        <v>0</v>
      </c>
      <c r="R1272" s="30">
        <f t="shared" si="669"/>
        <v>0</v>
      </c>
      <c r="S1272" s="8">
        <f t="shared" si="661"/>
        <v>0</v>
      </c>
      <c r="T1272" s="113">
        <f t="shared" si="670"/>
        <v>0.16</v>
      </c>
      <c r="U1272" s="111">
        <f t="shared" si="677"/>
        <v>10</v>
      </c>
      <c r="V1272" s="111">
        <v>252</v>
      </c>
      <c r="W1272" s="110">
        <f t="shared" si="662"/>
        <v>1.005907061</v>
      </c>
      <c r="X1272" s="103">
        <f t="shared" si="663"/>
        <v>1.42044036</v>
      </c>
      <c r="Y1272" s="103">
        <f t="shared" si="664"/>
        <v>0</v>
      </c>
      <c r="Z1272" s="114" t="str">
        <f t="shared" si="672"/>
        <v>A+J=</v>
      </c>
      <c r="AA1272" s="108">
        <f t="shared" si="673"/>
        <v>45463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2">
        <f t="shared" si="665"/>
        <v>45448</v>
      </c>
      <c r="B1273" s="103">
        <f t="shared" si="657"/>
        <v>242.06171959</v>
      </c>
      <c r="C1273" s="192">
        <f t="shared" si="675"/>
        <v>179.11836119297467</v>
      </c>
      <c r="D1273" s="104">
        <f t="shared" si="666"/>
        <v>1113.837</v>
      </c>
      <c r="E1273" s="105">
        <f t="shared" si="678"/>
        <v>1117.28</v>
      </c>
      <c r="F1273" s="106">
        <f t="shared" si="679"/>
        <v>45402</v>
      </c>
      <c r="G1273" s="107">
        <f t="shared" si="658"/>
        <v>3.0911165637341753E-3</v>
      </c>
      <c r="H1273" s="108">
        <f t="shared" si="671"/>
        <v>45463</v>
      </c>
      <c r="I1273" s="108">
        <f t="shared" si="659"/>
        <v>45463</v>
      </c>
      <c r="J1273" s="109">
        <f t="shared" si="667"/>
        <v>22</v>
      </c>
      <c r="K1273" s="109">
        <f t="shared" si="682"/>
        <v>11</v>
      </c>
      <c r="L1273" s="8">
        <f t="shared" si="668"/>
        <v>1.00154436</v>
      </c>
      <c r="M1273" s="110">
        <f t="shared" si="681"/>
        <v>1</v>
      </c>
      <c r="N1273" s="110">
        <f t="shared" si="676"/>
        <v>1.3406091460920151</v>
      </c>
      <c r="O1273" s="103">
        <f t="shared" si="680"/>
        <v>1.3426795199999999</v>
      </c>
      <c r="P1273" s="103">
        <f t="shared" si="660"/>
        <v>240.49855521999999</v>
      </c>
      <c r="Q1273" s="11">
        <f t="shared" si="674"/>
        <v>0</v>
      </c>
      <c r="R1273" s="30">
        <f t="shared" si="669"/>
        <v>0</v>
      </c>
      <c r="S1273" s="8">
        <f t="shared" si="661"/>
        <v>0</v>
      </c>
      <c r="T1273" s="113">
        <f t="shared" si="670"/>
        <v>0.16</v>
      </c>
      <c r="U1273" s="111">
        <f t="shared" si="677"/>
        <v>11</v>
      </c>
      <c r="V1273" s="111">
        <v>252</v>
      </c>
      <c r="W1273" s="110">
        <f t="shared" si="662"/>
        <v>1.0064996829999999</v>
      </c>
      <c r="X1273" s="103">
        <f t="shared" si="663"/>
        <v>1.56316437</v>
      </c>
      <c r="Y1273" s="103">
        <f t="shared" si="664"/>
        <v>0</v>
      </c>
      <c r="Z1273" s="114" t="str">
        <f t="shared" si="672"/>
        <v>A+J=</v>
      </c>
      <c r="AA1273" s="108">
        <f t="shared" si="673"/>
        <v>45463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2">
        <f t="shared" si="665"/>
        <v>45449</v>
      </c>
      <c r="B1274" s="103">
        <f t="shared" si="657"/>
        <v>242.2383117</v>
      </c>
      <c r="C1274" s="192">
        <f t="shared" si="675"/>
        <v>179.11836119297467</v>
      </c>
      <c r="D1274" s="104">
        <f t="shared" si="666"/>
        <v>1113.837</v>
      </c>
      <c r="E1274" s="105">
        <f t="shared" si="678"/>
        <v>1117.28</v>
      </c>
      <c r="F1274" s="106">
        <f t="shared" si="679"/>
        <v>45402</v>
      </c>
      <c r="G1274" s="107">
        <f t="shared" si="658"/>
        <v>3.0911165637341753E-3</v>
      </c>
      <c r="H1274" s="108">
        <f t="shared" si="671"/>
        <v>45463</v>
      </c>
      <c r="I1274" s="108">
        <f t="shared" si="659"/>
        <v>45463</v>
      </c>
      <c r="J1274" s="109">
        <f t="shared" si="667"/>
        <v>22</v>
      </c>
      <c r="K1274" s="109">
        <f t="shared" si="682"/>
        <v>12</v>
      </c>
      <c r="L1274" s="8">
        <f t="shared" si="668"/>
        <v>1.00168488</v>
      </c>
      <c r="M1274" s="110">
        <f t="shared" si="681"/>
        <v>1</v>
      </c>
      <c r="N1274" s="110">
        <f t="shared" si="676"/>
        <v>1.3406091460920151</v>
      </c>
      <c r="O1274" s="103">
        <f t="shared" si="680"/>
        <v>1.3428679100000001</v>
      </c>
      <c r="P1274" s="103">
        <f t="shared" si="660"/>
        <v>240.53229933</v>
      </c>
      <c r="Q1274" s="11">
        <f t="shared" si="674"/>
        <v>0</v>
      </c>
      <c r="R1274" s="30">
        <f t="shared" si="669"/>
        <v>0</v>
      </c>
      <c r="S1274" s="8">
        <f t="shared" si="661"/>
        <v>0</v>
      </c>
      <c r="T1274" s="113">
        <f t="shared" si="670"/>
        <v>0.16</v>
      </c>
      <c r="U1274" s="111">
        <f t="shared" si="677"/>
        <v>12</v>
      </c>
      <c r="V1274" s="111">
        <v>252</v>
      </c>
      <c r="W1274" s="110">
        <f t="shared" si="662"/>
        <v>1.007092654</v>
      </c>
      <c r="X1274" s="103">
        <f t="shared" si="663"/>
        <v>1.7060123700000001</v>
      </c>
      <c r="Y1274" s="103">
        <f t="shared" si="664"/>
        <v>0</v>
      </c>
      <c r="Z1274" s="114" t="str">
        <f t="shared" si="672"/>
        <v>A+J=</v>
      </c>
      <c r="AA1274" s="108">
        <f t="shared" si="673"/>
        <v>45463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2">
        <f t="shared" si="665"/>
        <v>45450</v>
      </c>
      <c r="B1275" s="103">
        <f t="shared" si="657"/>
        <v>242.41502778999998</v>
      </c>
      <c r="C1275" s="192">
        <f t="shared" si="675"/>
        <v>179.11836119297467</v>
      </c>
      <c r="D1275" s="104">
        <f t="shared" si="666"/>
        <v>1113.837</v>
      </c>
      <c r="E1275" s="105">
        <f t="shared" si="678"/>
        <v>1117.28</v>
      </c>
      <c r="F1275" s="106">
        <f t="shared" si="679"/>
        <v>45402</v>
      </c>
      <c r="G1275" s="107">
        <f t="shared" si="658"/>
        <v>3.0911165637341753E-3</v>
      </c>
      <c r="H1275" s="108">
        <f t="shared" si="671"/>
        <v>45463</v>
      </c>
      <c r="I1275" s="108">
        <f t="shared" si="659"/>
        <v>45463</v>
      </c>
      <c r="J1275" s="109">
        <f t="shared" si="667"/>
        <v>22</v>
      </c>
      <c r="K1275" s="109">
        <f t="shared" si="682"/>
        <v>13</v>
      </c>
      <c r="L1275" s="8">
        <f t="shared" si="668"/>
        <v>1.0018254099999999</v>
      </c>
      <c r="M1275" s="110">
        <f t="shared" si="681"/>
        <v>1</v>
      </c>
      <c r="N1275" s="110">
        <f t="shared" si="676"/>
        <v>1.3406091460920151</v>
      </c>
      <c r="O1275" s="103">
        <f t="shared" si="680"/>
        <v>1.3430563</v>
      </c>
      <c r="P1275" s="103">
        <f t="shared" si="660"/>
        <v>240.56604343999999</v>
      </c>
      <c r="Q1275" s="11">
        <f t="shared" si="674"/>
        <v>0</v>
      </c>
      <c r="R1275" s="30">
        <f t="shared" si="669"/>
        <v>0</v>
      </c>
      <c r="S1275" s="8">
        <f t="shared" si="661"/>
        <v>0</v>
      </c>
      <c r="T1275" s="113">
        <f t="shared" si="670"/>
        <v>0.16</v>
      </c>
      <c r="U1275" s="111">
        <f t="shared" si="677"/>
        <v>13</v>
      </c>
      <c r="V1275" s="111">
        <v>252</v>
      </c>
      <c r="W1275" s="110">
        <f t="shared" si="662"/>
        <v>1.0076859739999999</v>
      </c>
      <c r="X1275" s="103">
        <f t="shared" si="663"/>
        <v>1.8489843500000001</v>
      </c>
      <c r="Y1275" s="103">
        <f t="shared" si="664"/>
        <v>0</v>
      </c>
      <c r="Z1275" s="114" t="str">
        <f t="shared" si="672"/>
        <v>A+J=</v>
      </c>
      <c r="AA1275" s="108">
        <f t="shared" si="673"/>
        <v>45463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2">
        <f t="shared" si="665"/>
        <v>45451</v>
      </c>
      <c r="B1276" s="103">
        <f t="shared" si="657"/>
        <v>242.59187716</v>
      </c>
      <c r="C1276" s="192">
        <f t="shared" si="675"/>
        <v>179.11836119297467</v>
      </c>
      <c r="D1276" s="104">
        <f t="shared" si="666"/>
        <v>1113.837</v>
      </c>
      <c r="E1276" s="105">
        <f t="shared" si="678"/>
        <v>1117.28</v>
      </c>
      <c r="F1276" s="106">
        <f t="shared" si="679"/>
        <v>45402</v>
      </c>
      <c r="G1276" s="107">
        <f t="shared" si="658"/>
        <v>3.0911165637341753E-3</v>
      </c>
      <c r="H1276" s="108">
        <f t="shared" si="671"/>
        <v>45463</v>
      </c>
      <c r="I1276" s="108">
        <f t="shared" si="659"/>
        <v>45463</v>
      </c>
      <c r="J1276" s="109">
        <f t="shared" si="667"/>
        <v>22</v>
      </c>
      <c r="K1276" s="109">
        <f t="shared" si="682"/>
        <v>14</v>
      </c>
      <c r="L1276" s="8">
        <f t="shared" si="668"/>
        <v>1.0019659700000001</v>
      </c>
      <c r="M1276" s="110">
        <f t="shared" si="681"/>
        <v>1</v>
      </c>
      <c r="N1276" s="110">
        <f t="shared" si="676"/>
        <v>1.3406091460920151</v>
      </c>
      <c r="O1276" s="103">
        <f t="shared" si="680"/>
        <v>1.34324474</v>
      </c>
      <c r="P1276" s="103">
        <f t="shared" si="660"/>
        <v>240.5997965</v>
      </c>
      <c r="Q1276" s="11">
        <f t="shared" si="674"/>
        <v>0</v>
      </c>
      <c r="R1276" s="30">
        <f t="shared" si="669"/>
        <v>0</v>
      </c>
      <c r="S1276" s="8">
        <f t="shared" si="661"/>
        <v>0</v>
      </c>
      <c r="T1276" s="113">
        <f t="shared" si="670"/>
        <v>0.16</v>
      </c>
      <c r="U1276" s="111">
        <f t="shared" si="677"/>
        <v>14</v>
      </c>
      <c r="V1276" s="111">
        <v>252</v>
      </c>
      <c r="W1276" s="110">
        <f t="shared" si="662"/>
        <v>1.0082796439999999</v>
      </c>
      <c r="X1276" s="103">
        <f t="shared" si="663"/>
        <v>1.9920806600000001</v>
      </c>
      <c r="Y1276" s="103">
        <f t="shared" si="664"/>
        <v>0</v>
      </c>
      <c r="Z1276" s="114" t="str">
        <f t="shared" si="672"/>
        <v>A+J=</v>
      </c>
      <c r="AA1276" s="108">
        <f t="shared" si="673"/>
        <v>45463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2">
        <f t="shared" si="665"/>
        <v>45452</v>
      </c>
      <c r="B1277" s="103">
        <f t="shared" si="657"/>
        <v>242.59187716</v>
      </c>
      <c r="C1277" s="192">
        <f t="shared" si="675"/>
        <v>179.11836119297467</v>
      </c>
      <c r="D1277" s="104">
        <f t="shared" si="666"/>
        <v>1113.837</v>
      </c>
      <c r="E1277" s="105">
        <f t="shared" si="678"/>
        <v>1117.28</v>
      </c>
      <c r="F1277" s="106">
        <f t="shared" si="679"/>
        <v>45402</v>
      </c>
      <c r="G1277" s="107">
        <f t="shared" si="658"/>
        <v>3.0911165637341753E-3</v>
      </c>
      <c r="H1277" s="108">
        <f t="shared" si="671"/>
        <v>45463</v>
      </c>
      <c r="I1277" s="108">
        <f t="shared" si="659"/>
        <v>45463</v>
      </c>
      <c r="J1277" s="109">
        <f t="shared" si="667"/>
        <v>22</v>
      </c>
      <c r="K1277" s="109">
        <f t="shared" si="682"/>
        <v>14</v>
      </c>
      <c r="L1277" s="8">
        <f t="shared" si="668"/>
        <v>1.0019659700000001</v>
      </c>
      <c r="M1277" s="110">
        <f t="shared" si="681"/>
        <v>1</v>
      </c>
      <c r="N1277" s="110">
        <f t="shared" si="676"/>
        <v>1.3406091460920151</v>
      </c>
      <c r="O1277" s="103">
        <f t="shared" si="680"/>
        <v>1.34324474</v>
      </c>
      <c r="P1277" s="103">
        <f t="shared" si="660"/>
        <v>240.5997965</v>
      </c>
      <c r="Q1277" s="11">
        <f t="shared" si="674"/>
        <v>0</v>
      </c>
      <c r="R1277" s="30">
        <f t="shared" si="669"/>
        <v>0</v>
      </c>
      <c r="S1277" s="8">
        <f t="shared" si="661"/>
        <v>0</v>
      </c>
      <c r="T1277" s="113">
        <f t="shared" si="670"/>
        <v>0.16</v>
      </c>
      <c r="U1277" s="111">
        <f t="shared" si="677"/>
        <v>14</v>
      </c>
      <c r="V1277" s="111">
        <v>252</v>
      </c>
      <c r="W1277" s="110">
        <f t="shared" si="662"/>
        <v>1.0082796439999999</v>
      </c>
      <c r="X1277" s="103">
        <f t="shared" si="663"/>
        <v>1.9920806600000001</v>
      </c>
      <c r="Y1277" s="103">
        <f t="shared" si="664"/>
        <v>0</v>
      </c>
      <c r="Z1277" s="114" t="str">
        <f t="shared" si="672"/>
        <v>A+J=</v>
      </c>
      <c r="AA1277" s="108">
        <f t="shared" si="673"/>
        <v>45463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2">
        <f t="shared" si="665"/>
        <v>45453</v>
      </c>
      <c r="B1278" s="103">
        <f t="shared" si="657"/>
        <v>242.59187716</v>
      </c>
      <c r="C1278" s="192">
        <f t="shared" si="675"/>
        <v>179.11836119297467</v>
      </c>
      <c r="D1278" s="104">
        <f t="shared" si="666"/>
        <v>1113.837</v>
      </c>
      <c r="E1278" s="105">
        <f t="shared" si="678"/>
        <v>1117.28</v>
      </c>
      <c r="F1278" s="106">
        <f t="shared" si="679"/>
        <v>45402</v>
      </c>
      <c r="G1278" s="107">
        <f t="shared" si="658"/>
        <v>3.0911165637341753E-3</v>
      </c>
      <c r="H1278" s="108">
        <f t="shared" si="671"/>
        <v>45463</v>
      </c>
      <c r="I1278" s="108">
        <f t="shared" si="659"/>
        <v>45463</v>
      </c>
      <c r="J1278" s="109">
        <f t="shared" si="667"/>
        <v>22</v>
      </c>
      <c r="K1278" s="109">
        <f t="shared" si="682"/>
        <v>14</v>
      </c>
      <c r="L1278" s="8">
        <f t="shared" si="668"/>
        <v>1.0019659700000001</v>
      </c>
      <c r="M1278" s="110">
        <f t="shared" si="681"/>
        <v>1</v>
      </c>
      <c r="N1278" s="110">
        <f t="shared" si="676"/>
        <v>1.3406091460920151</v>
      </c>
      <c r="O1278" s="103">
        <f t="shared" si="680"/>
        <v>1.34324474</v>
      </c>
      <c r="P1278" s="103">
        <f t="shared" si="660"/>
        <v>240.5997965</v>
      </c>
      <c r="Q1278" s="11">
        <f t="shared" si="674"/>
        <v>0</v>
      </c>
      <c r="R1278" s="30">
        <f t="shared" si="669"/>
        <v>0</v>
      </c>
      <c r="S1278" s="8">
        <f t="shared" si="661"/>
        <v>0</v>
      </c>
      <c r="T1278" s="113">
        <f t="shared" si="670"/>
        <v>0.16</v>
      </c>
      <c r="U1278" s="111">
        <f t="shared" si="677"/>
        <v>14</v>
      </c>
      <c r="V1278" s="111">
        <v>252</v>
      </c>
      <c r="W1278" s="110">
        <f t="shared" si="662"/>
        <v>1.0082796439999999</v>
      </c>
      <c r="X1278" s="103">
        <f t="shared" si="663"/>
        <v>1.9920806600000001</v>
      </c>
      <c r="Y1278" s="103">
        <f t="shared" si="664"/>
        <v>0</v>
      </c>
      <c r="Z1278" s="114" t="str">
        <f t="shared" si="672"/>
        <v>A+J=</v>
      </c>
      <c r="AA1278" s="108">
        <f t="shared" si="673"/>
        <v>45463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2">
        <f t="shared" si="665"/>
        <v>45454</v>
      </c>
      <c r="B1279" s="103">
        <f t="shared" si="657"/>
        <v>242.76885264000001</v>
      </c>
      <c r="C1279" s="192">
        <f t="shared" si="675"/>
        <v>179.11836119297467</v>
      </c>
      <c r="D1279" s="104">
        <f t="shared" si="666"/>
        <v>1113.837</v>
      </c>
      <c r="E1279" s="105">
        <f t="shared" si="678"/>
        <v>1117.28</v>
      </c>
      <c r="F1279" s="106">
        <f t="shared" si="679"/>
        <v>45402</v>
      </c>
      <c r="G1279" s="107">
        <f t="shared" si="658"/>
        <v>3.0911165637341753E-3</v>
      </c>
      <c r="H1279" s="108">
        <f t="shared" si="671"/>
        <v>45463</v>
      </c>
      <c r="I1279" s="108">
        <f t="shared" si="659"/>
        <v>45463</v>
      </c>
      <c r="J1279" s="109">
        <f t="shared" si="667"/>
        <v>22</v>
      </c>
      <c r="K1279" s="109">
        <f t="shared" si="682"/>
        <v>15</v>
      </c>
      <c r="L1279" s="8">
        <f t="shared" si="668"/>
        <v>1.00210654</v>
      </c>
      <c r="M1279" s="110">
        <f t="shared" si="681"/>
        <v>1</v>
      </c>
      <c r="N1279" s="110">
        <f t="shared" si="676"/>
        <v>1.3406091460920151</v>
      </c>
      <c r="O1279" s="103">
        <f t="shared" si="680"/>
        <v>1.3434331900000001</v>
      </c>
      <c r="P1279" s="103">
        <f t="shared" si="660"/>
        <v>240.63355136000001</v>
      </c>
      <c r="Q1279" s="11">
        <f t="shared" si="674"/>
        <v>0</v>
      </c>
      <c r="R1279" s="30">
        <f t="shared" si="669"/>
        <v>0</v>
      </c>
      <c r="S1279" s="8">
        <f t="shared" si="661"/>
        <v>0</v>
      </c>
      <c r="T1279" s="113">
        <f t="shared" si="670"/>
        <v>0.16</v>
      </c>
      <c r="U1279" s="111">
        <f t="shared" si="677"/>
        <v>15</v>
      </c>
      <c r="V1279" s="111">
        <v>252</v>
      </c>
      <c r="W1279" s="110">
        <f t="shared" si="662"/>
        <v>1.008873664</v>
      </c>
      <c r="X1279" s="103">
        <f t="shared" si="663"/>
        <v>2.1353012800000002</v>
      </c>
      <c r="Y1279" s="103">
        <f t="shared" si="664"/>
        <v>0</v>
      </c>
      <c r="Z1279" s="114" t="str">
        <f t="shared" si="672"/>
        <v>A+J=</v>
      </c>
      <c r="AA1279" s="108">
        <f t="shared" si="673"/>
        <v>45463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2">
        <f t="shared" si="665"/>
        <v>45455</v>
      </c>
      <c r="B1280" s="103">
        <f t="shared" si="657"/>
        <v>242.94595583</v>
      </c>
      <c r="C1280" s="192">
        <f t="shared" si="675"/>
        <v>179.11836119297467</v>
      </c>
      <c r="D1280" s="104">
        <f t="shared" si="666"/>
        <v>1113.837</v>
      </c>
      <c r="E1280" s="105">
        <f t="shared" si="678"/>
        <v>1117.28</v>
      </c>
      <c r="F1280" s="106">
        <f t="shared" si="679"/>
        <v>45402</v>
      </c>
      <c r="G1280" s="107">
        <f t="shared" si="658"/>
        <v>3.0911165637341753E-3</v>
      </c>
      <c r="H1280" s="108">
        <f t="shared" si="671"/>
        <v>45463</v>
      </c>
      <c r="I1280" s="108">
        <f t="shared" si="659"/>
        <v>45463</v>
      </c>
      <c r="J1280" s="109">
        <f t="shared" si="667"/>
        <v>22</v>
      </c>
      <c r="K1280" s="109">
        <f t="shared" si="682"/>
        <v>16</v>
      </c>
      <c r="L1280" s="8">
        <f t="shared" si="668"/>
        <v>1.00224713</v>
      </c>
      <c r="M1280" s="110">
        <f t="shared" si="681"/>
        <v>1</v>
      </c>
      <c r="N1280" s="110">
        <f t="shared" si="676"/>
        <v>1.3406091460920151</v>
      </c>
      <c r="O1280" s="103">
        <f t="shared" si="680"/>
        <v>1.3436216599999999</v>
      </c>
      <c r="P1280" s="103">
        <f t="shared" si="660"/>
        <v>240.6673098</v>
      </c>
      <c r="Q1280" s="11">
        <f t="shared" si="674"/>
        <v>0</v>
      </c>
      <c r="R1280" s="30">
        <f t="shared" si="669"/>
        <v>0</v>
      </c>
      <c r="S1280" s="8">
        <f t="shared" si="661"/>
        <v>0</v>
      </c>
      <c r="T1280" s="113">
        <f t="shared" si="670"/>
        <v>0.16</v>
      </c>
      <c r="U1280" s="111">
        <f t="shared" si="677"/>
        <v>16</v>
      </c>
      <c r="V1280" s="111">
        <v>252</v>
      </c>
      <c r="W1280" s="110">
        <f t="shared" si="662"/>
        <v>1.0094680330000001</v>
      </c>
      <c r="X1280" s="103">
        <f t="shared" si="663"/>
        <v>2.27864603</v>
      </c>
      <c r="Y1280" s="103">
        <f t="shared" si="664"/>
        <v>0</v>
      </c>
      <c r="Z1280" s="114" t="str">
        <f t="shared" si="672"/>
        <v>A+J=</v>
      </c>
      <c r="AA1280" s="108">
        <f t="shared" si="673"/>
        <v>45463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2">
        <f t="shared" si="665"/>
        <v>45456</v>
      </c>
      <c r="B1281" s="103">
        <f t="shared" si="657"/>
        <v>243.12319267000001</v>
      </c>
      <c r="C1281" s="192">
        <f t="shared" si="675"/>
        <v>179.11836119297467</v>
      </c>
      <c r="D1281" s="104">
        <f t="shared" si="666"/>
        <v>1113.837</v>
      </c>
      <c r="E1281" s="105">
        <f t="shared" si="678"/>
        <v>1117.28</v>
      </c>
      <c r="F1281" s="106">
        <f t="shared" si="679"/>
        <v>45402</v>
      </c>
      <c r="G1281" s="107">
        <f t="shared" si="658"/>
        <v>3.0911165637341753E-3</v>
      </c>
      <c r="H1281" s="108">
        <f t="shared" si="671"/>
        <v>45463</v>
      </c>
      <c r="I1281" s="108">
        <f t="shared" si="659"/>
        <v>45463</v>
      </c>
      <c r="J1281" s="109">
        <f t="shared" si="667"/>
        <v>22</v>
      </c>
      <c r="K1281" s="109">
        <f t="shared" si="682"/>
        <v>17</v>
      </c>
      <c r="L1281" s="8">
        <f t="shared" si="668"/>
        <v>1.00238775</v>
      </c>
      <c r="M1281" s="110">
        <f t="shared" si="681"/>
        <v>1</v>
      </c>
      <c r="N1281" s="110">
        <f t="shared" si="676"/>
        <v>1.3406091460920151</v>
      </c>
      <c r="O1281" s="103">
        <f t="shared" si="680"/>
        <v>1.34381018</v>
      </c>
      <c r="P1281" s="103">
        <f t="shared" si="660"/>
        <v>240.70107719000001</v>
      </c>
      <c r="Q1281" s="11">
        <f t="shared" si="674"/>
        <v>0</v>
      </c>
      <c r="R1281" s="30">
        <f t="shared" si="669"/>
        <v>0</v>
      </c>
      <c r="S1281" s="8">
        <f t="shared" si="661"/>
        <v>0</v>
      </c>
      <c r="T1281" s="113">
        <f t="shared" si="670"/>
        <v>0.16</v>
      </c>
      <c r="U1281" s="111">
        <f t="shared" si="677"/>
        <v>17</v>
      </c>
      <c r="V1281" s="111">
        <v>252</v>
      </c>
      <c r="W1281" s="110">
        <f t="shared" si="662"/>
        <v>1.0100627529999999</v>
      </c>
      <c r="X1281" s="103">
        <f t="shared" si="663"/>
        <v>2.42211548</v>
      </c>
      <c r="Y1281" s="103">
        <f t="shared" si="664"/>
        <v>0</v>
      </c>
      <c r="Z1281" s="114" t="str">
        <f t="shared" si="672"/>
        <v>A+J=</v>
      </c>
      <c r="AA1281" s="108">
        <f t="shared" si="673"/>
        <v>45463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2">
        <f t="shared" si="665"/>
        <v>45457</v>
      </c>
      <c r="B1282" s="103">
        <f t="shared" si="657"/>
        <v>243.30055575999998</v>
      </c>
      <c r="C1282" s="192">
        <f t="shared" si="675"/>
        <v>179.11836119297467</v>
      </c>
      <c r="D1282" s="104">
        <f t="shared" si="666"/>
        <v>1113.837</v>
      </c>
      <c r="E1282" s="105">
        <f t="shared" si="678"/>
        <v>1117.28</v>
      </c>
      <c r="F1282" s="106">
        <f t="shared" si="679"/>
        <v>45402</v>
      </c>
      <c r="G1282" s="107">
        <f t="shared" si="658"/>
        <v>3.0911165637341753E-3</v>
      </c>
      <c r="H1282" s="108">
        <f t="shared" si="671"/>
        <v>45463</v>
      </c>
      <c r="I1282" s="108">
        <f t="shared" si="659"/>
        <v>45463</v>
      </c>
      <c r="J1282" s="109">
        <f t="shared" si="667"/>
        <v>22</v>
      </c>
      <c r="K1282" s="109">
        <f t="shared" si="682"/>
        <v>18</v>
      </c>
      <c r="L1282" s="8">
        <f t="shared" si="668"/>
        <v>1.00252838</v>
      </c>
      <c r="M1282" s="110">
        <f t="shared" si="681"/>
        <v>1</v>
      </c>
      <c r="N1282" s="110">
        <f t="shared" si="676"/>
        <v>1.3406091460920151</v>
      </c>
      <c r="O1282" s="103">
        <f t="shared" si="680"/>
        <v>1.3439987099999999</v>
      </c>
      <c r="P1282" s="103">
        <f t="shared" si="660"/>
        <v>240.73484637999999</v>
      </c>
      <c r="Q1282" s="11">
        <f t="shared" si="674"/>
        <v>0</v>
      </c>
      <c r="R1282" s="30">
        <f t="shared" si="669"/>
        <v>0</v>
      </c>
      <c r="S1282" s="8">
        <f t="shared" si="661"/>
        <v>0</v>
      </c>
      <c r="T1282" s="113">
        <f t="shared" si="670"/>
        <v>0.16</v>
      </c>
      <c r="U1282" s="111">
        <f t="shared" si="677"/>
        <v>18</v>
      </c>
      <c r="V1282" s="111">
        <v>252</v>
      </c>
      <c r="W1282" s="110">
        <f t="shared" si="662"/>
        <v>1.0106578230000001</v>
      </c>
      <c r="X1282" s="103">
        <f t="shared" si="663"/>
        <v>2.5657093799999999</v>
      </c>
      <c r="Y1282" s="103">
        <f t="shared" si="664"/>
        <v>0</v>
      </c>
      <c r="Z1282" s="114" t="str">
        <f t="shared" si="672"/>
        <v>A+J=</v>
      </c>
      <c r="AA1282" s="108">
        <f t="shared" si="673"/>
        <v>45463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2">
        <f t="shared" si="665"/>
        <v>45458</v>
      </c>
      <c r="B1283" s="103">
        <f t="shared" si="657"/>
        <v>243.47804896</v>
      </c>
      <c r="C1283" s="192">
        <f t="shared" si="675"/>
        <v>179.11836119297467</v>
      </c>
      <c r="D1283" s="104">
        <f t="shared" si="666"/>
        <v>1113.837</v>
      </c>
      <c r="E1283" s="105">
        <f t="shared" si="678"/>
        <v>1117.28</v>
      </c>
      <c r="F1283" s="106">
        <f t="shared" si="679"/>
        <v>45402</v>
      </c>
      <c r="G1283" s="107">
        <f t="shared" si="658"/>
        <v>3.0911165637341753E-3</v>
      </c>
      <c r="H1283" s="108">
        <f t="shared" si="671"/>
        <v>45463</v>
      </c>
      <c r="I1283" s="108">
        <f t="shared" si="659"/>
        <v>45463</v>
      </c>
      <c r="J1283" s="109">
        <f t="shared" si="667"/>
        <v>22</v>
      </c>
      <c r="K1283" s="109">
        <f t="shared" si="682"/>
        <v>19</v>
      </c>
      <c r="L1283" s="8">
        <f t="shared" si="668"/>
        <v>1.0026690300000001</v>
      </c>
      <c r="M1283" s="110">
        <f t="shared" si="681"/>
        <v>1</v>
      </c>
      <c r="N1283" s="110">
        <f t="shared" si="676"/>
        <v>1.3406091460920151</v>
      </c>
      <c r="O1283" s="103">
        <f t="shared" si="680"/>
        <v>1.3441872699999999</v>
      </c>
      <c r="P1283" s="103">
        <f t="shared" si="660"/>
        <v>240.76862093</v>
      </c>
      <c r="Q1283" s="11">
        <f t="shared" si="674"/>
        <v>0</v>
      </c>
      <c r="R1283" s="30">
        <f t="shared" si="669"/>
        <v>0</v>
      </c>
      <c r="S1283" s="8">
        <f t="shared" si="661"/>
        <v>0</v>
      </c>
      <c r="T1283" s="113">
        <f t="shared" si="670"/>
        <v>0.16</v>
      </c>
      <c r="U1283" s="111">
        <f t="shared" si="677"/>
        <v>19</v>
      </c>
      <c r="V1283" s="111">
        <v>252</v>
      </c>
      <c r="W1283" s="110">
        <f t="shared" si="662"/>
        <v>1.0112532439999999</v>
      </c>
      <c r="X1283" s="103">
        <f t="shared" si="663"/>
        <v>2.7094280300000002</v>
      </c>
      <c r="Y1283" s="103">
        <f t="shared" si="664"/>
        <v>0</v>
      </c>
      <c r="Z1283" s="114" t="str">
        <f t="shared" si="672"/>
        <v>A+J=</v>
      </c>
      <c r="AA1283" s="108">
        <f t="shared" si="673"/>
        <v>45463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2">
        <f t="shared" si="665"/>
        <v>45459</v>
      </c>
      <c r="B1284" s="103">
        <f t="shared" si="657"/>
        <v>243.47804896</v>
      </c>
      <c r="C1284" s="192">
        <f t="shared" si="675"/>
        <v>179.11836119297467</v>
      </c>
      <c r="D1284" s="104">
        <f t="shared" si="666"/>
        <v>1113.837</v>
      </c>
      <c r="E1284" s="105">
        <f t="shared" si="678"/>
        <v>1117.28</v>
      </c>
      <c r="F1284" s="106">
        <f t="shared" si="679"/>
        <v>45402</v>
      </c>
      <c r="G1284" s="107">
        <f t="shared" si="658"/>
        <v>3.0911165637341753E-3</v>
      </c>
      <c r="H1284" s="108">
        <f t="shared" si="671"/>
        <v>45463</v>
      </c>
      <c r="I1284" s="108">
        <f t="shared" si="659"/>
        <v>45463</v>
      </c>
      <c r="J1284" s="109">
        <f t="shared" si="667"/>
        <v>22</v>
      </c>
      <c r="K1284" s="109">
        <f t="shared" si="682"/>
        <v>19</v>
      </c>
      <c r="L1284" s="8">
        <f t="shared" si="668"/>
        <v>1.0026690300000001</v>
      </c>
      <c r="M1284" s="110">
        <f t="shared" si="681"/>
        <v>1</v>
      </c>
      <c r="N1284" s="110">
        <f t="shared" si="676"/>
        <v>1.3406091460920151</v>
      </c>
      <c r="O1284" s="103">
        <f t="shared" si="680"/>
        <v>1.3441872699999999</v>
      </c>
      <c r="P1284" s="103">
        <f t="shared" si="660"/>
        <v>240.76862093</v>
      </c>
      <c r="Q1284" s="11">
        <f t="shared" si="674"/>
        <v>0</v>
      </c>
      <c r="R1284" s="30">
        <f t="shared" si="669"/>
        <v>0</v>
      </c>
      <c r="S1284" s="8">
        <f t="shared" si="661"/>
        <v>0</v>
      </c>
      <c r="T1284" s="113">
        <f t="shared" si="670"/>
        <v>0.16</v>
      </c>
      <c r="U1284" s="111">
        <f t="shared" si="677"/>
        <v>19</v>
      </c>
      <c r="V1284" s="111">
        <v>252</v>
      </c>
      <c r="W1284" s="110">
        <f t="shared" si="662"/>
        <v>1.0112532439999999</v>
      </c>
      <c r="X1284" s="103">
        <f t="shared" si="663"/>
        <v>2.7094280300000002</v>
      </c>
      <c r="Y1284" s="103">
        <f t="shared" si="664"/>
        <v>0</v>
      </c>
      <c r="Z1284" s="114" t="str">
        <f t="shared" si="672"/>
        <v>A+J=</v>
      </c>
      <c r="AA1284" s="108">
        <f t="shared" si="673"/>
        <v>45463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2">
        <f t="shared" si="665"/>
        <v>45460</v>
      </c>
      <c r="B1285" s="103">
        <f t="shared" si="657"/>
        <v>243.47804896</v>
      </c>
      <c r="C1285" s="192">
        <f t="shared" si="675"/>
        <v>179.11836119297467</v>
      </c>
      <c r="D1285" s="104">
        <f t="shared" si="666"/>
        <v>1113.837</v>
      </c>
      <c r="E1285" s="105">
        <f t="shared" si="678"/>
        <v>1117.28</v>
      </c>
      <c r="F1285" s="106">
        <f t="shared" si="679"/>
        <v>45402</v>
      </c>
      <c r="G1285" s="107">
        <f t="shared" si="658"/>
        <v>3.0911165637341753E-3</v>
      </c>
      <c r="H1285" s="108">
        <f t="shared" si="671"/>
        <v>45463</v>
      </c>
      <c r="I1285" s="108">
        <f t="shared" si="659"/>
        <v>45463</v>
      </c>
      <c r="J1285" s="109">
        <f t="shared" si="667"/>
        <v>22</v>
      </c>
      <c r="K1285" s="109">
        <f t="shared" si="682"/>
        <v>19</v>
      </c>
      <c r="L1285" s="8">
        <f t="shared" si="668"/>
        <v>1.0026690300000001</v>
      </c>
      <c r="M1285" s="110">
        <f t="shared" si="681"/>
        <v>1</v>
      </c>
      <c r="N1285" s="110">
        <f t="shared" si="676"/>
        <v>1.3406091460920151</v>
      </c>
      <c r="O1285" s="103">
        <f t="shared" si="680"/>
        <v>1.3441872699999999</v>
      </c>
      <c r="P1285" s="103">
        <f t="shared" si="660"/>
        <v>240.76862093</v>
      </c>
      <c r="Q1285" s="11">
        <f t="shared" si="674"/>
        <v>0</v>
      </c>
      <c r="R1285" s="30">
        <f t="shared" si="669"/>
        <v>0</v>
      </c>
      <c r="S1285" s="8">
        <f t="shared" si="661"/>
        <v>0</v>
      </c>
      <c r="T1285" s="113">
        <f t="shared" si="670"/>
        <v>0.16</v>
      </c>
      <c r="U1285" s="111">
        <f t="shared" si="677"/>
        <v>19</v>
      </c>
      <c r="V1285" s="111">
        <v>252</v>
      </c>
      <c r="W1285" s="110">
        <f t="shared" si="662"/>
        <v>1.0112532439999999</v>
      </c>
      <c r="X1285" s="103">
        <f t="shared" si="663"/>
        <v>2.7094280300000002</v>
      </c>
      <c r="Y1285" s="103">
        <f t="shared" si="664"/>
        <v>0</v>
      </c>
      <c r="Z1285" s="114" t="str">
        <f t="shared" si="672"/>
        <v>A+J=</v>
      </c>
      <c r="AA1285" s="108">
        <f t="shared" si="673"/>
        <v>45463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2">
        <f t="shared" si="665"/>
        <v>45461</v>
      </c>
      <c r="B1286" s="103">
        <f t="shared" si="657"/>
        <v>243.65567212000002</v>
      </c>
      <c r="C1286" s="192">
        <f t="shared" si="675"/>
        <v>179.11836119297467</v>
      </c>
      <c r="D1286" s="104">
        <f t="shared" si="666"/>
        <v>1113.837</v>
      </c>
      <c r="E1286" s="105">
        <f t="shared" si="678"/>
        <v>1117.28</v>
      </c>
      <c r="F1286" s="106">
        <f t="shared" si="679"/>
        <v>45402</v>
      </c>
      <c r="G1286" s="107">
        <f t="shared" si="658"/>
        <v>3.0911165637341753E-3</v>
      </c>
      <c r="H1286" s="108">
        <f t="shared" si="671"/>
        <v>45463</v>
      </c>
      <c r="I1286" s="108">
        <f t="shared" si="659"/>
        <v>45463</v>
      </c>
      <c r="J1286" s="109">
        <f t="shared" si="667"/>
        <v>22</v>
      </c>
      <c r="K1286" s="109">
        <f t="shared" si="682"/>
        <v>20</v>
      </c>
      <c r="L1286" s="8">
        <f t="shared" si="668"/>
        <v>1.00280971</v>
      </c>
      <c r="M1286" s="110">
        <f t="shared" si="681"/>
        <v>1</v>
      </c>
      <c r="N1286" s="110">
        <f t="shared" si="676"/>
        <v>1.3406091460920151</v>
      </c>
      <c r="O1286" s="103">
        <f t="shared" si="680"/>
        <v>1.34437586</v>
      </c>
      <c r="P1286" s="103">
        <f t="shared" si="660"/>
        <v>240.80240087000001</v>
      </c>
      <c r="Q1286" s="11">
        <f t="shared" si="674"/>
        <v>0</v>
      </c>
      <c r="R1286" s="30">
        <f t="shared" si="669"/>
        <v>0</v>
      </c>
      <c r="S1286" s="8">
        <f t="shared" si="661"/>
        <v>0</v>
      </c>
      <c r="T1286" s="113">
        <f t="shared" si="670"/>
        <v>0.16</v>
      </c>
      <c r="U1286" s="111">
        <f t="shared" si="677"/>
        <v>20</v>
      </c>
      <c r="V1286" s="111">
        <v>252</v>
      </c>
      <c r="W1286" s="110">
        <f t="shared" si="662"/>
        <v>1.0118490149999999</v>
      </c>
      <c r="X1286" s="103">
        <f t="shared" si="663"/>
        <v>2.8532712500000001</v>
      </c>
      <c r="Y1286" s="103">
        <f t="shared" si="664"/>
        <v>0</v>
      </c>
      <c r="Z1286" s="114" t="str">
        <f t="shared" si="672"/>
        <v>A+J=</v>
      </c>
      <c r="AA1286" s="108">
        <f t="shared" si="673"/>
        <v>45463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2">
        <f t="shared" si="665"/>
        <v>45462</v>
      </c>
      <c r="B1287" s="103">
        <f t="shared" si="657"/>
        <v>243.83342392999998</v>
      </c>
      <c r="C1287" s="192">
        <f t="shared" si="675"/>
        <v>179.11836119297467</v>
      </c>
      <c r="D1287" s="104">
        <f t="shared" si="666"/>
        <v>1113.837</v>
      </c>
      <c r="E1287" s="105">
        <f t="shared" si="678"/>
        <v>1117.28</v>
      </c>
      <c r="F1287" s="106">
        <f t="shared" si="679"/>
        <v>45402</v>
      </c>
      <c r="G1287" s="107">
        <f t="shared" si="658"/>
        <v>3.0911165637341753E-3</v>
      </c>
      <c r="H1287" s="108">
        <f t="shared" si="671"/>
        <v>45463</v>
      </c>
      <c r="I1287" s="108">
        <f t="shared" si="659"/>
        <v>45463</v>
      </c>
      <c r="J1287" s="109">
        <f t="shared" si="667"/>
        <v>22</v>
      </c>
      <c r="K1287" s="109">
        <f t="shared" si="682"/>
        <v>21</v>
      </c>
      <c r="L1287" s="8">
        <f t="shared" si="668"/>
        <v>1.0029504</v>
      </c>
      <c r="M1287" s="110">
        <f t="shared" si="681"/>
        <v>1</v>
      </c>
      <c r="N1287" s="110">
        <f t="shared" si="676"/>
        <v>1.3406091460920151</v>
      </c>
      <c r="O1287" s="103">
        <f t="shared" si="680"/>
        <v>1.3445644699999999</v>
      </c>
      <c r="P1287" s="103">
        <f t="shared" si="660"/>
        <v>240.83618437999999</v>
      </c>
      <c r="Q1287" s="11">
        <f t="shared" si="674"/>
        <v>0</v>
      </c>
      <c r="R1287" s="30">
        <f t="shared" si="669"/>
        <v>0</v>
      </c>
      <c r="S1287" s="8">
        <f t="shared" si="661"/>
        <v>0</v>
      </c>
      <c r="T1287" s="113">
        <f t="shared" si="670"/>
        <v>0.16</v>
      </c>
      <c r="U1287" s="111">
        <f t="shared" si="677"/>
        <v>21</v>
      </c>
      <c r="V1287" s="111">
        <v>252</v>
      </c>
      <c r="W1287" s="110">
        <f t="shared" si="662"/>
        <v>1.0124451379999999</v>
      </c>
      <c r="X1287" s="103">
        <f t="shared" si="663"/>
        <v>2.9972395500000002</v>
      </c>
      <c r="Y1287" s="103">
        <f t="shared" si="664"/>
        <v>0</v>
      </c>
      <c r="Z1287" s="114" t="str">
        <f t="shared" si="672"/>
        <v>A+J=</v>
      </c>
      <c r="AA1287" s="108">
        <f t="shared" si="673"/>
        <v>45463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2">
        <f t="shared" si="665"/>
        <v>45463</v>
      </c>
      <c r="B1288" s="103">
        <f t="shared" si="657"/>
        <v>244.01130599999999</v>
      </c>
      <c r="C1288" s="192">
        <f t="shared" si="675"/>
        <v>179.11836119297467</v>
      </c>
      <c r="D1288" s="104">
        <f t="shared" si="666"/>
        <v>1113.837</v>
      </c>
      <c r="E1288" s="105">
        <f t="shared" si="678"/>
        <v>1117.28</v>
      </c>
      <c r="F1288" s="106">
        <f t="shared" si="679"/>
        <v>45402</v>
      </c>
      <c r="G1288" s="107">
        <f t="shared" si="658"/>
        <v>3.0911165637341753E-3</v>
      </c>
      <c r="H1288" s="108">
        <f t="shared" si="671"/>
        <v>45495</v>
      </c>
      <c r="I1288" s="108">
        <f t="shared" si="659"/>
        <v>45463</v>
      </c>
      <c r="J1288" s="109">
        <f t="shared" si="667"/>
        <v>22</v>
      </c>
      <c r="K1288" s="109">
        <f t="shared" si="682"/>
        <v>22</v>
      </c>
      <c r="L1288" s="8">
        <f t="shared" si="668"/>
        <v>1.00309111</v>
      </c>
      <c r="M1288" s="110">
        <f t="shared" si="681"/>
        <v>1</v>
      </c>
      <c r="N1288" s="110">
        <f t="shared" si="676"/>
        <v>1.3406091460920151</v>
      </c>
      <c r="O1288" s="103">
        <f t="shared" si="680"/>
        <v>1.3447531100000001</v>
      </c>
      <c r="P1288" s="103">
        <f t="shared" si="660"/>
        <v>240.86997327</v>
      </c>
      <c r="Q1288" s="11">
        <f t="shared" si="674"/>
        <v>42</v>
      </c>
      <c r="R1288" s="30">
        <f t="shared" si="669"/>
        <v>7.2244000000000003E-2</v>
      </c>
      <c r="S1288" s="8">
        <f t="shared" si="661"/>
        <v>17.401410340000002</v>
      </c>
      <c r="T1288" s="113">
        <f t="shared" si="670"/>
        <v>0.16</v>
      </c>
      <c r="U1288" s="111">
        <f t="shared" si="677"/>
        <v>22</v>
      </c>
      <c r="V1288" s="111">
        <v>252</v>
      </c>
      <c r="W1288" s="110">
        <f t="shared" si="662"/>
        <v>1.0130416120000001</v>
      </c>
      <c r="X1288" s="103">
        <f t="shared" si="663"/>
        <v>3.1413327299999998</v>
      </c>
      <c r="Y1288" s="103">
        <f t="shared" si="664"/>
        <v>20.54274307</v>
      </c>
      <c r="Z1288" s="114" t="str">
        <f t="shared" si="672"/>
        <v>A+J=</v>
      </c>
      <c r="AA1288" s="108">
        <f t="shared" si="673"/>
        <v>45463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2">
        <f t="shared" si="665"/>
        <v>45464</v>
      </c>
      <c r="B1289" s="103">
        <f t="shared" si="657"/>
        <v>223.69037416</v>
      </c>
      <c r="C1289" s="192">
        <f t="shared" si="675"/>
        <v>166.1781343137076</v>
      </c>
      <c r="D1289" s="104">
        <f t="shared" si="666"/>
        <v>1117.28</v>
      </c>
      <c r="E1289" s="105">
        <f t="shared" si="678"/>
        <v>1127.2329999999999</v>
      </c>
      <c r="F1289" s="106">
        <f t="shared" si="679"/>
        <v>45432</v>
      </c>
      <c r="G1289" s="107">
        <f t="shared" si="658"/>
        <v>8.908241443505549E-3</v>
      </c>
      <c r="H1289" s="108">
        <f t="shared" si="671"/>
        <v>45495</v>
      </c>
      <c r="I1289" s="108">
        <f t="shared" si="659"/>
        <v>45495</v>
      </c>
      <c r="J1289" s="109">
        <f t="shared" si="667"/>
        <v>22</v>
      </c>
      <c r="K1289" s="109">
        <f t="shared" si="682"/>
        <v>1</v>
      </c>
      <c r="L1289" s="8">
        <f t="shared" si="668"/>
        <v>1.0004032</v>
      </c>
      <c r="M1289" s="110">
        <f t="shared" si="681"/>
        <v>1.00309111</v>
      </c>
      <c r="N1289" s="110">
        <f t="shared" si="676"/>
        <v>1.3447531164295916</v>
      </c>
      <c r="O1289" s="103">
        <f t="shared" si="680"/>
        <v>1.34529532</v>
      </c>
      <c r="P1289" s="103">
        <f t="shared" si="660"/>
        <v>223.55866637</v>
      </c>
      <c r="Q1289" s="11">
        <f t="shared" si="674"/>
        <v>0</v>
      </c>
      <c r="R1289" s="30">
        <f t="shared" si="669"/>
        <v>0</v>
      </c>
      <c r="S1289" s="8">
        <f t="shared" si="661"/>
        <v>0</v>
      </c>
      <c r="T1289" s="113">
        <f t="shared" si="670"/>
        <v>0.16</v>
      </c>
      <c r="U1289" s="111">
        <f t="shared" si="677"/>
        <v>1</v>
      </c>
      <c r="V1289" s="111">
        <v>252</v>
      </c>
      <c r="W1289" s="110">
        <f t="shared" si="662"/>
        <v>1.0005891419999999</v>
      </c>
      <c r="X1289" s="103">
        <f t="shared" si="663"/>
        <v>0.13170778999999999</v>
      </c>
      <c r="Y1289" s="103">
        <f t="shared" si="664"/>
        <v>0</v>
      </c>
      <c r="Z1289" s="114" t="str">
        <f t="shared" si="672"/>
        <v>A+J=</v>
      </c>
      <c r="AA1289" s="108">
        <f t="shared" si="673"/>
        <v>45495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2">
        <f t="shared" si="665"/>
        <v>45465</v>
      </c>
      <c r="B1290" s="103">
        <f t="shared" ref="B1290:B1353" si="683">(P1290+X1290)</f>
        <v>223.91240557</v>
      </c>
      <c r="C1290" s="192">
        <f t="shared" si="675"/>
        <v>166.1781343137076</v>
      </c>
      <c r="D1290" s="104">
        <f t="shared" si="666"/>
        <v>1117.28</v>
      </c>
      <c r="E1290" s="105">
        <f t="shared" si="678"/>
        <v>1127.2329999999999</v>
      </c>
      <c r="F1290" s="106">
        <f t="shared" si="679"/>
        <v>45432</v>
      </c>
      <c r="G1290" s="107">
        <f t="shared" ref="G1290:G1353" si="684">(E1290/D1290)-1</f>
        <v>8.908241443505549E-3</v>
      </c>
      <c r="H1290" s="108">
        <f t="shared" si="671"/>
        <v>45495</v>
      </c>
      <c r="I1290" s="108">
        <f t="shared" ref="I1290:I1353" si="685">IF(A1290&gt;I1289,H1290,I1289)</f>
        <v>45495</v>
      </c>
      <c r="J1290" s="109">
        <f t="shared" si="667"/>
        <v>22</v>
      </c>
      <c r="K1290" s="109">
        <f t="shared" si="682"/>
        <v>2</v>
      </c>
      <c r="L1290" s="8">
        <f t="shared" si="668"/>
        <v>1.00080657</v>
      </c>
      <c r="M1290" s="110">
        <f t="shared" si="681"/>
        <v>1.00309111</v>
      </c>
      <c r="N1290" s="110">
        <f t="shared" si="676"/>
        <v>1.3447531164295916</v>
      </c>
      <c r="O1290" s="103">
        <f t="shared" si="680"/>
        <v>1.3458377500000001</v>
      </c>
      <c r="P1290" s="103">
        <f t="shared" ref="P1290:P1353" si="686">TRUNC(C1290*O1290,8)</f>
        <v>223.64880638</v>
      </c>
      <c r="Q1290" s="11">
        <f t="shared" si="674"/>
        <v>0</v>
      </c>
      <c r="R1290" s="30">
        <f t="shared" si="669"/>
        <v>0</v>
      </c>
      <c r="S1290" s="8">
        <f t="shared" ref="S1290:S1353" si="687">IF(R1290&gt;0,TRUNC(R1290*P1290,8),0)</f>
        <v>0</v>
      </c>
      <c r="T1290" s="113">
        <f t="shared" si="670"/>
        <v>0.16</v>
      </c>
      <c r="U1290" s="111">
        <f t="shared" si="677"/>
        <v>2</v>
      </c>
      <c r="V1290" s="111">
        <v>252</v>
      </c>
      <c r="W1290" s="110">
        <f t="shared" ref="W1290:W1353" si="688">ROUND((1+T1290)^TRUNC((U1290/V1290),9),9)</f>
        <v>1.0011786300000001</v>
      </c>
      <c r="X1290" s="103">
        <f t="shared" ref="X1290:X1353" si="689">TRUNC((P1290*(W1290-1)),8)</f>
        <v>0.26359918999999998</v>
      </c>
      <c r="Y1290" s="103">
        <f t="shared" ref="Y1290:Y1353" si="690">IF(Q1290&gt;0,S1290+X1290,0)</f>
        <v>0</v>
      </c>
      <c r="Z1290" s="114" t="str">
        <f t="shared" si="672"/>
        <v>A+J=</v>
      </c>
      <c r="AA1290" s="108">
        <f t="shared" si="673"/>
        <v>45495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2">
        <f t="shared" ref="A1291:A1354" si="691">(A1290+1)</f>
        <v>45466</v>
      </c>
      <c r="B1291" s="103">
        <f t="shared" si="683"/>
        <v>223.91240557</v>
      </c>
      <c r="C1291" s="192">
        <f t="shared" si="675"/>
        <v>166.1781343137076</v>
      </c>
      <c r="D1291" s="104">
        <f t="shared" ref="D1291:D1354" si="692">IF(E1291=E1290,D1290,E1290)</f>
        <v>1117.28</v>
      </c>
      <c r="E1291" s="105">
        <f t="shared" si="678"/>
        <v>1127.2329999999999</v>
      </c>
      <c r="F1291" s="106">
        <f t="shared" si="679"/>
        <v>45432</v>
      </c>
      <c r="G1291" s="107">
        <f t="shared" si="684"/>
        <v>8.908241443505549E-3</v>
      </c>
      <c r="H1291" s="108">
        <f t="shared" si="671"/>
        <v>45495</v>
      </c>
      <c r="I1291" s="108">
        <f t="shared" si="685"/>
        <v>45495</v>
      </c>
      <c r="J1291" s="109">
        <f t="shared" ref="J1291:J1354" si="693">IF(I1291=I1290,J1290,NETWORKDAYS(I1290,I1291,$AD$171:$AD$502)-1)</f>
        <v>22</v>
      </c>
      <c r="K1291" s="109">
        <f t="shared" si="682"/>
        <v>2</v>
      </c>
      <c r="L1291" s="8">
        <f t="shared" ref="L1291:L1354" si="694">IF(E1291&lt;D1291,1,TRUNC((E1291/D1291)^TRUNC((K1291/J1291),9),8))</f>
        <v>1.00080657</v>
      </c>
      <c r="M1291" s="110">
        <f t="shared" si="681"/>
        <v>1.00309111</v>
      </c>
      <c r="N1291" s="110">
        <f t="shared" si="676"/>
        <v>1.3447531164295916</v>
      </c>
      <c r="O1291" s="103">
        <f t="shared" si="680"/>
        <v>1.3458377500000001</v>
      </c>
      <c r="P1291" s="103">
        <f t="shared" si="686"/>
        <v>223.64880638</v>
      </c>
      <c r="Q1291" s="11">
        <f t="shared" si="674"/>
        <v>0</v>
      </c>
      <c r="R1291" s="30">
        <f t="shared" ref="R1291:R1354" si="695">IF(Q1291&gt;0,VLOOKUP($A1291,$AD$10:$AI$165,6),0)</f>
        <v>0</v>
      </c>
      <c r="S1291" s="8">
        <f t="shared" si="687"/>
        <v>0</v>
      </c>
      <c r="T1291" s="113">
        <f t="shared" ref="T1291:T1354" si="696">(T1290)</f>
        <v>0.16</v>
      </c>
      <c r="U1291" s="111">
        <f t="shared" si="677"/>
        <v>2</v>
      </c>
      <c r="V1291" s="111">
        <v>252</v>
      </c>
      <c r="W1291" s="110">
        <f t="shared" si="688"/>
        <v>1.0011786300000001</v>
      </c>
      <c r="X1291" s="103">
        <f t="shared" si="689"/>
        <v>0.26359918999999998</v>
      </c>
      <c r="Y1291" s="103">
        <f t="shared" si="690"/>
        <v>0</v>
      </c>
      <c r="Z1291" s="114" t="str">
        <f t="shared" si="672"/>
        <v>A+J=</v>
      </c>
      <c r="AA1291" s="108">
        <f t="shared" si="673"/>
        <v>45495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2">
        <f t="shared" si="691"/>
        <v>45467</v>
      </c>
      <c r="B1292" s="103">
        <f t="shared" si="683"/>
        <v>223.91240557</v>
      </c>
      <c r="C1292" s="192">
        <f t="shared" si="675"/>
        <v>166.1781343137076</v>
      </c>
      <c r="D1292" s="104">
        <f t="shared" si="692"/>
        <v>1117.28</v>
      </c>
      <c r="E1292" s="105">
        <f t="shared" si="678"/>
        <v>1127.2329999999999</v>
      </c>
      <c r="F1292" s="106">
        <f t="shared" si="679"/>
        <v>45432</v>
      </c>
      <c r="G1292" s="107">
        <f t="shared" si="684"/>
        <v>8.908241443505549E-3</v>
      </c>
      <c r="H1292" s="108">
        <f t="shared" ref="H1292:H1355" si="697">IF(DAY(A1292)=H$9,VLOOKUP(A1292,AH$118:AN$450,4),H1291)</f>
        <v>45495</v>
      </c>
      <c r="I1292" s="108">
        <f t="shared" si="685"/>
        <v>45495</v>
      </c>
      <c r="J1292" s="109">
        <f t="shared" si="693"/>
        <v>22</v>
      </c>
      <c r="K1292" s="109">
        <f t="shared" si="682"/>
        <v>2</v>
      </c>
      <c r="L1292" s="8">
        <f t="shared" si="694"/>
        <v>1.00080657</v>
      </c>
      <c r="M1292" s="110">
        <f t="shared" si="681"/>
        <v>1.00309111</v>
      </c>
      <c r="N1292" s="110">
        <f t="shared" si="676"/>
        <v>1.3447531164295916</v>
      </c>
      <c r="O1292" s="103">
        <f t="shared" si="680"/>
        <v>1.3458377500000001</v>
      </c>
      <c r="P1292" s="103">
        <f t="shared" si="686"/>
        <v>223.64880638</v>
      </c>
      <c r="Q1292" s="11">
        <f t="shared" si="674"/>
        <v>0</v>
      </c>
      <c r="R1292" s="30">
        <f t="shared" si="695"/>
        <v>0</v>
      </c>
      <c r="S1292" s="8">
        <f t="shared" si="687"/>
        <v>0</v>
      </c>
      <c r="T1292" s="113">
        <f t="shared" si="696"/>
        <v>0.16</v>
      </c>
      <c r="U1292" s="111">
        <f t="shared" si="677"/>
        <v>2</v>
      </c>
      <c r="V1292" s="111">
        <v>252</v>
      </c>
      <c r="W1292" s="110">
        <f t="shared" si="688"/>
        <v>1.0011786300000001</v>
      </c>
      <c r="X1292" s="103">
        <f t="shared" si="689"/>
        <v>0.26359918999999998</v>
      </c>
      <c r="Y1292" s="103">
        <f t="shared" si="690"/>
        <v>0</v>
      </c>
      <c r="Z1292" s="114" t="str">
        <f t="shared" ref="Z1292:Z1355" si="698">IF($Q1291&gt;0,VLOOKUP($A1291,$AD$10:$AM$165,9),Z1291)</f>
        <v>A+J=</v>
      </c>
      <c r="AA1292" s="108">
        <f t="shared" ref="AA1292:AA1355" si="699">IF($Q1291&gt;0,VLOOKUP($A1291,$AD$10:$AM$165,10),AA1291)</f>
        <v>45495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2">
        <f t="shared" si="691"/>
        <v>45468</v>
      </c>
      <c r="B1293" s="103">
        <f t="shared" si="683"/>
        <v>224.13465961999998</v>
      </c>
      <c r="C1293" s="192">
        <f t="shared" si="675"/>
        <v>166.1781343137076</v>
      </c>
      <c r="D1293" s="104">
        <f t="shared" si="692"/>
        <v>1117.28</v>
      </c>
      <c r="E1293" s="105">
        <f t="shared" si="678"/>
        <v>1127.2329999999999</v>
      </c>
      <c r="F1293" s="106">
        <f t="shared" si="679"/>
        <v>45432</v>
      </c>
      <c r="G1293" s="107">
        <f t="shared" si="684"/>
        <v>8.908241443505549E-3</v>
      </c>
      <c r="H1293" s="108">
        <f t="shared" si="697"/>
        <v>45495</v>
      </c>
      <c r="I1293" s="108">
        <f t="shared" si="685"/>
        <v>45495</v>
      </c>
      <c r="J1293" s="109">
        <f t="shared" si="693"/>
        <v>22</v>
      </c>
      <c r="K1293" s="109">
        <f t="shared" si="682"/>
        <v>3</v>
      </c>
      <c r="L1293" s="8">
        <f t="shared" si="694"/>
        <v>1.0012101099999999</v>
      </c>
      <c r="M1293" s="110">
        <f t="shared" si="681"/>
        <v>1.00309111</v>
      </c>
      <c r="N1293" s="110">
        <f t="shared" si="676"/>
        <v>1.3447531164295916</v>
      </c>
      <c r="O1293" s="103">
        <f t="shared" si="680"/>
        <v>1.3463804100000001</v>
      </c>
      <c r="P1293" s="103">
        <f t="shared" si="686"/>
        <v>223.73898460999999</v>
      </c>
      <c r="Q1293" s="11">
        <f t="shared" ref="Q1293:Q1356" si="700">IF(VLOOKUP(A1293,AD$10:AK$165,8)=VLOOKUP(A1292,AD$10:AK$165,8),0,VLOOKUP(A1293,AD$10:AK$165,8))</f>
        <v>0</v>
      </c>
      <c r="R1293" s="30">
        <f t="shared" si="695"/>
        <v>0</v>
      </c>
      <c r="S1293" s="8">
        <f t="shared" si="687"/>
        <v>0</v>
      </c>
      <c r="T1293" s="113">
        <f t="shared" si="696"/>
        <v>0.16</v>
      </c>
      <c r="U1293" s="111">
        <f t="shared" si="677"/>
        <v>3</v>
      </c>
      <c r="V1293" s="111">
        <v>252</v>
      </c>
      <c r="W1293" s="110">
        <f t="shared" si="688"/>
        <v>1.001768467</v>
      </c>
      <c r="X1293" s="103">
        <f t="shared" si="689"/>
        <v>0.39567500999999999</v>
      </c>
      <c r="Y1293" s="103">
        <f t="shared" si="690"/>
        <v>0</v>
      </c>
      <c r="Z1293" s="114" t="str">
        <f t="shared" si="698"/>
        <v>A+J=</v>
      </c>
      <c r="AA1293" s="108">
        <f t="shared" si="699"/>
        <v>45495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2">
        <f t="shared" si="691"/>
        <v>45469</v>
      </c>
      <c r="B1294" s="103">
        <f t="shared" si="683"/>
        <v>224.35713079999999</v>
      </c>
      <c r="C1294" s="192">
        <f t="shared" ref="C1294:C1357" si="701">C1293-(S1293/O1293)</f>
        <v>166.1781343137076</v>
      </c>
      <c r="D1294" s="104">
        <f t="shared" si="692"/>
        <v>1117.28</v>
      </c>
      <c r="E1294" s="105">
        <f t="shared" si="678"/>
        <v>1127.2329999999999</v>
      </c>
      <c r="F1294" s="106">
        <f t="shared" si="679"/>
        <v>45432</v>
      </c>
      <c r="G1294" s="107">
        <f t="shared" si="684"/>
        <v>8.908241443505549E-3</v>
      </c>
      <c r="H1294" s="108">
        <f t="shared" si="697"/>
        <v>45495</v>
      </c>
      <c r="I1294" s="108">
        <f t="shared" si="685"/>
        <v>45495</v>
      </c>
      <c r="J1294" s="109">
        <f t="shared" si="693"/>
        <v>22</v>
      </c>
      <c r="K1294" s="109">
        <f t="shared" si="682"/>
        <v>4</v>
      </c>
      <c r="L1294" s="8">
        <f t="shared" si="694"/>
        <v>1.0016138000000001</v>
      </c>
      <c r="M1294" s="110">
        <f t="shared" si="681"/>
        <v>1.00309111</v>
      </c>
      <c r="N1294" s="110">
        <f t="shared" si="676"/>
        <v>1.3447531164295916</v>
      </c>
      <c r="O1294" s="103">
        <f t="shared" si="680"/>
        <v>1.34692327</v>
      </c>
      <c r="P1294" s="103">
        <f t="shared" si="686"/>
        <v>223.82919606999999</v>
      </c>
      <c r="Q1294" s="11">
        <f t="shared" si="700"/>
        <v>0</v>
      </c>
      <c r="R1294" s="30">
        <f t="shared" si="695"/>
        <v>0</v>
      </c>
      <c r="S1294" s="8">
        <f t="shared" si="687"/>
        <v>0</v>
      </c>
      <c r="T1294" s="113">
        <f t="shared" si="696"/>
        <v>0.16</v>
      </c>
      <c r="U1294" s="111">
        <f t="shared" si="677"/>
        <v>4</v>
      </c>
      <c r="V1294" s="111">
        <v>252</v>
      </c>
      <c r="W1294" s="110">
        <f t="shared" si="688"/>
        <v>1.0023586499999999</v>
      </c>
      <c r="X1294" s="103">
        <f t="shared" si="689"/>
        <v>0.52793473000000002</v>
      </c>
      <c r="Y1294" s="103">
        <f t="shared" si="690"/>
        <v>0</v>
      </c>
      <c r="Z1294" s="114" t="str">
        <f t="shared" si="698"/>
        <v>A+J=</v>
      </c>
      <c r="AA1294" s="108">
        <f t="shared" si="699"/>
        <v>45495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2">
        <f t="shared" si="691"/>
        <v>45470</v>
      </c>
      <c r="B1295" s="103">
        <f t="shared" si="683"/>
        <v>224.57982661</v>
      </c>
      <c r="C1295" s="192">
        <f t="shared" si="701"/>
        <v>166.1781343137076</v>
      </c>
      <c r="D1295" s="104">
        <f t="shared" si="692"/>
        <v>1117.28</v>
      </c>
      <c r="E1295" s="105">
        <f t="shared" si="678"/>
        <v>1127.2329999999999</v>
      </c>
      <c r="F1295" s="106">
        <f t="shared" si="679"/>
        <v>45432</v>
      </c>
      <c r="G1295" s="107">
        <f t="shared" si="684"/>
        <v>8.908241443505549E-3</v>
      </c>
      <c r="H1295" s="108">
        <f t="shared" si="697"/>
        <v>45495</v>
      </c>
      <c r="I1295" s="108">
        <f t="shared" si="685"/>
        <v>45495</v>
      </c>
      <c r="J1295" s="109">
        <f t="shared" si="693"/>
        <v>22</v>
      </c>
      <c r="K1295" s="109">
        <f t="shared" si="682"/>
        <v>5</v>
      </c>
      <c r="L1295" s="8">
        <f t="shared" si="694"/>
        <v>1.0020176599999999</v>
      </c>
      <c r="M1295" s="110">
        <f t="shared" si="681"/>
        <v>1.00309111</v>
      </c>
      <c r="N1295" s="110">
        <f t="shared" si="676"/>
        <v>1.3447531164295916</v>
      </c>
      <c r="O1295" s="103">
        <f t="shared" si="680"/>
        <v>1.34746637</v>
      </c>
      <c r="P1295" s="103">
        <f t="shared" si="686"/>
        <v>223.91944741</v>
      </c>
      <c r="Q1295" s="11">
        <f t="shared" si="700"/>
        <v>0</v>
      </c>
      <c r="R1295" s="30">
        <f t="shared" si="695"/>
        <v>0</v>
      </c>
      <c r="S1295" s="8">
        <f t="shared" si="687"/>
        <v>0</v>
      </c>
      <c r="T1295" s="113">
        <f t="shared" si="696"/>
        <v>0.16</v>
      </c>
      <c r="U1295" s="111">
        <f t="shared" si="677"/>
        <v>5</v>
      </c>
      <c r="V1295" s="111">
        <v>252</v>
      </c>
      <c r="W1295" s="110">
        <f t="shared" si="688"/>
        <v>1.0029491820000001</v>
      </c>
      <c r="X1295" s="103">
        <f t="shared" si="689"/>
        <v>0.66037920000000006</v>
      </c>
      <c r="Y1295" s="103">
        <f t="shared" si="690"/>
        <v>0</v>
      </c>
      <c r="Z1295" s="114" t="str">
        <f t="shared" si="698"/>
        <v>A+J=</v>
      </c>
      <c r="AA1295" s="108">
        <f t="shared" si="699"/>
        <v>45495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2">
        <f t="shared" si="691"/>
        <v>45471</v>
      </c>
      <c r="B1296" s="103">
        <f t="shared" si="683"/>
        <v>224.80274344</v>
      </c>
      <c r="C1296" s="192">
        <f t="shared" si="701"/>
        <v>166.1781343137076</v>
      </c>
      <c r="D1296" s="104">
        <f t="shared" si="692"/>
        <v>1117.28</v>
      </c>
      <c r="E1296" s="105">
        <f t="shared" si="678"/>
        <v>1127.2329999999999</v>
      </c>
      <c r="F1296" s="106">
        <f t="shared" si="679"/>
        <v>45432</v>
      </c>
      <c r="G1296" s="107">
        <f t="shared" si="684"/>
        <v>8.908241443505549E-3</v>
      </c>
      <c r="H1296" s="108">
        <f t="shared" si="697"/>
        <v>45495</v>
      </c>
      <c r="I1296" s="108">
        <f t="shared" si="685"/>
        <v>45495</v>
      </c>
      <c r="J1296" s="109">
        <f t="shared" si="693"/>
        <v>22</v>
      </c>
      <c r="K1296" s="109">
        <f t="shared" si="682"/>
        <v>6</v>
      </c>
      <c r="L1296" s="8">
        <f t="shared" si="694"/>
        <v>1.00242169</v>
      </c>
      <c r="M1296" s="110">
        <f t="shared" si="681"/>
        <v>1.00309111</v>
      </c>
      <c r="N1296" s="110">
        <f t="shared" si="676"/>
        <v>1.3447531164295916</v>
      </c>
      <c r="O1296" s="103">
        <f t="shared" si="680"/>
        <v>1.34800969</v>
      </c>
      <c r="P1296" s="103">
        <f t="shared" si="686"/>
        <v>224.00973532</v>
      </c>
      <c r="Q1296" s="11">
        <f t="shared" si="700"/>
        <v>0</v>
      </c>
      <c r="R1296" s="30">
        <f t="shared" si="695"/>
        <v>0</v>
      </c>
      <c r="S1296" s="8">
        <f t="shared" si="687"/>
        <v>0</v>
      </c>
      <c r="T1296" s="113">
        <f t="shared" si="696"/>
        <v>0.16</v>
      </c>
      <c r="U1296" s="111">
        <f t="shared" si="677"/>
        <v>6</v>
      </c>
      <c r="V1296" s="111">
        <v>252</v>
      </c>
      <c r="W1296" s="110">
        <f t="shared" si="688"/>
        <v>1.003540061</v>
      </c>
      <c r="X1296" s="103">
        <f t="shared" si="689"/>
        <v>0.79300811999999998</v>
      </c>
      <c r="Y1296" s="103">
        <f t="shared" si="690"/>
        <v>0</v>
      </c>
      <c r="Z1296" s="114" t="str">
        <f t="shared" si="698"/>
        <v>A+J=</v>
      </c>
      <c r="AA1296" s="108">
        <f t="shared" si="699"/>
        <v>45495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2">
        <f t="shared" si="691"/>
        <v>45472</v>
      </c>
      <c r="B1297" s="103">
        <f t="shared" si="683"/>
        <v>225.02587832999998</v>
      </c>
      <c r="C1297" s="192">
        <f t="shared" si="701"/>
        <v>166.1781343137076</v>
      </c>
      <c r="D1297" s="104">
        <f t="shared" si="692"/>
        <v>1117.28</v>
      </c>
      <c r="E1297" s="105">
        <f t="shared" si="678"/>
        <v>1127.2329999999999</v>
      </c>
      <c r="F1297" s="106">
        <f t="shared" si="679"/>
        <v>45432</v>
      </c>
      <c r="G1297" s="107">
        <f t="shared" si="684"/>
        <v>8.908241443505549E-3</v>
      </c>
      <c r="H1297" s="108">
        <f t="shared" si="697"/>
        <v>45495</v>
      </c>
      <c r="I1297" s="108">
        <f t="shared" si="685"/>
        <v>45495</v>
      </c>
      <c r="J1297" s="109">
        <f t="shared" si="693"/>
        <v>22</v>
      </c>
      <c r="K1297" s="109">
        <f t="shared" si="682"/>
        <v>7</v>
      </c>
      <c r="L1297" s="8">
        <f t="shared" si="694"/>
        <v>1.0028258699999999</v>
      </c>
      <c r="M1297" s="110">
        <f t="shared" si="681"/>
        <v>1.00309111</v>
      </c>
      <c r="N1297" s="110">
        <f t="shared" si="676"/>
        <v>1.3447531164295916</v>
      </c>
      <c r="O1297" s="103">
        <f t="shared" si="680"/>
        <v>1.3485532099999999</v>
      </c>
      <c r="P1297" s="103">
        <f t="shared" si="686"/>
        <v>224.10005645999999</v>
      </c>
      <c r="Q1297" s="11">
        <f t="shared" si="700"/>
        <v>0</v>
      </c>
      <c r="R1297" s="30">
        <f t="shared" si="695"/>
        <v>0</v>
      </c>
      <c r="S1297" s="8">
        <f t="shared" si="687"/>
        <v>0</v>
      </c>
      <c r="T1297" s="113">
        <f t="shared" si="696"/>
        <v>0.16</v>
      </c>
      <c r="U1297" s="111">
        <f t="shared" si="677"/>
        <v>7</v>
      </c>
      <c r="V1297" s="111">
        <v>252</v>
      </c>
      <c r="W1297" s="110">
        <f t="shared" si="688"/>
        <v>1.004131288</v>
      </c>
      <c r="X1297" s="103">
        <f t="shared" si="689"/>
        <v>0.92582187000000005</v>
      </c>
      <c r="Y1297" s="103">
        <f t="shared" si="690"/>
        <v>0</v>
      </c>
      <c r="Z1297" s="114" t="str">
        <f t="shared" si="698"/>
        <v>A+J=</v>
      </c>
      <c r="AA1297" s="108">
        <f t="shared" si="699"/>
        <v>45495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2">
        <f t="shared" si="691"/>
        <v>45473</v>
      </c>
      <c r="B1298" s="103">
        <f t="shared" si="683"/>
        <v>225.02587832999998</v>
      </c>
      <c r="C1298" s="192">
        <f t="shared" si="701"/>
        <v>166.1781343137076</v>
      </c>
      <c r="D1298" s="104">
        <f t="shared" si="692"/>
        <v>1117.28</v>
      </c>
      <c r="E1298" s="105">
        <f t="shared" si="678"/>
        <v>1127.2329999999999</v>
      </c>
      <c r="F1298" s="106">
        <f t="shared" si="679"/>
        <v>45432</v>
      </c>
      <c r="G1298" s="107">
        <f t="shared" si="684"/>
        <v>8.908241443505549E-3</v>
      </c>
      <c r="H1298" s="108">
        <f t="shared" si="697"/>
        <v>45495</v>
      </c>
      <c r="I1298" s="108">
        <f t="shared" si="685"/>
        <v>45495</v>
      </c>
      <c r="J1298" s="109">
        <f t="shared" si="693"/>
        <v>22</v>
      </c>
      <c r="K1298" s="109">
        <f t="shared" si="682"/>
        <v>7</v>
      </c>
      <c r="L1298" s="8">
        <f t="shared" si="694"/>
        <v>1.0028258699999999</v>
      </c>
      <c r="M1298" s="110">
        <f t="shared" si="681"/>
        <v>1.00309111</v>
      </c>
      <c r="N1298" s="110">
        <f t="shared" si="676"/>
        <v>1.3447531164295916</v>
      </c>
      <c r="O1298" s="103">
        <f t="shared" si="680"/>
        <v>1.3485532099999999</v>
      </c>
      <c r="P1298" s="103">
        <f t="shared" si="686"/>
        <v>224.10005645999999</v>
      </c>
      <c r="Q1298" s="11">
        <f t="shared" si="700"/>
        <v>0</v>
      </c>
      <c r="R1298" s="30">
        <f t="shared" si="695"/>
        <v>0</v>
      </c>
      <c r="S1298" s="8">
        <f t="shared" si="687"/>
        <v>0</v>
      </c>
      <c r="T1298" s="113">
        <f t="shared" si="696"/>
        <v>0.16</v>
      </c>
      <c r="U1298" s="111">
        <f t="shared" si="677"/>
        <v>7</v>
      </c>
      <c r="V1298" s="111">
        <v>252</v>
      </c>
      <c r="W1298" s="110">
        <f t="shared" si="688"/>
        <v>1.004131288</v>
      </c>
      <c r="X1298" s="103">
        <f t="shared" si="689"/>
        <v>0.92582187000000005</v>
      </c>
      <c r="Y1298" s="103">
        <f t="shared" si="690"/>
        <v>0</v>
      </c>
      <c r="Z1298" s="114" t="str">
        <f t="shared" si="698"/>
        <v>A+J=</v>
      </c>
      <c r="AA1298" s="108">
        <f t="shared" si="699"/>
        <v>45495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2">
        <f t="shared" si="691"/>
        <v>45474</v>
      </c>
      <c r="B1299" s="103">
        <f t="shared" si="683"/>
        <v>225.02587832999998</v>
      </c>
      <c r="C1299" s="192">
        <f t="shared" si="701"/>
        <v>166.1781343137076</v>
      </c>
      <c r="D1299" s="104">
        <f t="shared" si="692"/>
        <v>1117.28</v>
      </c>
      <c r="E1299" s="105">
        <f t="shared" si="678"/>
        <v>1127.2329999999999</v>
      </c>
      <c r="F1299" s="106">
        <f t="shared" si="679"/>
        <v>45432</v>
      </c>
      <c r="G1299" s="107">
        <f t="shared" si="684"/>
        <v>8.908241443505549E-3</v>
      </c>
      <c r="H1299" s="108">
        <f t="shared" si="697"/>
        <v>45495</v>
      </c>
      <c r="I1299" s="108">
        <f t="shared" si="685"/>
        <v>45495</v>
      </c>
      <c r="J1299" s="109">
        <f t="shared" si="693"/>
        <v>22</v>
      </c>
      <c r="K1299" s="109">
        <f t="shared" si="682"/>
        <v>7</v>
      </c>
      <c r="L1299" s="8">
        <f t="shared" si="694"/>
        <v>1.0028258699999999</v>
      </c>
      <c r="M1299" s="110">
        <f t="shared" si="681"/>
        <v>1.00309111</v>
      </c>
      <c r="N1299" s="110">
        <f t="shared" si="676"/>
        <v>1.3447531164295916</v>
      </c>
      <c r="O1299" s="103">
        <f t="shared" si="680"/>
        <v>1.3485532099999999</v>
      </c>
      <c r="P1299" s="103">
        <f t="shared" si="686"/>
        <v>224.10005645999999</v>
      </c>
      <c r="Q1299" s="11">
        <f t="shared" si="700"/>
        <v>0</v>
      </c>
      <c r="R1299" s="30">
        <f t="shared" si="695"/>
        <v>0</v>
      </c>
      <c r="S1299" s="8">
        <f t="shared" si="687"/>
        <v>0</v>
      </c>
      <c r="T1299" s="113">
        <f t="shared" si="696"/>
        <v>0.16</v>
      </c>
      <c r="U1299" s="111">
        <f t="shared" si="677"/>
        <v>7</v>
      </c>
      <c r="V1299" s="111">
        <v>252</v>
      </c>
      <c r="W1299" s="110">
        <f t="shared" si="688"/>
        <v>1.004131288</v>
      </c>
      <c r="X1299" s="103">
        <f t="shared" si="689"/>
        <v>0.92582187000000005</v>
      </c>
      <c r="Y1299" s="103">
        <f t="shared" si="690"/>
        <v>0</v>
      </c>
      <c r="Z1299" s="114" t="str">
        <f t="shared" si="698"/>
        <v>A+J=</v>
      </c>
      <c r="AA1299" s="108">
        <f t="shared" si="699"/>
        <v>45495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2">
        <f t="shared" si="691"/>
        <v>45475</v>
      </c>
      <c r="B1300" s="103">
        <f t="shared" si="683"/>
        <v>225.24923666000001</v>
      </c>
      <c r="C1300" s="192">
        <f t="shared" si="701"/>
        <v>166.1781343137076</v>
      </c>
      <c r="D1300" s="104">
        <f t="shared" si="692"/>
        <v>1117.28</v>
      </c>
      <c r="E1300" s="105">
        <f t="shared" si="678"/>
        <v>1127.2329999999999</v>
      </c>
      <c r="F1300" s="106">
        <f t="shared" si="679"/>
        <v>45432</v>
      </c>
      <c r="G1300" s="107">
        <f t="shared" si="684"/>
        <v>8.908241443505549E-3</v>
      </c>
      <c r="H1300" s="108">
        <f t="shared" si="697"/>
        <v>45495</v>
      </c>
      <c r="I1300" s="108">
        <f t="shared" si="685"/>
        <v>45495</v>
      </c>
      <c r="J1300" s="109">
        <f t="shared" si="693"/>
        <v>22</v>
      </c>
      <c r="K1300" s="109">
        <f t="shared" si="682"/>
        <v>8</v>
      </c>
      <c r="L1300" s="8">
        <f t="shared" si="694"/>
        <v>1.0032302200000001</v>
      </c>
      <c r="M1300" s="110">
        <f t="shared" si="681"/>
        <v>1.00309111</v>
      </c>
      <c r="N1300" s="110">
        <f t="shared" si="676"/>
        <v>1.3447531164295916</v>
      </c>
      <c r="O1300" s="103">
        <f t="shared" si="680"/>
        <v>1.34909696</v>
      </c>
      <c r="P1300" s="103">
        <f t="shared" si="686"/>
        <v>224.19041582</v>
      </c>
      <c r="Q1300" s="11">
        <f t="shared" si="700"/>
        <v>0</v>
      </c>
      <c r="R1300" s="30">
        <f t="shared" si="695"/>
        <v>0</v>
      </c>
      <c r="S1300" s="8">
        <f t="shared" si="687"/>
        <v>0</v>
      </c>
      <c r="T1300" s="113">
        <f t="shared" si="696"/>
        <v>0.16</v>
      </c>
      <c r="U1300" s="111">
        <f t="shared" si="677"/>
        <v>8</v>
      </c>
      <c r="V1300" s="111">
        <v>252</v>
      </c>
      <c r="W1300" s="110">
        <f t="shared" si="688"/>
        <v>1.0047228640000001</v>
      </c>
      <c r="X1300" s="103">
        <f t="shared" si="689"/>
        <v>1.0588208400000001</v>
      </c>
      <c r="Y1300" s="103">
        <f t="shared" si="690"/>
        <v>0</v>
      </c>
      <c r="Z1300" s="114" t="str">
        <f t="shared" si="698"/>
        <v>A+J=</v>
      </c>
      <c r="AA1300" s="108">
        <f t="shared" si="699"/>
        <v>45495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2">
        <f t="shared" si="691"/>
        <v>45476</v>
      </c>
      <c r="B1301" s="103">
        <f t="shared" si="683"/>
        <v>225.47281669999998</v>
      </c>
      <c r="C1301" s="192">
        <f t="shared" si="701"/>
        <v>166.1781343137076</v>
      </c>
      <c r="D1301" s="104">
        <f t="shared" si="692"/>
        <v>1117.28</v>
      </c>
      <c r="E1301" s="105">
        <f t="shared" si="678"/>
        <v>1127.2329999999999</v>
      </c>
      <c r="F1301" s="106">
        <f t="shared" si="679"/>
        <v>45432</v>
      </c>
      <c r="G1301" s="107">
        <f t="shared" si="684"/>
        <v>8.908241443505549E-3</v>
      </c>
      <c r="H1301" s="108">
        <f t="shared" si="697"/>
        <v>45495</v>
      </c>
      <c r="I1301" s="108">
        <f t="shared" si="685"/>
        <v>45495</v>
      </c>
      <c r="J1301" s="109">
        <f t="shared" si="693"/>
        <v>22</v>
      </c>
      <c r="K1301" s="109">
        <f t="shared" si="682"/>
        <v>9</v>
      </c>
      <c r="L1301" s="8">
        <f t="shared" si="694"/>
        <v>1.0036347299999999</v>
      </c>
      <c r="M1301" s="110">
        <f t="shared" si="681"/>
        <v>1.00309111</v>
      </c>
      <c r="N1301" s="110">
        <f t="shared" si="676"/>
        <v>1.3447531164295916</v>
      </c>
      <c r="O1301" s="103">
        <f t="shared" si="680"/>
        <v>1.3496409300000001</v>
      </c>
      <c r="P1301" s="103">
        <f t="shared" si="686"/>
        <v>224.28081173999999</v>
      </c>
      <c r="Q1301" s="11">
        <f t="shared" si="700"/>
        <v>0</v>
      </c>
      <c r="R1301" s="30">
        <f t="shared" si="695"/>
        <v>0</v>
      </c>
      <c r="S1301" s="8">
        <f t="shared" si="687"/>
        <v>0</v>
      </c>
      <c r="T1301" s="113">
        <f t="shared" si="696"/>
        <v>0.16</v>
      </c>
      <c r="U1301" s="111">
        <f t="shared" si="677"/>
        <v>9</v>
      </c>
      <c r="V1301" s="111">
        <v>252</v>
      </c>
      <c r="W1301" s="110">
        <f t="shared" si="688"/>
        <v>1.005314788</v>
      </c>
      <c r="X1301" s="103">
        <f t="shared" si="689"/>
        <v>1.19200496</v>
      </c>
      <c r="Y1301" s="103">
        <f t="shared" si="690"/>
        <v>0</v>
      </c>
      <c r="Z1301" s="114" t="str">
        <f t="shared" si="698"/>
        <v>A+J=</v>
      </c>
      <c r="AA1301" s="108">
        <f t="shared" si="699"/>
        <v>45495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2">
        <f t="shared" si="691"/>
        <v>45477</v>
      </c>
      <c r="B1302" s="103">
        <f t="shared" si="683"/>
        <v>225.69661716000002</v>
      </c>
      <c r="C1302" s="192">
        <f t="shared" si="701"/>
        <v>166.1781343137076</v>
      </c>
      <c r="D1302" s="104">
        <f t="shared" si="692"/>
        <v>1117.28</v>
      </c>
      <c r="E1302" s="105">
        <f t="shared" si="678"/>
        <v>1127.2329999999999</v>
      </c>
      <c r="F1302" s="106">
        <f t="shared" si="679"/>
        <v>45432</v>
      </c>
      <c r="G1302" s="107">
        <f t="shared" si="684"/>
        <v>8.908241443505549E-3</v>
      </c>
      <c r="H1302" s="108">
        <f t="shared" si="697"/>
        <v>45495</v>
      </c>
      <c r="I1302" s="108">
        <f t="shared" si="685"/>
        <v>45495</v>
      </c>
      <c r="J1302" s="109">
        <f t="shared" si="693"/>
        <v>22</v>
      </c>
      <c r="K1302" s="109">
        <f t="shared" si="682"/>
        <v>10</v>
      </c>
      <c r="L1302" s="8">
        <f t="shared" si="694"/>
        <v>1.0040393999999999</v>
      </c>
      <c r="M1302" s="110">
        <f t="shared" si="681"/>
        <v>1.00309111</v>
      </c>
      <c r="N1302" s="110">
        <f t="shared" si="676"/>
        <v>1.3447531164295916</v>
      </c>
      <c r="O1302" s="103">
        <f t="shared" si="680"/>
        <v>1.35018511</v>
      </c>
      <c r="P1302" s="103">
        <f t="shared" si="686"/>
        <v>224.37124255000001</v>
      </c>
      <c r="Q1302" s="11">
        <f t="shared" si="700"/>
        <v>0</v>
      </c>
      <c r="R1302" s="30">
        <f t="shared" si="695"/>
        <v>0</v>
      </c>
      <c r="S1302" s="8">
        <f t="shared" si="687"/>
        <v>0</v>
      </c>
      <c r="T1302" s="113">
        <f t="shared" si="696"/>
        <v>0.16</v>
      </c>
      <c r="U1302" s="111">
        <f t="shared" si="677"/>
        <v>10</v>
      </c>
      <c r="V1302" s="111">
        <v>252</v>
      </c>
      <c r="W1302" s="110">
        <f t="shared" si="688"/>
        <v>1.005907061</v>
      </c>
      <c r="X1302" s="103">
        <f t="shared" si="689"/>
        <v>1.3253746099999999</v>
      </c>
      <c r="Y1302" s="103">
        <f t="shared" si="690"/>
        <v>0</v>
      </c>
      <c r="Z1302" s="114" t="str">
        <f t="shared" si="698"/>
        <v>A+J=</v>
      </c>
      <c r="AA1302" s="108">
        <f t="shared" si="699"/>
        <v>45495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2">
        <f t="shared" si="691"/>
        <v>45478</v>
      </c>
      <c r="B1303" s="103">
        <f t="shared" si="683"/>
        <v>225.92064156000001</v>
      </c>
      <c r="C1303" s="192">
        <f t="shared" si="701"/>
        <v>166.1781343137076</v>
      </c>
      <c r="D1303" s="104">
        <f t="shared" si="692"/>
        <v>1117.28</v>
      </c>
      <c r="E1303" s="105">
        <f t="shared" si="678"/>
        <v>1127.2329999999999</v>
      </c>
      <c r="F1303" s="106">
        <f t="shared" si="679"/>
        <v>45432</v>
      </c>
      <c r="G1303" s="107">
        <f t="shared" si="684"/>
        <v>8.908241443505549E-3</v>
      </c>
      <c r="H1303" s="108">
        <f t="shared" si="697"/>
        <v>45495</v>
      </c>
      <c r="I1303" s="108">
        <f t="shared" si="685"/>
        <v>45495</v>
      </c>
      <c r="J1303" s="109">
        <f t="shared" si="693"/>
        <v>22</v>
      </c>
      <c r="K1303" s="109">
        <f t="shared" si="682"/>
        <v>11</v>
      </c>
      <c r="L1303" s="8">
        <f t="shared" si="694"/>
        <v>1.00444424</v>
      </c>
      <c r="M1303" s="110">
        <f t="shared" si="681"/>
        <v>1.00309111</v>
      </c>
      <c r="N1303" s="110">
        <f t="shared" si="676"/>
        <v>1.3447531164295916</v>
      </c>
      <c r="O1303" s="103">
        <f t="shared" si="680"/>
        <v>1.35072952</v>
      </c>
      <c r="P1303" s="103">
        <f t="shared" si="686"/>
        <v>224.46171158999999</v>
      </c>
      <c r="Q1303" s="11">
        <f t="shared" si="700"/>
        <v>0</v>
      </c>
      <c r="R1303" s="30">
        <f t="shared" si="695"/>
        <v>0</v>
      </c>
      <c r="S1303" s="8">
        <f t="shared" si="687"/>
        <v>0</v>
      </c>
      <c r="T1303" s="113">
        <f t="shared" si="696"/>
        <v>0.16</v>
      </c>
      <c r="U1303" s="111">
        <f t="shared" si="677"/>
        <v>11</v>
      </c>
      <c r="V1303" s="111">
        <v>252</v>
      </c>
      <c r="W1303" s="110">
        <f t="shared" si="688"/>
        <v>1.0064996829999999</v>
      </c>
      <c r="X1303" s="103">
        <f t="shared" si="689"/>
        <v>1.45892997</v>
      </c>
      <c r="Y1303" s="103">
        <f t="shared" si="690"/>
        <v>0</v>
      </c>
      <c r="Z1303" s="114" t="str">
        <f t="shared" si="698"/>
        <v>A+J=</v>
      </c>
      <c r="AA1303" s="108">
        <f t="shared" si="699"/>
        <v>45495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2">
        <f t="shared" si="691"/>
        <v>45479</v>
      </c>
      <c r="B1304" s="103">
        <f t="shared" si="683"/>
        <v>226.14488669000002</v>
      </c>
      <c r="C1304" s="192">
        <f t="shared" si="701"/>
        <v>166.1781343137076</v>
      </c>
      <c r="D1304" s="104">
        <f t="shared" si="692"/>
        <v>1117.28</v>
      </c>
      <c r="E1304" s="105">
        <f t="shared" si="678"/>
        <v>1127.2329999999999</v>
      </c>
      <c r="F1304" s="106">
        <f t="shared" si="679"/>
        <v>45432</v>
      </c>
      <c r="G1304" s="107">
        <f t="shared" si="684"/>
        <v>8.908241443505549E-3</v>
      </c>
      <c r="H1304" s="108">
        <f t="shared" si="697"/>
        <v>45495</v>
      </c>
      <c r="I1304" s="108">
        <f t="shared" si="685"/>
        <v>45495</v>
      </c>
      <c r="J1304" s="109">
        <f t="shared" si="693"/>
        <v>22</v>
      </c>
      <c r="K1304" s="109">
        <f t="shared" si="682"/>
        <v>12</v>
      </c>
      <c r="L1304" s="8">
        <f t="shared" si="694"/>
        <v>1.00484924</v>
      </c>
      <c r="M1304" s="110">
        <f t="shared" si="681"/>
        <v>1.00309111</v>
      </c>
      <c r="N1304" s="110">
        <f t="shared" si="676"/>
        <v>1.3447531164295916</v>
      </c>
      <c r="O1304" s="103">
        <f t="shared" si="680"/>
        <v>1.3512741399999999</v>
      </c>
      <c r="P1304" s="103">
        <f t="shared" si="686"/>
        <v>224.55221553000001</v>
      </c>
      <c r="Q1304" s="11">
        <f t="shared" si="700"/>
        <v>0</v>
      </c>
      <c r="R1304" s="30">
        <f t="shared" si="695"/>
        <v>0</v>
      </c>
      <c r="S1304" s="8">
        <f t="shared" si="687"/>
        <v>0</v>
      </c>
      <c r="T1304" s="113">
        <f t="shared" si="696"/>
        <v>0.16</v>
      </c>
      <c r="U1304" s="111">
        <f t="shared" si="677"/>
        <v>12</v>
      </c>
      <c r="V1304" s="111">
        <v>252</v>
      </c>
      <c r="W1304" s="110">
        <f t="shared" si="688"/>
        <v>1.007092654</v>
      </c>
      <c r="X1304" s="103">
        <f t="shared" si="689"/>
        <v>1.5926711600000001</v>
      </c>
      <c r="Y1304" s="103">
        <f t="shared" si="690"/>
        <v>0</v>
      </c>
      <c r="Z1304" s="114" t="str">
        <f t="shared" si="698"/>
        <v>A+J=</v>
      </c>
      <c r="AA1304" s="108">
        <f t="shared" si="699"/>
        <v>45495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2">
        <f t="shared" si="691"/>
        <v>45480</v>
      </c>
      <c r="B1305" s="103">
        <f t="shared" si="683"/>
        <v>226.14488669000002</v>
      </c>
      <c r="C1305" s="192">
        <f t="shared" si="701"/>
        <v>166.1781343137076</v>
      </c>
      <c r="D1305" s="104">
        <f t="shared" si="692"/>
        <v>1117.28</v>
      </c>
      <c r="E1305" s="105">
        <f t="shared" si="678"/>
        <v>1127.2329999999999</v>
      </c>
      <c r="F1305" s="106">
        <f t="shared" si="679"/>
        <v>45432</v>
      </c>
      <c r="G1305" s="107">
        <f t="shared" si="684"/>
        <v>8.908241443505549E-3</v>
      </c>
      <c r="H1305" s="108">
        <f t="shared" si="697"/>
        <v>45495</v>
      </c>
      <c r="I1305" s="108">
        <f t="shared" si="685"/>
        <v>45495</v>
      </c>
      <c r="J1305" s="109">
        <f t="shared" si="693"/>
        <v>22</v>
      </c>
      <c r="K1305" s="109">
        <f t="shared" si="682"/>
        <v>12</v>
      </c>
      <c r="L1305" s="8">
        <f t="shared" si="694"/>
        <v>1.00484924</v>
      </c>
      <c r="M1305" s="110">
        <f t="shared" si="681"/>
        <v>1.00309111</v>
      </c>
      <c r="N1305" s="110">
        <f t="shared" si="676"/>
        <v>1.3447531164295916</v>
      </c>
      <c r="O1305" s="103">
        <f t="shared" si="680"/>
        <v>1.3512741399999999</v>
      </c>
      <c r="P1305" s="103">
        <f t="shared" si="686"/>
        <v>224.55221553000001</v>
      </c>
      <c r="Q1305" s="11">
        <f t="shared" si="700"/>
        <v>0</v>
      </c>
      <c r="R1305" s="30">
        <f t="shared" si="695"/>
        <v>0</v>
      </c>
      <c r="S1305" s="8">
        <f t="shared" si="687"/>
        <v>0</v>
      </c>
      <c r="T1305" s="113">
        <f t="shared" si="696"/>
        <v>0.16</v>
      </c>
      <c r="U1305" s="111">
        <f t="shared" si="677"/>
        <v>12</v>
      </c>
      <c r="V1305" s="111">
        <v>252</v>
      </c>
      <c r="W1305" s="110">
        <f t="shared" si="688"/>
        <v>1.007092654</v>
      </c>
      <c r="X1305" s="103">
        <f t="shared" si="689"/>
        <v>1.5926711600000001</v>
      </c>
      <c r="Y1305" s="103">
        <f t="shared" si="690"/>
        <v>0</v>
      </c>
      <c r="Z1305" s="114" t="str">
        <f t="shared" si="698"/>
        <v>A+J=</v>
      </c>
      <c r="AA1305" s="108">
        <f t="shared" si="699"/>
        <v>45495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2">
        <f t="shared" si="691"/>
        <v>45481</v>
      </c>
      <c r="B1306" s="103">
        <f t="shared" si="683"/>
        <v>226.14488669000002</v>
      </c>
      <c r="C1306" s="192">
        <f t="shared" si="701"/>
        <v>166.1781343137076</v>
      </c>
      <c r="D1306" s="104">
        <f t="shared" si="692"/>
        <v>1117.28</v>
      </c>
      <c r="E1306" s="105">
        <f t="shared" si="678"/>
        <v>1127.2329999999999</v>
      </c>
      <c r="F1306" s="106">
        <f t="shared" si="679"/>
        <v>45432</v>
      </c>
      <c r="G1306" s="107">
        <f t="shared" si="684"/>
        <v>8.908241443505549E-3</v>
      </c>
      <c r="H1306" s="108">
        <f t="shared" si="697"/>
        <v>45495</v>
      </c>
      <c r="I1306" s="108">
        <f t="shared" si="685"/>
        <v>45495</v>
      </c>
      <c r="J1306" s="109">
        <f t="shared" si="693"/>
        <v>22</v>
      </c>
      <c r="K1306" s="109">
        <f t="shared" si="682"/>
        <v>12</v>
      </c>
      <c r="L1306" s="8">
        <f t="shared" si="694"/>
        <v>1.00484924</v>
      </c>
      <c r="M1306" s="110">
        <f t="shared" si="681"/>
        <v>1.00309111</v>
      </c>
      <c r="N1306" s="110">
        <f t="shared" si="676"/>
        <v>1.3447531164295916</v>
      </c>
      <c r="O1306" s="103">
        <f t="shared" si="680"/>
        <v>1.3512741399999999</v>
      </c>
      <c r="P1306" s="103">
        <f t="shared" si="686"/>
        <v>224.55221553000001</v>
      </c>
      <c r="Q1306" s="11">
        <f t="shared" si="700"/>
        <v>0</v>
      </c>
      <c r="R1306" s="30">
        <f t="shared" si="695"/>
        <v>0</v>
      </c>
      <c r="S1306" s="8">
        <f t="shared" si="687"/>
        <v>0</v>
      </c>
      <c r="T1306" s="113">
        <f t="shared" si="696"/>
        <v>0.16</v>
      </c>
      <c r="U1306" s="111">
        <f t="shared" si="677"/>
        <v>12</v>
      </c>
      <c r="V1306" s="111">
        <v>252</v>
      </c>
      <c r="W1306" s="110">
        <f t="shared" si="688"/>
        <v>1.007092654</v>
      </c>
      <c r="X1306" s="103">
        <f t="shared" si="689"/>
        <v>1.5926711600000001</v>
      </c>
      <c r="Y1306" s="103">
        <f t="shared" si="690"/>
        <v>0</v>
      </c>
      <c r="Z1306" s="114" t="str">
        <f t="shared" si="698"/>
        <v>A+J=</v>
      </c>
      <c r="AA1306" s="108">
        <f t="shared" si="699"/>
        <v>45495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2">
        <f t="shared" si="691"/>
        <v>45482</v>
      </c>
      <c r="B1307" s="103">
        <f t="shared" si="683"/>
        <v>226.36935440000002</v>
      </c>
      <c r="C1307" s="192">
        <f t="shared" si="701"/>
        <v>166.1781343137076</v>
      </c>
      <c r="D1307" s="104">
        <f t="shared" si="692"/>
        <v>1117.28</v>
      </c>
      <c r="E1307" s="105">
        <f t="shared" si="678"/>
        <v>1127.2329999999999</v>
      </c>
      <c r="F1307" s="106">
        <f t="shared" si="679"/>
        <v>45432</v>
      </c>
      <c r="G1307" s="107">
        <f t="shared" si="684"/>
        <v>8.908241443505549E-3</v>
      </c>
      <c r="H1307" s="108">
        <f t="shared" si="697"/>
        <v>45495</v>
      </c>
      <c r="I1307" s="108">
        <f t="shared" si="685"/>
        <v>45495</v>
      </c>
      <c r="J1307" s="109">
        <f t="shared" si="693"/>
        <v>22</v>
      </c>
      <c r="K1307" s="109">
        <f t="shared" si="682"/>
        <v>13</v>
      </c>
      <c r="L1307" s="8">
        <f t="shared" si="694"/>
        <v>1.0052544000000001</v>
      </c>
      <c r="M1307" s="110">
        <f t="shared" si="681"/>
        <v>1.00309111</v>
      </c>
      <c r="N1307" s="110">
        <f t="shared" si="676"/>
        <v>1.3447531164295916</v>
      </c>
      <c r="O1307" s="103">
        <f t="shared" si="680"/>
        <v>1.35181898</v>
      </c>
      <c r="P1307" s="103">
        <f t="shared" si="686"/>
        <v>224.64275602000001</v>
      </c>
      <c r="Q1307" s="11">
        <f t="shared" si="700"/>
        <v>0</v>
      </c>
      <c r="R1307" s="30">
        <f t="shared" si="695"/>
        <v>0</v>
      </c>
      <c r="S1307" s="8">
        <f t="shared" si="687"/>
        <v>0</v>
      </c>
      <c r="T1307" s="113">
        <f t="shared" si="696"/>
        <v>0.16</v>
      </c>
      <c r="U1307" s="111">
        <f t="shared" si="677"/>
        <v>13</v>
      </c>
      <c r="V1307" s="111">
        <v>252</v>
      </c>
      <c r="W1307" s="110">
        <f t="shared" si="688"/>
        <v>1.0076859739999999</v>
      </c>
      <c r="X1307" s="103">
        <f t="shared" si="689"/>
        <v>1.72659838</v>
      </c>
      <c r="Y1307" s="103">
        <f t="shared" si="690"/>
        <v>0</v>
      </c>
      <c r="Z1307" s="114" t="str">
        <f t="shared" si="698"/>
        <v>A+J=</v>
      </c>
      <c r="AA1307" s="108">
        <f t="shared" si="699"/>
        <v>45495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2">
        <f t="shared" si="691"/>
        <v>45483</v>
      </c>
      <c r="B1308" s="103">
        <f t="shared" si="683"/>
        <v>226.59404674000001</v>
      </c>
      <c r="C1308" s="192">
        <f t="shared" si="701"/>
        <v>166.1781343137076</v>
      </c>
      <c r="D1308" s="104">
        <f t="shared" si="692"/>
        <v>1117.28</v>
      </c>
      <c r="E1308" s="105">
        <f t="shared" si="678"/>
        <v>1127.2329999999999</v>
      </c>
      <c r="F1308" s="106">
        <f t="shared" si="679"/>
        <v>45432</v>
      </c>
      <c r="G1308" s="107">
        <f t="shared" si="684"/>
        <v>8.908241443505549E-3</v>
      </c>
      <c r="H1308" s="108">
        <f t="shared" si="697"/>
        <v>45495</v>
      </c>
      <c r="I1308" s="108">
        <f t="shared" si="685"/>
        <v>45495</v>
      </c>
      <c r="J1308" s="109">
        <f t="shared" si="693"/>
        <v>22</v>
      </c>
      <c r="K1308" s="109">
        <f t="shared" si="682"/>
        <v>14</v>
      </c>
      <c r="L1308" s="8">
        <f t="shared" si="694"/>
        <v>1.0056597300000001</v>
      </c>
      <c r="M1308" s="110">
        <f t="shared" si="681"/>
        <v>1.00309111</v>
      </c>
      <c r="N1308" s="110">
        <f t="shared" si="676"/>
        <v>1.3447531164295916</v>
      </c>
      <c r="O1308" s="103">
        <f t="shared" si="680"/>
        <v>1.35236405</v>
      </c>
      <c r="P1308" s="103">
        <f t="shared" si="686"/>
        <v>224.73333474</v>
      </c>
      <c r="Q1308" s="11">
        <f t="shared" si="700"/>
        <v>0</v>
      </c>
      <c r="R1308" s="30">
        <f t="shared" si="695"/>
        <v>0</v>
      </c>
      <c r="S1308" s="8">
        <f t="shared" si="687"/>
        <v>0</v>
      </c>
      <c r="T1308" s="113">
        <f t="shared" si="696"/>
        <v>0.16</v>
      </c>
      <c r="U1308" s="111">
        <f t="shared" si="677"/>
        <v>14</v>
      </c>
      <c r="V1308" s="111">
        <v>252</v>
      </c>
      <c r="W1308" s="110">
        <f t="shared" si="688"/>
        <v>1.0082796439999999</v>
      </c>
      <c r="X1308" s="103">
        <f t="shared" si="689"/>
        <v>1.8607119999999999</v>
      </c>
      <c r="Y1308" s="103">
        <f t="shared" si="690"/>
        <v>0</v>
      </c>
      <c r="Z1308" s="114" t="str">
        <f t="shared" si="698"/>
        <v>A+J=</v>
      </c>
      <c r="AA1308" s="108">
        <f t="shared" si="699"/>
        <v>45495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2">
        <f t="shared" si="691"/>
        <v>45484</v>
      </c>
      <c r="B1309" s="103">
        <f t="shared" si="683"/>
        <v>226.81896051999999</v>
      </c>
      <c r="C1309" s="192">
        <f t="shared" si="701"/>
        <v>166.1781343137076</v>
      </c>
      <c r="D1309" s="104">
        <f t="shared" si="692"/>
        <v>1117.28</v>
      </c>
      <c r="E1309" s="105">
        <f t="shared" si="678"/>
        <v>1127.2329999999999</v>
      </c>
      <c r="F1309" s="106">
        <f t="shared" si="679"/>
        <v>45432</v>
      </c>
      <c r="G1309" s="107">
        <f t="shared" si="684"/>
        <v>8.908241443505549E-3</v>
      </c>
      <c r="H1309" s="108">
        <f t="shared" si="697"/>
        <v>45495</v>
      </c>
      <c r="I1309" s="108">
        <f t="shared" si="685"/>
        <v>45495</v>
      </c>
      <c r="J1309" s="109">
        <f t="shared" si="693"/>
        <v>22</v>
      </c>
      <c r="K1309" s="109">
        <f t="shared" si="682"/>
        <v>15</v>
      </c>
      <c r="L1309" s="8">
        <f t="shared" si="694"/>
        <v>1.00606522</v>
      </c>
      <c r="M1309" s="110">
        <f t="shared" si="681"/>
        <v>1.00309111</v>
      </c>
      <c r="N1309" s="110">
        <f t="shared" si="676"/>
        <v>1.3447531164295916</v>
      </c>
      <c r="O1309" s="103">
        <f t="shared" si="680"/>
        <v>1.3529093299999999</v>
      </c>
      <c r="P1309" s="103">
        <f t="shared" si="686"/>
        <v>224.82394834999999</v>
      </c>
      <c r="Q1309" s="11">
        <f t="shared" si="700"/>
        <v>0</v>
      </c>
      <c r="R1309" s="30">
        <f t="shared" si="695"/>
        <v>0</v>
      </c>
      <c r="S1309" s="8">
        <f t="shared" si="687"/>
        <v>0</v>
      </c>
      <c r="T1309" s="113">
        <f t="shared" si="696"/>
        <v>0.16</v>
      </c>
      <c r="U1309" s="111">
        <f t="shared" si="677"/>
        <v>15</v>
      </c>
      <c r="V1309" s="111">
        <v>252</v>
      </c>
      <c r="W1309" s="110">
        <f t="shared" si="688"/>
        <v>1.008873664</v>
      </c>
      <c r="X1309" s="103">
        <f t="shared" si="689"/>
        <v>1.9950121700000001</v>
      </c>
      <c r="Y1309" s="103">
        <f t="shared" si="690"/>
        <v>0</v>
      </c>
      <c r="Z1309" s="114" t="str">
        <f t="shared" si="698"/>
        <v>A+J=</v>
      </c>
      <c r="AA1309" s="108">
        <f t="shared" si="699"/>
        <v>45495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2">
        <f t="shared" si="691"/>
        <v>45485</v>
      </c>
      <c r="B1310" s="103">
        <f t="shared" si="683"/>
        <v>227.04410071999999</v>
      </c>
      <c r="C1310" s="192">
        <f t="shared" si="701"/>
        <v>166.1781343137076</v>
      </c>
      <c r="D1310" s="104">
        <f t="shared" si="692"/>
        <v>1117.28</v>
      </c>
      <c r="E1310" s="105">
        <f t="shared" si="678"/>
        <v>1127.2329999999999</v>
      </c>
      <c r="F1310" s="106">
        <f t="shared" si="679"/>
        <v>45432</v>
      </c>
      <c r="G1310" s="107">
        <f t="shared" si="684"/>
        <v>8.908241443505549E-3</v>
      </c>
      <c r="H1310" s="108">
        <f t="shared" si="697"/>
        <v>45495</v>
      </c>
      <c r="I1310" s="108">
        <f t="shared" si="685"/>
        <v>45495</v>
      </c>
      <c r="J1310" s="109">
        <f t="shared" si="693"/>
        <v>22</v>
      </c>
      <c r="K1310" s="109">
        <f t="shared" si="682"/>
        <v>16</v>
      </c>
      <c r="L1310" s="8">
        <f t="shared" si="694"/>
        <v>1.00647088</v>
      </c>
      <c r="M1310" s="110">
        <f t="shared" si="681"/>
        <v>1.00309111</v>
      </c>
      <c r="N1310" s="110">
        <f t="shared" si="676"/>
        <v>1.3447531164295916</v>
      </c>
      <c r="O1310" s="103">
        <f t="shared" si="680"/>
        <v>1.3534548500000001</v>
      </c>
      <c r="P1310" s="103">
        <f t="shared" si="686"/>
        <v>224.91460185</v>
      </c>
      <c r="Q1310" s="11">
        <f t="shared" si="700"/>
        <v>0</v>
      </c>
      <c r="R1310" s="30">
        <f t="shared" si="695"/>
        <v>0</v>
      </c>
      <c r="S1310" s="8">
        <f t="shared" si="687"/>
        <v>0</v>
      </c>
      <c r="T1310" s="113">
        <f t="shared" si="696"/>
        <v>0.16</v>
      </c>
      <c r="U1310" s="111">
        <f t="shared" si="677"/>
        <v>16</v>
      </c>
      <c r="V1310" s="111">
        <v>252</v>
      </c>
      <c r="W1310" s="110">
        <f t="shared" si="688"/>
        <v>1.0094680330000001</v>
      </c>
      <c r="X1310" s="103">
        <f t="shared" si="689"/>
        <v>2.1294988699999999</v>
      </c>
      <c r="Y1310" s="103">
        <f t="shared" si="690"/>
        <v>0</v>
      </c>
      <c r="Z1310" s="114" t="str">
        <f t="shared" si="698"/>
        <v>A+J=</v>
      </c>
      <c r="AA1310" s="108">
        <f t="shared" si="699"/>
        <v>45495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2">
        <f t="shared" si="691"/>
        <v>45486</v>
      </c>
      <c r="B1311" s="103">
        <f t="shared" si="683"/>
        <v>227.26945954000001</v>
      </c>
      <c r="C1311" s="192">
        <f t="shared" si="701"/>
        <v>166.1781343137076</v>
      </c>
      <c r="D1311" s="104">
        <f t="shared" si="692"/>
        <v>1117.28</v>
      </c>
      <c r="E1311" s="105">
        <f t="shared" si="678"/>
        <v>1127.2329999999999</v>
      </c>
      <c r="F1311" s="106">
        <f t="shared" si="679"/>
        <v>45432</v>
      </c>
      <c r="G1311" s="107">
        <f t="shared" si="684"/>
        <v>8.908241443505549E-3</v>
      </c>
      <c r="H1311" s="108">
        <f t="shared" si="697"/>
        <v>45495</v>
      </c>
      <c r="I1311" s="108">
        <f t="shared" si="685"/>
        <v>45495</v>
      </c>
      <c r="J1311" s="109">
        <f t="shared" si="693"/>
        <v>22</v>
      </c>
      <c r="K1311" s="109">
        <f t="shared" si="682"/>
        <v>17</v>
      </c>
      <c r="L1311" s="8">
        <f t="shared" si="694"/>
        <v>1.0068766899999999</v>
      </c>
      <c r="M1311" s="110">
        <f t="shared" si="681"/>
        <v>1.00309111</v>
      </c>
      <c r="N1311" s="110">
        <f t="shared" ref="N1311:N1374" si="702">IF(I1311&gt;I1310,N1310*M1311,N1310)</f>
        <v>1.3447531164295916</v>
      </c>
      <c r="O1311" s="103">
        <f t="shared" si="680"/>
        <v>1.35400056</v>
      </c>
      <c r="P1311" s="103">
        <f t="shared" si="686"/>
        <v>225.00528692</v>
      </c>
      <c r="Q1311" s="11">
        <f t="shared" si="700"/>
        <v>0</v>
      </c>
      <c r="R1311" s="30">
        <f t="shared" si="695"/>
        <v>0</v>
      </c>
      <c r="S1311" s="8">
        <f t="shared" si="687"/>
        <v>0</v>
      </c>
      <c r="T1311" s="113">
        <f t="shared" si="696"/>
        <v>0.16</v>
      </c>
      <c r="U1311" s="111">
        <f t="shared" si="677"/>
        <v>17</v>
      </c>
      <c r="V1311" s="111">
        <v>252</v>
      </c>
      <c r="W1311" s="110">
        <f t="shared" si="688"/>
        <v>1.0100627529999999</v>
      </c>
      <c r="X1311" s="103">
        <f t="shared" si="689"/>
        <v>2.2641726200000001</v>
      </c>
      <c r="Y1311" s="103">
        <f t="shared" si="690"/>
        <v>0</v>
      </c>
      <c r="Z1311" s="114" t="str">
        <f t="shared" si="698"/>
        <v>A+J=</v>
      </c>
      <c r="AA1311" s="108">
        <f t="shared" si="699"/>
        <v>45495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2">
        <f t="shared" si="691"/>
        <v>45487</v>
      </c>
      <c r="B1312" s="103">
        <f t="shared" si="683"/>
        <v>227.26945954000001</v>
      </c>
      <c r="C1312" s="192">
        <f t="shared" si="701"/>
        <v>166.1781343137076</v>
      </c>
      <c r="D1312" s="104">
        <f t="shared" si="692"/>
        <v>1117.28</v>
      </c>
      <c r="E1312" s="105">
        <f t="shared" si="678"/>
        <v>1127.2329999999999</v>
      </c>
      <c r="F1312" s="106">
        <f t="shared" si="679"/>
        <v>45432</v>
      </c>
      <c r="G1312" s="107">
        <f t="shared" si="684"/>
        <v>8.908241443505549E-3</v>
      </c>
      <c r="H1312" s="108">
        <f t="shared" si="697"/>
        <v>45495</v>
      </c>
      <c r="I1312" s="108">
        <f t="shared" si="685"/>
        <v>45495</v>
      </c>
      <c r="J1312" s="109">
        <f t="shared" si="693"/>
        <v>22</v>
      </c>
      <c r="K1312" s="109">
        <f t="shared" si="682"/>
        <v>17</v>
      </c>
      <c r="L1312" s="8">
        <f t="shared" si="694"/>
        <v>1.0068766899999999</v>
      </c>
      <c r="M1312" s="110">
        <f t="shared" si="681"/>
        <v>1.00309111</v>
      </c>
      <c r="N1312" s="110">
        <f t="shared" si="702"/>
        <v>1.3447531164295916</v>
      </c>
      <c r="O1312" s="103">
        <f t="shared" si="680"/>
        <v>1.35400056</v>
      </c>
      <c r="P1312" s="103">
        <f t="shared" si="686"/>
        <v>225.00528692</v>
      </c>
      <c r="Q1312" s="11">
        <f t="shared" si="700"/>
        <v>0</v>
      </c>
      <c r="R1312" s="30">
        <f t="shared" si="695"/>
        <v>0</v>
      </c>
      <c r="S1312" s="8">
        <f t="shared" si="687"/>
        <v>0</v>
      </c>
      <c r="T1312" s="113">
        <f t="shared" si="696"/>
        <v>0.16</v>
      </c>
      <c r="U1312" s="111">
        <f t="shared" si="677"/>
        <v>17</v>
      </c>
      <c r="V1312" s="111">
        <v>252</v>
      </c>
      <c r="W1312" s="110">
        <f t="shared" si="688"/>
        <v>1.0100627529999999</v>
      </c>
      <c r="X1312" s="103">
        <f t="shared" si="689"/>
        <v>2.2641726200000001</v>
      </c>
      <c r="Y1312" s="103">
        <f t="shared" si="690"/>
        <v>0</v>
      </c>
      <c r="Z1312" s="114" t="str">
        <f t="shared" si="698"/>
        <v>A+J=</v>
      </c>
      <c r="AA1312" s="108">
        <f t="shared" si="699"/>
        <v>45495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2">
        <f t="shared" si="691"/>
        <v>45488</v>
      </c>
      <c r="B1313" s="103">
        <f t="shared" si="683"/>
        <v>227.26945954000001</v>
      </c>
      <c r="C1313" s="192">
        <f t="shared" si="701"/>
        <v>166.1781343137076</v>
      </c>
      <c r="D1313" s="104">
        <f t="shared" si="692"/>
        <v>1117.28</v>
      </c>
      <c r="E1313" s="105">
        <f t="shared" si="678"/>
        <v>1127.2329999999999</v>
      </c>
      <c r="F1313" s="106">
        <f t="shared" si="679"/>
        <v>45432</v>
      </c>
      <c r="G1313" s="107">
        <f t="shared" si="684"/>
        <v>8.908241443505549E-3</v>
      </c>
      <c r="H1313" s="108">
        <f t="shared" si="697"/>
        <v>45495</v>
      </c>
      <c r="I1313" s="108">
        <f t="shared" si="685"/>
        <v>45495</v>
      </c>
      <c r="J1313" s="109">
        <f t="shared" si="693"/>
        <v>22</v>
      </c>
      <c r="K1313" s="109">
        <f t="shared" si="682"/>
        <v>17</v>
      </c>
      <c r="L1313" s="8">
        <f t="shared" si="694"/>
        <v>1.0068766899999999</v>
      </c>
      <c r="M1313" s="110">
        <f t="shared" si="681"/>
        <v>1.00309111</v>
      </c>
      <c r="N1313" s="110">
        <f t="shared" si="702"/>
        <v>1.3447531164295916</v>
      </c>
      <c r="O1313" s="103">
        <f t="shared" si="680"/>
        <v>1.35400056</v>
      </c>
      <c r="P1313" s="103">
        <f t="shared" si="686"/>
        <v>225.00528692</v>
      </c>
      <c r="Q1313" s="11">
        <f t="shared" si="700"/>
        <v>0</v>
      </c>
      <c r="R1313" s="30">
        <f t="shared" si="695"/>
        <v>0</v>
      </c>
      <c r="S1313" s="8">
        <f t="shared" si="687"/>
        <v>0</v>
      </c>
      <c r="T1313" s="113">
        <f t="shared" si="696"/>
        <v>0.16</v>
      </c>
      <c r="U1313" s="111">
        <f t="shared" si="677"/>
        <v>17</v>
      </c>
      <c r="V1313" s="111">
        <v>252</v>
      </c>
      <c r="W1313" s="110">
        <f t="shared" si="688"/>
        <v>1.0100627529999999</v>
      </c>
      <c r="X1313" s="103">
        <f t="shared" si="689"/>
        <v>2.2641726200000001</v>
      </c>
      <c r="Y1313" s="103">
        <f t="shared" si="690"/>
        <v>0</v>
      </c>
      <c r="Z1313" s="114" t="str">
        <f t="shared" si="698"/>
        <v>A+J=</v>
      </c>
      <c r="AA1313" s="108">
        <f t="shared" si="699"/>
        <v>45495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2">
        <f t="shared" si="691"/>
        <v>45489</v>
      </c>
      <c r="B1314" s="103">
        <f t="shared" si="683"/>
        <v>227.49504364000001</v>
      </c>
      <c r="C1314" s="192">
        <f t="shared" si="701"/>
        <v>166.1781343137076</v>
      </c>
      <c r="D1314" s="104">
        <f t="shared" si="692"/>
        <v>1117.28</v>
      </c>
      <c r="E1314" s="105">
        <f t="shared" si="678"/>
        <v>1127.2329999999999</v>
      </c>
      <c r="F1314" s="106">
        <f t="shared" si="679"/>
        <v>45432</v>
      </c>
      <c r="G1314" s="107">
        <f t="shared" si="684"/>
        <v>8.908241443505549E-3</v>
      </c>
      <c r="H1314" s="108">
        <f t="shared" si="697"/>
        <v>45495</v>
      </c>
      <c r="I1314" s="108">
        <f t="shared" si="685"/>
        <v>45495</v>
      </c>
      <c r="J1314" s="109">
        <f t="shared" si="693"/>
        <v>22</v>
      </c>
      <c r="K1314" s="109">
        <f t="shared" si="682"/>
        <v>18</v>
      </c>
      <c r="L1314" s="8">
        <f t="shared" si="694"/>
        <v>1.0072826699999999</v>
      </c>
      <c r="M1314" s="110">
        <f t="shared" si="681"/>
        <v>1.00309111</v>
      </c>
      <c r="N1314" s="110">
        <f t="shared" si="702"/>
        <v>1.3447531164295916</v>
      </c>
      <c r="O1314" s="103">
        <f t="shared" si="680"/>
        <v>1.3545465000000001</v>
      </c>
      <c r="P1314" s="103">
        <f t="shared" si="686"/>
        <v>225.09601021</v>
      </c>
      <c r="Q1314" s="11">
        <f t="shared" si="700"/>
        <v>0</v>
      </c>
      <c r="R1314" s="30">
        <f t="shared" si="695"/>
        <v>0</v>
      </c>
      <c r="S1314" s="8">
        <f t="shared" si="687"/>
        <v>0</v>
      </c>
      <c r="T1314" s="113">
        <f t="shared" si="696"/>
        <v>0.16</v>
      </c>
      <c r="U1314" s="111">
        <f t="shared" si="677"/>
        <v>18</v>
      </c>
      <c r="V1314" s="111">
        <v>252</v>
      </c>
      <c r="W1314" s="110">
        <f t="shared" si="688"/>
        <v>1.0106578230000001</v>
      </c>
      <c r="X1314" s="103">
        <f t="shared" si="689"/>
        <v>2.3990334299999998</v>
      </c>
      <c r="Y1314" s="103">
        <f t="shared" si="690"/>
        <v>0</v>
      </c>
      <c r="Z1314" s="114" t="str">
        <f t="shared" si="698"/>
        <v>A+J=</v>
      </c>
      <c r="AA1314" s="108">
        <f t="shared" si="699"/>
        <v>45495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2">
        <f t="shared" si="691"/>
        <v>45490</v>
      </c>
      <c r="B1315" s="103">
        <f t="shared" si="683"/>
        <v>227.72085508000001</v>
      </c>
      <c r="C1315" s="192">
        <f t="shared" si="701"/>
        <v>166.1781343137076</v>
      </c>
      <c r="D1315" s="104">
        <f t="shared" si="692"/>
        <v>1117.28</v>
      </c>
      <c r="E1315" s="105">
        <f t="shared" si="678"/>
        <v>1127.2329999999999</v>
      </c>
      <c r="F1315" s="106">
        <f t="shared" si="679"/>
        <v>45432</v>
      </c>
      <c r="G1315" s="107">
        <f t="shared" si="684"/>
        <v>8.908241443505549E-3</v>
      </c>
      <c r="H1315" s="108">
        <f t="shared" si="697"/>
        <v>45495</v>
      </c>
      <c r="I1315" s="108">
        <f t="shared" si="685"/>
        <v>45495</v>
      </c>
      <c r="J1315" s="109">
        <f t="shared" si="693"/>
        <v>22</v>
      </c>
      <c r="K1315" s="109">
        <f t="shared" si="682"/>
        <v>19</v>
      </c>
      <c r="L1315" s="8">
        <f t="shared" si="694"/>
        <v>1.00768882</v>
      </c>
      <c r="M1315" s="110">
        <f t="shared" si="681"/>
        <v>1.00309111</v>
      </c>
      <c r="N1315" s="110">
        <f t="shared" si="702"/>
        <v>1.3447531164295916</v>
      </c>
      <c r="O1315" s="103">
        <f t="shared" si="680"/>
        <v>1.35509268</v>
      </c>
      <c r="P1315" s="103">
        <f t="shared" si="686"/>
        <v>225.18677338000001</v>
      </c>
      <c r="Q1315" s="11">
        <f t="shared" si="700"/>
        <v>0</v>
      </c>
      <c r="R1315" s="30">
        <f t="shared" si="695"/>
        <v>0</v>
      </c>
      <c r="S1315" s="8">
        <f t="shared" si="687"/>
        <v>0</v>
      </c>
      <c r="T1315" s="113">
        <f t="shared" si="696"/>
        <v>0.16</v>
      </c>
      <c r="U1315" s="111">
        <f t="shared" si="677"/>
        <v>19</v>
      </c>
      <c r="V1315" s="111">
        <v>252</v>
      </c>
      <c r="W1315" s="110">
        <f t="shared" si="688"/>
        <v>1.0112532439999999</v>
      </c>
      <c r="X1315" s="103">
        <f t="shared" si="689"/>
        <v>2.5340817000000002</v>
      </c>
      <c r="Y1315" s="103">
        <f t="shared" si="690"/>
        <v>0</v>
      </c>
      <c r="Z1315" s="114" t="str">
        <f t="shared" si="698"/>
        <v>A+J=</v>
      </c>
      <c r="AA1315" s="108">
        <f t="shared" si="699"/>
        <v>45495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2">
        <f t="shared" si="691"/>
        <v>45491</v>
      </c>
      <c r="B1316" s="103">
        <f t="shared" si="683"/>
        <v>227.94688708999999</v>
      </c>
      <c r="C1316" s="192">
        <f t="shared" si="701"/>
        <v>166.1781343137076</v>
      </c>
      <c r="D1316" s="104">
        <f t="shared" si="692"/>
        <v>1117.28</v>
      </c>
      <c r="E1316" s="105">
        <f t="shared" si="678"/>
        <v>1127.2329999999999</v>
      </c>
      <c r="F1316" s="106">
        <f t="shared" si="679"/>
        <v>45432</v>
      </c>
      <c r="G1316" s="107">
        <f t="shared" si="684"/>
        <v>8.908241443505549E-3</v>
      </c>
      <c r="H1316" s="108">
        <f t="shared" si="697"/>
        <v>45495</v>
      </c>
      <c r="I1316" s="108">
        <f t="shared" si="685"/>
        <v>45495</v>
      </c>
      <c r="J1316" s="109">
        <f t="shared" si="693"/>
        <v>22</v>
      </c>
      <c r="K1316" s="109">
        <f t="shared" si="682"/>
        <v>20</v>
      </c>
      <c r="L1316" s="8">
        <f t="shared" si="694"/>
        <v>1.0080951300000001</v>
      </c>
      <c r="M1316" s="110">
        <f t="shared" si="681"/>
        <v>1.00309111</v>
      </c>
      <c r="N1316" s="110">
        <f t="shared" si="702"/>
        <v>1.3447531164295916</v>
      </c>
      <c r="O1316" s="103">
        <f t="shared" si="680"/>
        <v>1.3556390599999999</v>
      </c>
      <c r="P1316" s="103">
        <f t="shared" si="686"/>
        <v>225.27756979</v>
      </c>
      <c r="Q1316" s="11">
        <f t="shared" si="700"/>
        <v>0</v>
      </c>
      <c r="R1316" s="30">
        <f t="shared" si="695"/>
        <v>0</v>
      </c>
      <c r="S1316" s="8">
        <f t="shared" si="687"/>
        <v>0</v>
      </c>
      <c r="T1316" s="113">
        <f t="shared" si="696"/>
        <v>0.16</v>
      </c>
      <c r="U1316" s="111">
        <f t="shared" si="677"/>
        <v>20</v>
      </c>
      <c r="V1316" s="111">
        <v>252</v>
      </c>
      <c r="W1316" s="110">
        <f t="shared" si="688"/>
        <v>1.0118490149999999</v>
      </c>
      <c r="X1316" s="103">
        <f t="shared" si="689"/>
        <v>2.6693172999999999</v>
      </c>
      <c r="Y1316" s="103">
        <f t="shared" si="690"/>
        <v>0</v>
      </c>
      <c r="Z1316" s="114" t="str">
        <f t="shared" si="698"/>
        <v>A+J=</v>
      </c>
      <c r="AA1316" s="108">
        <f t="shared" si="699"/>
        <v>45495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2">
        <f t="shared" si="691"/>
        <v>45492</v>
      </c>
      <c r="B1317" s="103">
        <f t="shared" si="683"/>
        <v>228.17314363</v>
      </c>
      <c r="C1317" s="192">
        <f t="shared" si="701"/>
        <v>166.1781343137076</v>
      </c>
      <c r="D1317" s="104">
        <f t="shared" si="692"/>
        <v>1117.28</v>
      </c>
      <c r="E1317" s="105">
        <f t="shared" si="678"/>
        <v>1127.2329999999999</v>
      </c>
      <c r="F1317" s="106">
        <f t="shared" si="679"/>
        <v>45432</v>
      </c>
      <c r="G1317" s="107">
        <f t="shared" si="684"/>
        <v>8.908241443505549E-3</v>
      </c>
      <c r="H1317" s="108">
        <f t="shared" si="697"/>
        <v>45495</v>
      </c>
      <c r="I1317" s="108">
        <f t="shared" si="685"/>
        <v>45495</v>
      </c>
      <c r="J1317" s="109">
        <f t="shared" si="693"/>
        <v>22</v>
      </c>
      <c r="K1317" s="109">
        <f t="shared" si="682"/>
        <v>21</v>
      </c>
      <c r="L1317" s="8">
        <f t="shared" si="694"/>
        <v>1.0085016</v>
      </c>
      <c r="M1317" s="110">
        <f t="shared" si="681"/>
        <v>1.00309111</v>
      </c>
      <c r="N1317" s="110">
        <f t="shared" si="702"/>
        <v>1.3447531164295916</v>
      </c>
      <c r="O1317" s="103">
        <f t="shared" si="680"/>
        <v>1.35618566</v>
      </c>
      <c r="P1317" s="103">
        <f t="shared" si="686"/>
        <v>225.36840276000001</v>
      </c>
      <c r="Q1317" s="11">
        <f t="shared" si="700"/>
        <v>0</v>
      </c>
      <c r="R1317" s="30">
        <f t="shared" si="695"/>
        <v>0</v>
      </c>
      <c r="S1317" s="8">
        <f t="shared" si="687"/>
        <v>0</v>
      </c>
      <c r="T1317" s="113">
        <f t="shared" si="696"/>
        <v>0.16</v>
      </c>
      <c r="U1317" s="111">
        <f t="shared" ref="U1317:U1380" si="703">IF(Q1316&gt;0,1,IF(K1317=K1316,U1316,U1316+1))</f>
        <v>21</v>
      </c>
      <c r="V1317" s="111">
        <v>252</v>
      </c>
      <c r="W1317" s="110">
        <f t="shared" si="688"/>
        <v>1.0124451379999999</v>
      </c>
      <c r="X1317" s="103">
        <f t="shared" si="689"/>
        <v>2.8047408699999998</v>
      </c>
      <c r="Y1317" s="103">
        <f t="shared" si="690"/>
        <v>0</v>
      </c>
      <c r="Z1317" s="114" t="str">
        <f t="shared" si="698"/>
        <v>A+J=</v>
      </c>
      <c r="AA1317" s="108">
        <f t="shared" si="699"/>
        <v>45495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2">
        <f t="shared" si="691"/>
        <v>45493</v>
      </c>
      <c r="B1318" s="103">
        <f t="shared" si="683"/>
        <v>228.39962632000001</v>
      </c>
      <c r="C1318" s="192">
        <f t="shared" si="701"/>
        <v>166.1781343137076</v>
      </c>
      <c r="D1318" s="104">
        <f t="shared" si="692"/>
        <v>1117.28</v>
      </c>
      <c r="E1318" s="105">
        <f t="shared" si="678"/>
        <v>1127.2329999999999</v>
      </c>
      <c r="F1318" s="106">
        <f t="shared" si="679"/>
        <v>45432</v>
      </c>
      <c r="G1318" s="107">
        <f t="shared" si="684"/>
        <v>8.908241443505549E-3</v>
      </c>
      <c r="H1318" s="108">
        <f t="shared" si="697"/>
        <v>45524</v>
      </c>
      <c r="I1318" s="108">
        <f t="shared" si="685"/>
        <v>45495</v>
      </c>
      <c r="J1318" s="109">
        <f t="shared" si="693"/>
        <v>22</v>
      </c>
      <c r="K1318" s="109">
        <f t="shared" si="682"/>
        <v>22</v>
      </c>
      <c r="L1318" s="8">
        <f t="shared" si="694"/>
        <v>1.00890824</v>
      </c>
      <c r="M1318" s="110">
        <f t="shared" si="681"/>
        <v>1.00309111</v>
      </c>
      <c r="N1318" s="110">
        <f t="shared" si="702"/>
        <v>1.3447531164295916</v>
      </c>
      <c r="O1318" s="103">
        <f t="shared" si="680"/>
        <v>1.35673249</v>
      </c>
      <c r="P1318" s="103">
        <f t="shared" si="686"/>
        <v>225.45927395000001</v>
      </c>
      <c r="Q1318" s="11">
        <f t="shared" si="700"/>
        <v>0</v>
      </c>
      <c r="R1318" s="30">
        <f t="shared" si="695"/>
        <v>0</v>
      </c>
      <c r="S1318" s="8">
        <f t="shared" si="687"/>
        <v>0</v>
      </c>
      <c r="T1318" s="113">
        <f t="shared" si="696"/>
        <v>0.16</v>
      </c>
      <c r="U1318" s="111">
        <f t="shared" si="703"/>
        <v>22</v>
      </c>
      <c r="V1318" s="111">
        <v>252</v>
      </c>
      <c r="W1318" s="110">
        <f t="shared" si="688"/>
        <v>1.0130416120000001</v>
      </c>
      <c r="X1318" s="103">
        <f t="shared" si="689"/>
        <v>2.9403523699999998</v>
      </c>
      <c r="Y1318" s="103">
        <f t="shared" si="690"/>
        <v>0</v>
      </c>
      <c r="Z1318" s="114" t="str">
        <f t="shared" si="698"/>
        <v>A+J=</v>
      </c>
      <c r="AA1318" s="108">
        <f t="shared" si="699"/>
        <v>45495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2">
        <f t="shared" si="691"/>
        <v>45494</v>
      </c>
      <c r="B1319" s="103">
        <f t="shared" si="683"/>
        <v>228.39962632000001</v>
      </c>
      <c r="C1319" s="192">
        <f t="shared" si="701"/>
        <v>166.1781343137076</v>
      </c>
      <c r="D1319" s="104">
        <f t="shared" si="692"/>
        <v>1117.28</v>
      </c>
      <c r="E1319" s="105">
        <f t="shared" si="678"/>
        <v>1127.2329999999999</v>
      </c>
      <c r="F1319" s="106">
        <f t="shared" si="679"/>
        <v>45432</v>
      </c>
      <c r="G1319" s="107">
        <f t="shared" si="684"/>
        <v>8.908241443505549E-3</v>
      </c>
      <c r="H1319" s="108">
        <f t="shared" si="697"/>
        <v>45524</v>
      </c>
      <c r="I1319" s="108">
        <f t="shared" si="685"/>
        <v>45495</v>
      </c>
      <c r="J1319" s="109">
        <f t="shared" si="693"/>
        <v>22</v>
      </c>
      <c r="K1319" s="109">
        <f t="shared" si="682"/>
        <v>22</v>
      </c>
      <c r="L1319" s="8">
        <f t="shared" si="694"/>
        <v>1.00890824</v>
      </c>
      <c r="M1319" s="110">
        <f t="shared" si="681"/>
        <v>1.00309111</v>
      </c>
      <c r="N1319" s="110">
        <f t="shared" si="702"/>
        <v>1.3447531164295916</v>
      </c>
      <c r="O1319" s="103">
        <f t="shared" si="680"/>
        <v>1.35673249</v>
      </c>
      <c r="P1319" s="103">
        <f t="shared" si="686"/>
        <v>225.45927395000001</v>
      </c>
      <c r="Q1319" s="11">
        <f t="shared" si="700"/>
        <v>0</v>
      </c>
      <c r="R1319" s="30">
        <f t="shared" si="695"/>
        <v>0</v>
      </c>
      <c r="S1319" s="8">
        <f t="shared" si="687"/>
        <v>0</v>
      </c>
      <c r="T1319" s="113">
        <f t="shared" si="696"/>
        <v>0.16</v>
      </c>
      <c r="U1319" s="111">
        <f t="shared" si="703"/>
        <v>22</v>
      </c>
      <c r="V1319" s="111">
        <v>252</v>
      </c>
      <c r="W1319" s="110">
        <f t="shared" si="688"/>
        <v>1.0130416120000001</v>
      </c>
      <c r="X1319" s="103">
        <f t="shared" si="689"/>
        <v>2.9403523699999998</v>
      </c>
      <c r="Y1319" s="103">
        <f t="shared" si="690"/>
        <v>0</v>
      </c>
      <c r="Z1319" s="114" t="str">
        <f t="shared" si="698"/>
        <v>A+J=</v>
      </c>
      <c r="AA1319" s="108">
        <f t="shared" si="699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2">
        <f t="shared" si="691"/>
        <v>45495</v>
      </c>
      <c r="B1320" s="103">
        <f t="shared" si="683"/>
        <v>228.39962632000001</v>
      </c>
      <c r="C1320" s="192">
        <f t="shared" si="701"/>
        <v>166.1781343137076</v>
      </c>
      <c r="D1320" s="104">
        <f t="shared" si="692"/>
        <v>1117.28</v>
      </c>
      <c r="E1320" s="105">
        <f t="shared" ref="E1320:E1383" si="704">IF($K1320=1,VLOOKUP($A1319,$AO$10:$AS$165,4),E1319)</f>
        <v>1127.2329999999999</v>
      </c>
      <c r="F1320" s="106">
        <f t="shared" ref="F1320:F1383" si="705">IF($K1320=1,VLOOKUP($A1319,$AO$10:$AS$165,5),F1319)</f>
        <v>45432</v>
      </c>
      <c r="G1320" s="107">
        <f t="shared" si="684"/>
        <v>8.908241443505549E-3</v>
      </c>
      <c r="H1320" s="108">
        <f t="shared" si="697"/>
        <v>45524</v>
      </c>
      <c r="I1320" s="108">
        <f t="shared" si="685"/>
        <v>45495</v>
      </c>
      <c r="J1320" s="109">
        <f t="shared" si="693"/>
        <v>22</v>
      </c>
      <c r="K1320" s="109">
        <f t="shared" si="682"/>
        <v>22</v>
      </c>
      <c r="L1320" s="8">
        <f t="shared" si="694"/>
        <v>1.00890824</v>
      </c>
      <c r="M1320" s="110">
        <f t="shared" si="681"/>
        <v>1.00309111</v>
      </c>
      <c r="N1320" s="110">
        <f t="shared" si="702"/>
        <v>1.3447531164295916</v>
      </c>
      <c r="O1320" s="103">
        <f t="shared" si="680"/>
        <v>1.35673249</v>
      </c>
      <c r="P1320" s="103">
        <f t="shared" si="686"/>
        <v>225.45927395000001</v>
      </c>
      <c r="Q1320" s="11">
        <f t="shared" si="700"/>
        <v>43</v>
      </c>
      <c r="R1320" s="30">
        <f t="shared" si="695"/>
        <v>7.3340000000000002E-2</v>
      </c>
      <c r="S1320" s="8">
        <f t="shared" si="687"/>
        <v>16.535183150000002</v>
      </c>
      <c r="T1320" s="113">
        <f t="shared" si="696"/>
        <v>0.16</v>
      </c>
      <c r="U1320" s="111">
        <f t="shared" si="703"/>
        <v>22</v>
      </c>
      <c r="V1320" s="111">
        <v>252</v>
      </c>
      <c r="W1320" s="110">
        <f t="shared" si="688"/>
        <v>1.0130416120000001</v>
      </c>
      <c r="X1320" s="103">
        <f t="shared" si="689"/>
        <v>2.9403523699999998</v>
      </c>
      <c r="Y1320" s="103">
        <f t="shared" si="690"/>
        <v>19.475535520000001</v>
      </c>
      <c r="Z1320" s="114" t="str">
        <f t="shared" si="698"/>
        <v>A+J=</v>
      </c>
      <c r="AA1320" s="108">
        <f t="shared" si="699"/>
        <v>45495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2">
        <f t="shared" si="691"/>
        <v>45496</v>
      </c>
      <c r="B1321" s="103">
        <f t="shared" si="683"/>
        <v>209.12789689000002</v>
      </c>
      <c r="C1321" s="192">
        <f t="shared" si="701"/>
        <v>153.99062994429428</v>
      </c>
      <c r="D1321" s="104">
        <f t="shared" si="692"/>
        <v>1127.2329999999999</v>
      </c>
      <c r="E1321" s="105">
        <f t="shared" si="704"/>
        <v>1136.4090000000001</v>
      </c>
      <c r="F1321" s="106">
        <f t="shared" si="705"/>
        <v>45465</v>
      </c>
      <c r="G1321" s="107">
        <f t="shared" si="684"/>
        <v>8.1402868794651084E-3</v>
      </c>
      <c r="H1321" s="108">
        <f t="shared" si="697"/>
        <v>45524</v>
      </c>
      <c r="I1321" s="108">
        <f t="shared" si="685"/>
        <v>45524</v>
      </c>
      <c r="J1321" s="109">
        <f t="shared" si="693"/>
        <v>21</v>
      </c>
      <c r="K1321" s="109">
        <f t="shared" si="682"/>
        <v>1</v>
      </c>
      <c r="L1321" s="8">
        <f t="shared" si="694"/>
        <v>1.0003861300000001</v>
      </c>
      <c r="M1321" s="110">
        <f t="shared" si="681"/>
        <v>1.00890824</v>
      </c>
      <c r="N1321" s="110">
        <f t="shared" si="702"/>
        <v>1.3567324999314945</v>
      </c>
      <c r="O1321" s="103">
        <f t="shared" ref="O1321:O1384" si="706">TRUNC(TRUNC((L1321*N1321),15),8)</f>
        <v>1.35725637</v>
      </c>
      <c r="P1321" s="103">
        <f t="shared" si="686"/>
        <v>209.00476341000001</v>
      </c>
      <c r="Q1321" s="11">
        <f t="shared" si="700"/>
        <v>0</v>
      </c>
      <c r="R1321" s="30">
        <f t="shared" si="695"/>
        <v>0</v>
      </c>
      <c r="S1321" s="8">
        <f t="shared" si="687"/>
        <v>0</v>
      </c>
      <c r="T1321" s="113">
        <f t="shared" si="696"/>
        <v>0.16</v>
      </c>
      <c r="U1321" s="111">
        <f t="shared" si="703"/>
        <v>1</v>
      </c>
      <c r="V1321" s="111">
        <v>252</v>
      </c>
      <c r="W1321" s="110">
        <f t="shared" si="688"/>
        <v>1.0005891419999999</v>
      </c>
      <c r="X1321" s="103">
        <f t="shared" si="689"/>
        <v>0.12313348</v>
      </c>
      <c r="Y1321" s="103">
        <f t="shared" si="690"/>
        <v>0</v>
      </c>
      <c r="Z1321" s="114" t="str">
        <f t="shared" si="698"/>
        <v>A+J=</v>
      </c>
      <c r="AA1321" s="108">
        <f t="shared" si="699"/>
        <v>45524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2">
        <f t="shared" si="691"/>
        <v>45497</v>
      </c>
      <c r="B1322" s="103">
        <f t="shared" si="683"/>
        <v>209.33190275999999</v>
      </c>
      <c r="C1322" s="192">
        <f t="shared" si="701"/>
        <v>153.99062994429428</v>
      </c>
      <c r="D1322" s="104">
        <f t="shared" si="692"/>
        <v>1127.2329999999999</v>
      </c>
      <c r="E1322" s="105">
        <f t="shared" si="704"/>
        <v>1136.4090000000001</v>
      </c>
      <c r="F1322" s="106">
        <f t="shared" si="705"/>
        <v>45465</v>
      </c>
      <c r="G1322" s="107">
        <f t="shared" si="684"/>
        <v>8.1402868794651084E-3</v>
      </c>
      <c r="H1322" s="108">
        <f t="shared" si="697"/>
        <v>45524</v>
      </c>
      <c r="I1322" s="108">
        <f t="shared" si="685"/>
        <v>45524</v>
      </c>
      <c r="J1322" s="109">
        <f t="shared" si="693"/>
        <v>21</v>
      </c>
      <c r="K1322" s="109">
        <f t="shared" si="682"/>
        <v>2</v>
      </c>
      <c r="L1322" s="8">
        <f t="shared" si="694"/>
        <v>1.0007724200000001</v>
      </c>
      <c r="M1322" s="110">
        <f t="shared" ref="M1322:M1385" si="707">IF(I1322&gt;I1321,L1321,M1321)</f>
        <v>1.00890824</v>
      </c>
      <c r="N1322" s="110">
        <f t="shared" si="702"/>
        <v>1.3567324999314945</v>
      </c>
      <c r="O1322" s="103">
        <f t="shared" si="706"/>
        <v>1.3577804600000001</v>
      </c>
      <c r="P1322" s="103">
        <f t="shared" si="686"/>
        <v>209.08546835999999</v>
      </c>
      <c r="Q1322" s="11">
        <f t="shared" si="700"/>
        <v>0</v>
      </c>
      <c r="R1322" s="30">
        <f t="shared" si="695"/>
        <v>0</v>
      </c>
      <c r="S1322" s="8">
        <f t="shared" si="687"/>
        <v>0</v>
      </c>
      <c r="T1322" s="113">
        <f t="shared" si="696"/>
        <v>0.16</v>
      </c>
      <c r="U1322" s="111">
        <f t="shared" si="703"/>
        <v>2</v>
      </c>
      <c r="V1322" s="111">
        <v>252</v>
      </c>
      <c r="W1322" s="110">
        <f t="shared" si="688"/>
        <v>1.0011786300000001</v>
      </c>
      <c r="X1322" s="103">
        <f t="shared" si="689"/>
        <v>0.2464344</v>
      </c>
      <c r="Y1322" s="103">
        <f t="shared" si="690"/>
        <v>0</v>
      </c>
      <c r="Z1322" s="114" t="str">
        <f t="shared" si="698"/>
        <v>A+J=</v>
      </c>
      <c r="AA1322" s="108">
        <f t="shared" si="699"/>
        <v>45524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2">
        <f t="shared" si="691"/>
        <v>45498</v>
      </c>
      <c r="B1323" s="103">
        <f t="shared" si="683"/>
        <v>209.53610916999997</v>
      </c>
      <c r="C1323" s="192">
        <f t="shared" si="701"/>
        <v>153.99062994429428</v>
      </c>
      <c r="D1323" s="104">
        <f t="shared" si="692"/>
        <v>1127.2329999999999</v>
      </c>
      <c r="E1323" s="105">
        <f t="shared" si="704"/>
        <v>1136.4090000000001</v>
      </c>
      <c r="F1323" s="106">
        <f t="shared" si="705"/>
        <v>45465</v>
      </c>
      <c r="G1323" s="107">
        <f t="shared" si="684"/>
        <v>8.1402868794651084E-3</v>
      </c>
      <c r="H1323" s="108">
        <f t="shared" si="697"/>
        <v>45524</v>
      </c>
      <c r="I1323" s="108">
        <f t="shared" si="685"/>
        <v>45524</v>
      </c>
      <c r="J1323" s="109">
        <f t="shared" si="693"/>
        <v>21</v>
      </c>
      <c r="K1323" s="109">
        <f t="shared" si="682"/>
        <v>3</v>
      </c>
      <c r="L1323" s="8">
        <f t="shared" si="694"/>
        <v>1.0011588600000001</v>
      </c>
      <c r="M1323" s="110">
        <f t="shared" si="707"/>
        <v>1.00890824</v>
      </c>
      <c r="N1323" s="110">
        <f t="shared" si="702"/>
        <v>1.3567324999314945</v>
      </c>
      <c r="O1323" s="103">
        <f t="shared" si="706"/>
        <v>1.35830476</v>
      </c>
      <c r="P1323" s="103">
        <f t="shared" si="686"/>
        <v>209.16620563999999</v>
      </c>
      <c r="Q1323" s="11">
        <f t="shared" si="700"/>
        <v>0</v>
      </c>
      <c r="R1323" s="30">
        <f t="shared" si="695"/>
        <v>0</v>
      </c>
      <c r="S1323" s="8">
        <f t="shared" si="687"/>
        <v>0</v>
      </c>
      <c r="T1323" s="113">
        <f t="shared" si="696"/>
        <v>0.16</v>
      </c>
      <c r="U1323" s="111">
        <f t="shared" si="703"/>
        <v>3</v>
      </c>
      <c r="V1323" s="111">
        <v>252</v>
      </c>
      <c r="W1323" s="110">
        <f t="shared" si="688"/>
        <v>1.001768467</v>
      </c>
      <c r="X1323" s="103">
        <f t="shared" si="689"/>
        <v>0.36990352999999998</v>
      </c>
      <c r="Y1323" s="103">
        <f t="shared" si="690"/>
        <v>0</v>
      </c>
      <c r="Z1323" s="114" t="str">
        <f t="shared" si="698"/>
        <v>A+J=</v>
      </c>
      <c r="AA1323" s="108">
        <f t="shared" si="699"/>
        <v>45524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2">
        <f t="shared" si="691"/>
        <v>45499</v>
      </c>
      <c r="B1324" s="103">
        <f t="shared" si="683"/>
        <v>209.74051101000001</v>
      </c>
      <c r="C1324" s="192">
        <f t="shared" si="701"/>
        <v>153.99062994429428</v>
      </c>
      <c r="D1324" s="104">
        <f t="shared" si="692"/>
        <v>1127.2329999999999</v>
      </c>
      <c r="E1324" s="105">
        <f t="shared" si="704"/>
        <v>1136.4090000000001</v>
      </c>
      <c r="F1324" s="106">
        <f t="shared" si="705"/>
        <v>45465</v>
      </c>
      <c r="G1324" s="107">
        <f t="shared" si="684"/>
        <v>8.1402868794651084E-3</v>
      </c>
      <c r="H1324" s="108">
        <f t="shared" si="697"/>
        <v>45524</v>
      </c>
      <c r="I1324" s="108">
        <f t="shared" si="685"/>
        <v>45524</v>
      </c>
      <c r="J1324" s="109">
        <f t="shared" si="693"/>
        <v>21</v>
      </c>
      <c r="K1324" s="109">
        <f t="shared" ref="K1324:K1387" si="708">(J1324-(NETWORKDAYS(A1324,I1324,AD$171:AD$502)-1))</f>
        <v>4</v>
      </c>
      <c r="L1324" s="8">
        <f t="shared" si="694"/>
        <v>1.0015454399999999</v>
      </c>
      <c r="M1324" s="110">
        <f t="shared" si="707"/>
        <v>1.00890824</v>
      </c>
      <c r="N1324" s="110">
        <f t="shared" si="702"/>
        <v>1.3567324999314945</v>
      </c>
      <c r="O1324" s="103">
        <f t="shared" si="706"/>
        <v>1.3588292399999999</v>
      </c>
      <c r="P1324" s="103">
        <f t="shared" si="686"/>
        <v>209.24697065000001</v>
      </c>
      <c r="Q1324" s="11">
        <f t="shared" si="700"/>
        <v>0</v>
      </c>
      <c r="R1324" s="30">
        <f t="shared" si="695"/>
        <v>0</v>
      </c>
      <c r="S1324" s="8">
        <f t="shared" si="687"/>
        <v>0</v>
      </c>
      <c r="T1324" s="113">
        <f t="shared" si="696"/>
        <v>0.16</v>
      </c>
      <c r="U1324" s="111">
        <f t="shared" si="703"/>
        <v>4</v>
      </c>
      <c r="V1324" s="111">
        <v>252</v>
      </c>
      <c r="W1324" s="110">
        <f t="shared" si="688"/>
        <v>1.0023586499999999</v>
      </c>
      <c r="X1324" s="103">
        <f t="shared" si="689"/>
        <v>0.49354036000000001</v>
      </c>
      <c r="Y1324" s="103">
        <f t="shared" si="690"/>
        <v>0</v>
      </c>
      <c r="Z1324" s="114" t="str">
        <f t="shared" si="698"/>
        <v>A+J=</v>
      </c>
      <c r="AA1324" s="108">
        <f t="shared" si="699"/>
        <v>45524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2">
        <f t="shared" si="691"/>
        <v>45500</v>
      </c>
      <c r="B1325" s="103">
        <f t="shared" si="683"/>
        <v>209.94511676000002</v>
      </c>
      <c r="C1325" s="192">
        <f t="shared" si="701"/>
        <v>153.99062994429428</v>
      </c>
      <c r="D1325" s="104">
        <f t="shared" si="692"/>
        <v>1127.2329999999999</v>
      </c>
      <c r="E1325" s="105">
        <f t="shared" si="704"/>
        <v>1136.4090000000001</v>
      </c>
      <c r="F1325" s="106">
        <f t="shared" si="705"/>
        <v>45465</v>
      </c>
      <c r="G1325" s="107">
        <f t="shared" si="684"/>
        <v>8.1402868794651084E-3</v>
      </c>
      <c r="H1325" s="108">
        <f t="shared" si="697"/>
        <v>45524</v>
      </c>
      <c r="I1325" s="108">
        <f t="shared" si="685"/>
        <v>45524</v>
      </c>
      <c r="J1325" s="109">
        <f t="shared" si="693"/>
        <v>21</v>
      </c>
      <c r="K1325" s="109">
        <f t="shared" si="708"/>
        <v>5</v>
      </c>
      <c r="L1325" s="8">
        <f t="shared" si="694"/>
        <v>1.0019321800000001</v>
      </c>
      <c r="M1325" s="110">
        <f t="shared" si="707"/>
        <v>1.00890824</v>
      </c>
      <c r="N1325" s="110">
        <f t="shared" si="702"/>
        <v>1.3567324999314945</v>
      </c>
      <c r="O1325" s="103">
        <f t="shared" si="706"/>
        <v>1.35935395</v>
      </c>
      <c r="P1325" s="103">
        <f t="shared" si="686"/>
        <v>209.32777107000001</v>
      </c>
      <c r="Q1325" s="11">
        <f t="shared" si="700"/>
        <v>0</v>
      </c>
      <c r="R1325" s="30">
        <f t="shared" si="695"/>
        <v>0</v>
      </c>
      <c r="S1325" s="8">
        <f t="shared" si="687"/>
        <v>0</v>
      </c>
      <c r="T1325" s="113">
        <f t="shared" si="696"/>
        <v>0.16</v>
      </c>
      <c r="U1325" s="111">
        <f t="shared" si="703"/>
        <v>5</v>
      </c>
      <c r="V1325" s="111">
        <v>252</v>
      </c>
      <c r="W1325" s="110">
        <f t="shared" si="688"/>
        <v>1.0029491820000001</v>
      </c>
      <c r="X1325" s="103">
        <f t="shared" si="689"/>
        <v>0.61734568999999995</v>
      </c>
      <c r="Y1325" s="103">
        <f t="shared" si="690"/>
        <v>0</v>
      </c>
      <c r="Z1325" s="114" t="str">
        <f t="shared" si="698"/>
        <v>A+J=</v>
      </c>
      <c r="AA1325" s="108">
        <f t="shared" si="699"/>
        <v>45524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2">
        <f t="shared" si="691"/>
        <v>45501</v>
      </c>
      <c r="B1326" s="103">
        <f t="shared" si="683"/>
        <v>209.94511676000002</v>
      </c>
      <c r="C1326" s="192">
        <f t="shared" si="701"/>
        <v>153.99062994429428</v>
      </c>
      <c r="D1326" s="104">
        <f t="shared" si="692"/>
        <v>1127.2329999999999</v>
      </c>
      <c r="E1326" s="105">
        <f t="shared" si="704"/>
        <v>1136.4090000000001</v>
      </c>
      <c r="F1326" s="106">
        <f t="shared" si="705"/>
        <v>45465</v>
      </c>
      <c r="G1326" s="107">
        <f t="shared" si="684"/>
        <v>8.1402868794651084E-3</v>
      </c>
      <c r="H1326" s="108">
        <f t="shared" si="697"/>
        <v>45524</v>
      </c>
      <c r="I1326" s="108">
        <f t="shared" si="685"/>
        <v>45524</v>
      </c>
      <c r="J1326" s="109">
        <f t="shared" si="693"/>
        <v>21</v>
      </c>
      <c r="K1326" s="109">
        <f t="shared" si="708"/>
        <v>5</v>
      </c>
      <c r="L1326" s="8">
        <f t="shared" si="694"/>
        <v>1.0019321800000001</v>
      </c>
      <c r="M1326" s="110">
        <f t="shared" si="707"/>
        <v>1.00890824</v>
      </c>
      <c r="N1326" s="110">
        <f t="shared" si="702"/>
        <v>1.3567324999314945</v>
      </c>
      <c r="O1326" s="103">
        <f t="shared" si="706"/>
        <v>1.35935395</v>
      </c>
      <c r="P1326" s="103">
        <f t="shared" si="686"/>
        <v>209.32777107000001</v>
      </c>
      <c r="Q1326" s="11">
        <f t="shared" si="700"/>
        <v>0</v>
      </c>
      <c r="R1326" s="30">
        <f t="shared" si="695"/>
        <v>0</v>
      </c>
      <c r="S1326" s="8">
        <f t="shared" si="687"/>
        <v>0</v>
      </c>
      <c r="T1326" s="113">
        <f t="shared" si="696"/>
        <v>0.16</v>
      </c>
      <c r="U1326" s="111">
        <f t="shared" si="703"/>
        <v>5</v>
      </c>
      <c r="V1326" s="111">
        <v>252</v>
      </c>
      <c r="W1326" s="110">
        <f t="shared" si="688"/>
        <v>1.0029491820000001</v>
      </c>
      <c r="X1326" s="103">
        <f t="shared" si="689"/>
        <v>0.61734568999999995</v>
      </c>
      <c r="Y1326" s="103">
        <f t="shared" si="690"/>
        <v>0</v>
      </c>
      <c r="Z1326" s="114" t="str">
        <f t="shared" si="698"/>
        <v>A+J=</v>
      </c>
      <c r="AA1326" s="108">
        <f t="shared" si="699"/>
        <v>45524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2">
        <f t="shared" si="691"/>
        <v>45502</v>
      </c>
      <c r="B1327" s="103">
        <f t="shared" si="683"/>
        <v>209.94511676000002</v>
      </c>
      <c r="C1327" s="192">
        <f t="shared" si="701"/>
        <v>153.99062994429428</v>
      </c>
      <c r="D1327" s="104">
        <f t="shared" si="692"/>
        <v>1127.2329999999999</v>
      </c>
      <c r="E1327" s="105">
        <f t="shared" si="704"/>
        <v>1136.4090000000001</v>
      </c>
      <c r="F1327" s="106">
        <f t="shared" si="705"/>
        <v>45465</v>
      </c>
      <c r="G1327" s="107">
        <f t="shared" si="684"/>
        <v>8.1402868794651084E-3</v>
      </c>
      <c r="H1327" s="108">
        <f t="shared" si="697"/>
        <v>45524</v>
      </c>
      <c r="I1327" s="108">
        <f t="shared" si="685"/>
        <v>45524</v>
      </c>
      <c r="J1327" s="109">
        <f t="shared" si="693"/>
        <v>21</v>
      </c>
      <c r="K1327" s="109">
        <f t="shared" si="708"/>
        <v>5</v>
      </c>
      <c r="L1327" s="8">
        <f t="shared" si="694"/>
        <v>1.0019321800000001</v>
      </c>
      <c r="M1327" s="110">
        <f t="shared" si="707"/>
        <v>1.00890824</v>
      </c>
      <c r="N1327" s="110">
        <f t="shared" si="702"/>
        <v>1.3567324999314945</v>
      </c>
      <c r="O1327" s="103">
        <f t="shared" si="706"/>
        <v>1.35935395</v>
      </c>
      <c r="P1327" s="103">
        <f t="shared" si="686"/>
        <v>209.32777107000001</v>
      </c>
      <c r="Q1327" s="11">
        <f t="shared" si="700"/>
        <v>0</v>
      </c>
      <c r="R1327" s="30">
        <f t="shared" si="695"/>
        <v>0</v>
      </c>
      <c r="S1327" s="8">
        <f t="shared" si="687"/>
        <v>0</v>
      </c>
      <c r="T1327" s="113">
        <f t="shared" si="696"/>
        <v>0.16</v>
      </c>
      <c r="U1327" s="111">
        <f t="shared" si="703"/>
        <v>5</v>
      </c>
      <c r="V1327" s="111">
        <v>252</v>
      </c>
      <c r="W1327" s="110">
        <f t="shared" si="688"/>
        <v>1.0029491820000001</v>
      </c>
      <c r="X1327" s="103">
        <f t="shared" si="689"/>
        <v>0.61734568999999995</v>
      </c>
      <c r="Y1327" s="103">
        <f t="shared" si="690"/>
        <v>0</v>
      </c>
      <c r="Z1327" s="114" t="str">
        <f t="shared" si="698"/>
        <v>A+J=</v>
      </c>
      <c r="AA1327" s="108">
        <f t="shared" si="699"/>
        <v>45524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2">
        <f t="shared" si="691"/>
        <v>45503</v>
      </c>
      <c r="B1328" s="103">
        <f t="shared" si="683"/>
        <v>210.14991842000001</v>
      </c>
      <c r="C1328" s="192">
        <f t="shared" si="701"/>
        <v>153.99062994429428</v>
      </c>
      <c r="D1328" s="104">
        <f t="shared" si="692"/>
        <v>1127.2329999999999</v>
      </c>
      <c r="E1328" s="105">
        <f t="shared" si="704"/>
        <v>1136.4090000000001</v>
      </c>
      <c r="F1328" s="106">
        <f t="shared" si="705"/>
        <v>45465</v>
      </c>
      <c r="G1328" s="107">
        <f t="shared" si="684"/>
        <v>8.1402868794651084E-3</v>
      </c>
      <c r="H1328" s="108">
        <f t="shared" si="697"/>
        <v>45524</v>
      </c>
      <c r="I1328" s="108">
        <f t="shared" si="685"/>
        <v>45524</v>
      </c>
      <c r="J1328" s="109">
        <f t="shared" si="693"/>
        <v>21</v>
      </c>
      <c r="K1328" s="109">
        <f t="shared" si="708"/>
        <v>6</v>
      </c>
      <c r="L1328" s="8">
        <f t="shared" si="694"/>
        <v>1.00231906</v>
      </c>
      <c r="M1328" s="110">
        <f t="shared" si="707"/>
        <v>1.00890824</v>
      </c>
      <c r="N1328" s="110">
        <f t="shared" si="702"/>
        <v>1.3567324999314945</v>
      </c>
      <c r="O1328" s="103">
        <f t="shared" si="706"/>
        <v>1.3598788399999999</v>
      </c>
      <c r="P1328" s="103">
        <f t="shared" si="686"/>
        <v>209.40859921000001</v>
      </c>
      <c r="Q1328" s="11">
        <f t="shared" si="700"/>
        <v>0</v>
      </c>
      <c r="R1328" s="30">
        <f t="shared" si="695"/>
        <v>0</v>
      </c>
      <c r="S1328" s="8">
        <f t="shared" si="687"/>
        <v>0</v>
      </c>
      <c r="T1328" s="113">
        <f t="shared" si="696"/>
        <v>0.16</v>
      </c>
      <c r="U1328" s="111">
        <f t="shared" si="703"/>
        <v>6</v>
      </c>
      <c r="V1328" s="111">
        <v>252</v>
      </c>
      <c r="W1328" s="110">
        <f t="shared" si="688"/>
        <v>1.003540061</v>
      </c>
      <c r="X1328" s="103">
        <f t="shared" si="689"/>
        <v>0.74131921000000001</v>
      </c>
      <c r="Y1328" s="103">
        <f t="shared" si="690"/>
        <v>0</v>
      </c>
      <c r="Z1328" s="114" t="str">
        <f t="shared" si="698"/>
        <v>A+J=</v>
      </c>
      <c r="AA1328" s="108">
        <f t="shared" si="699"/>
        <v>45524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2">
        <f t="shared" si="691"/>
        <v>45504</v>
      </c>
      <c r="B1329" s="103">
        <f t="shared" si="683"/>
        <v>210.35492098</v>
      </c>
      <c r="C1329" s="192">
        <f t="shared" si="701"/>
        <v>153.99062994429428</v>
      </c>
      <c r="D1329" s="104">
        <f t="shared" si="692"/>
        <v>1127.2329999999999</v>
      </c>
      <c r="E1329" s="105">
        <f t="shared" si="704"/>
        <v>1136.4090000000001</v>
      </c>
      <c r="F1329" s="106">
        <f t="shared" si="705"/>
        <v>45465</v>
      </c>
      <c r="G1329" s="107">
        <f t="shared" si="684"/>
        <v>8.1402868794651084E-3</v>
      </c>
      <c r="H1329" s="108">
        <f t="shared" si="697"/>
        <v>45524</v>
      </c>
      <c r="I1329" s="108">
        <f t="shared" si="685"/>
        <v>45524</v>
      </c>
      <c r="J1329" s="109">
        <f t="shared" si="693"/>
        <v>21</v>
      </c>
      <c r="K1329" s="109">
        <f t="shared" si="708"/>
        <v>7</v>
      </c>
      <c r="L1329" s="8">
        <f t="shared" si="694"/>
        <v>1.00270609</v>
      </c>
      <c r="M1329" s="110">
        <f t="shared" si="707"/>
        <v>1.00890824</v>
      </c>
      <c r="N1329" s="110">
        <f t="shared" si="702"/>
        <v>1.3567324999314945</v>
      </c>
      <c r="O1329" s="103">
        <f t="shared" si="706"/>
        <v>1.3604039400000001</v>
      </c>
      <c r="P1329" s="103">
        <f t="shared" si="686"/>
        <v>209.48945968999999</v>
      </c>
      <c r="Q1329" s="11">
        <f t="shared" si="700"/>
        <v>0</v>
      </c>
      <c r="R1329" s="30">
        <f t="shared" si="695"/>
        <v>0</v>
      </c>
      <c r="S1329" s="8">
        <f t="shared" si="687"/>
        <v>0</v>
      </c>
      <c r="T1329" s="113">
        <f t="shared" si="696"/>
        <v>0.16</v>
      </c>
      <c r="U1329" s="111">
        <f t="shared" si="703"/>
        <v>7</v>
      </c>
      <c r="V1329" s="111">
        <v>252</v>
      </c>
      <c r="W1329" s="110">
        <f t="shared" si="688"/>
        <v>1.004131288</v>
      </c>
      <c r="X1329" s="103">
        <f t="shared" si="689"/>
        <v>0.86546129000000005</v>
      </c>
      <c r="Y1329" s="103">
        <f t="shared" si="690"/>
        <v>0</v>
      </c>
      <c r="Z1329" s="114" t="str">
        <f t="shared" si="698"/>
        <v>A+J=</v>
      </c>
      <c r="AA1329" s="108">
        <f t="shared" si="699"/>
        <v>45524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2">
        <f t="shared" si="691"/>
        <v>45505</v>
      </c>
      <c r="B1330" s="103">
        <f t="shared" si="683"/>
        <v>210.56012478</v>
      </c>
      <c r="C1330" s="192">
        <f t="shared" si="701"/>
        <v>153.99062994429428</v>
      </c>
      <c r="D1330" s="104">
        <f t="shared" si="692"/>
        <v>1127.2329999999999</v>
      </c>
      <c r="E1330" s="105">
        <f t="shared" si="704"/>
        <v>1136.4090000000001</v>
      </c>
      <c r="F1330" s="106">
        <f t="shared" si="705"/>
        <v>45465</v>
      </c>
      <c r="G1330" s="107">
        <f t="shared" si="684"/>
        <v>8.1402868794651084E-3</v>
      </c>
      <c r="H1330" s="108">
        <f t="shared" si="697"/>
        <v>45524</v>
      </c>
      <c r="I1330" s="108">
        <f t="shared" si="685"/>
        <v>45524</v>
      </c>
      <c r="J1330" s="109">
        <f t="shared" si="693"/>
        <v>21</v>
      </c>
      <c r="K1330" s="109">
        <f t="shared" si="708"/>
        <v>8</v>
      </c>
      <c r="L1330" s="8">
        <f t="shared" si="694"/>
        <v>1.0030932800000001</v>
      </c>
      <c r="M1330" s="110">
        <f t="shared" si="707"/>
        <v>1.00890824</v>
      </c>
      <c r="N1330" s="110">
        <f t="shared" si="702"/>
        <v>1.3567324999314945</v>
      </c>
      <c r="O1330" s="103">
        <f t="shared" si="706"/>
        <v>1.3609292500000001</v>
      </c>
      <c r="P1330" s="103">
        <f t="shared" si="686"/>
        <v>209.57035250999999</v>
      </c>
      <c r="Q1330" s="11">
        <f t="shared" si="700"/>
        <v>0</v>
      </c>
      <c r="R1330" s="30">
        <f t="shared" si="695"/>
        <v>0</v>
      </c>
      <c r="S1330" s="8">
        <f t="shared" si="687"/>
        <v>0</v>
      </c>
      <c r="T1330" s="113">
        <f t="shared" si="696"/>
        <v>0.16</v>
      </c>
      <c r="U1330" s="111">
        <f t="shared" si="703"/>
        <v>8</v>
      </c>
      <c r="V1330" s="111">
        <v>252</v>
      </c>
      <c r="W1330" s="110">
        <f t="shared" si="688"/>
        <v>1.0047228640000001</v>
      </c>
      <c r="X1330" s="103">
        <f t="shared" si="689"/>
        <v>0.98977227000000001</v>
      </c>
      <c r="Y1330" s="103">
        <f t="shared" si="690"/>
        <v>0</v>
      </c>
      <c r="Z1330" s="114" t="str">
        <f t="shared" si="698"/>
        <v>A+J=</v>
      </c>
      <c r="AA1330" s="108">
        <f t="shared" si="699"/>
        <v>45524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2">
        <f t="shared" si="691"/>
        <v>45506</v>
      </c>
      <c r="B1331" s="103">
        <f t="shared" si="683"/>
        <v>210.76552666000001</v>
      </c>
      <c r="C1331" s="192">
        <f t="shared" si="701"/>
        <v>153.99062994429428</v>
      </c>
      <c r="D1331" s="104">
        <f t="shared" si="692"/>
        <v>1127.2329999999999</v>
      </c>
      <c r="E1331" s="105">
        <f t="shared" si="704"/>
        <v>1136.4090000000001</v>
      </c>
      <c r="F1331" s="106">
        <f t="shared" si="705"/>
        <v>45465</v>
      </c>
      <c r="G1331" s="107">
        <f t="shared" si="684"/>
        <v>8.1402868794651084E-3</v>
      </c>
      <c r="H1331" s="108">
        <f t="shared" si="697"/>
        <v>45524</v>
      </c>
      <c r="I1331" s="108">
        <f t="shared" si="685"/>
        <v>45524</v>
      </c>
      <c r="J1331" s="109">
        <f t="shared" si="693"/>
        <v>21</v>
      </c>
      <c r="K1331" s="109">
        <f t="shared" si="708"/>
        <v>9</v>
      </c>
      <c r="L1331" s="8">
        <f t="shared" si="694"/>
        <v>1.00348061</v>
      </c>
      <c r="M1331" s="110">
        <f t="shared" si="707"/>
        <v>1.00890824</v>
      </c>
      <c r="N1331" s="110">
        <f t="shared" si="702"/>
        <v>1.3567324999314945</v>
      </c>
      <c r="O1331" s="103">
        <f t="shared" si="706"/>
        <v>1.36145475</v>
      </c>
      <c r="P1331" s="103">
        <f t="shared" si="686"/>
        <v>209.65127459000001</v>
      </c>
      <c r="Q1331" s="11">
        <f t="shared" si="700"/>
        <v>0</v>
      </c>
      <c r="R1331" s="30">
        <f t="shared" si="695"/>
        <v>0</v>
      </c>
      <c r="S1331" s="8">
        <f t="shared" si="687"/>
        <v>0</v>
      </c>
      <c r="T1331" s="113">
        <f t="shared" si="696"/>
        <v>0.16</v>
      </c>
      <c r="U1331" s="111">
        <f t="shared" si="703"/>
        <v>9</v>
      </c>
      <c r="V1331" s="111">
        <v>252</v>
      </c>
      <c r="W1331" s="110">
        <f t="shared" si="688"/>
        <v>1.005314788</v>
      </c>
      <c r="X1331" s="103">
        <f t="shared" si="689"/>
        <v>1.11425207</v>
      </c>
      <c r="Y1331" s="103">
        <f t="shared" si="690"/>
        <v>0</v>
      </c>
      <c r="Z1331" s="114" t="str">
        <f t="shared" si="698"/>
        <v>A+J=</v>
      </c>
      <c r="AA1331" s="108">
        <f t="shared" si="699"/>
        <v>45524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2">
        <f t="shared" si="691"/>
        <v>45507</v>
      </c>
      <c r="B1332" s="103">
        <f t="shared" si="683"/>
        <v>210.97113006999999</v>
      </c>
      <c r="C1332" s="192">
        <f t="shared" si="701"/>
        <v>153.99062994429428</v>
      </c>
      <c r="D1332" s="104">
        <f t="shared" si="692"/>
        <v>1127.2329999999999</v>
      </c>
      <c r="E1332" s="105">
        <f t="shared" si="704"/>
        <v>1136.4090000000001</v>
      </c>
      <c r="F1332" s="106">
        <f t="shared" si="705"/>
        <v>45465</v>
      </c>
      <c r="G1332" s="107">
        <f t="shared" si="684"/>
        <v>8.1402868794651084E-3</v>
      </c>
      <c r="H1332" s="108">
        <f t="shared" si="697"/>
        <v>45524</v>
      </c>
      <c r="I1332" s="108">
        <f t="shared" si="685"/>
        <v>45524</v>
      </c>
      <c r="J1332" s="109">
        <f t="shared" si="693"/>
        <v>21</v>
      </c>
      <c r="K1332" s="109">
        <f t="shared" si="708"/>
        <v>10</v>
      </c>
      <c r="L1332" s="8">
        <f t="shared" si="694"/>
        <v>1.0038680900000001</v>
      </c>
      <c r="M1332" s="110">
        <f t="shared" si="707"/>
        <v>1.00890824</v>
      </c>
      <c r="N1332" s="110">
        <f t="shared" si="702"/>
        <v>1.3567324999314945</v>
      </c>
      <c r="O1332" s="103">
        <f t="shared" si="706"/>
        <v>1.3619804600000001</v>
      </c>
      <c r="P1332" s="103">
        <f t="shared" si="686"/>
        <v>209.73222899999999</v>
      </c>
      <c r="Q1332" s="11">
        <f t="shared" si="700"/>
        <v>0</v>
      </c>
      <c r="R1332" s="30">
        <f t="shared" si="695"/>
        <v>0</v>
      </c>
      <c r="S1332" s="8">
        <f t="shared" si="687"/>
        <v>0</v>
      </c>
      <c r="T1332" s="113">
        <f t="shared" si="696"/>
        <v>0.16</v>
      </c>
      <c r="U1332" s="111">
        <f t="shared" si="703"/>
        <v>10</v>
      </c>
      <c r="V1332" s="111">
        <v>252</v>
      </c>
      <c r="W1332" s="110">
        <f t="shared" si="688"/>
        <v>1.005907061</v>
      </c>
      <c r="X1332" s="103">
        <f t="shared" si="689"/>
        <v>1.23890107</v>
      </c>
      <c r="Y1332" s="103">
        <f t="shared" si="690"/>
        <v>0</v>
      </c>
      <c r="Z1332" s="114" t="str">
        <f t="shared" si="698"/>
        <v>A+J=</v>
      </c>
      <c r="AA1332" s="108">
        <f t="shared" si="699"/>
        <v>45524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2">
        <f t="shared" si="691"/>
        <v>45508</v>
      </c>
      <c r="B1333" s="103">
        <f t="shared" si="683"/>
        <v>210.97113006999999</v>
      </c>
      <c r="C1333" s="192">
        <f t="shared" si="701"/>
        <v>153.99062994429428</v>
      </c>
      <c r="D1333" s="104">
        <f t="shared" si="692"/>
        <v>1127.2329999999999</v>
      </c>
      <c r="E1333" s="105">
        <f t="shared" si="704"/>
        <v>1136.4090000000001</v>
      </c>
      <c r="F1333" s="106">
        <f t="shared" si="705"/>
        <v>45465</v>
      </c>
      <c r="G1333" s="107">
        <f t="shared" si="684"/>
        <v>8.1402868794651084E-3</v>
      </c>
      <c r="H1333" s="108">
        <f t="shared" si="697"/>
        <v>45524</v>
      </c>
      <c r="I1333" s="108">
        <f t="shared" si="685"/>
        <v>45524</v>
      </c>
      <c r="J1333" s="109">
        <f t="shared" si="693"/>
        <v>21</v>
      </c>
      <c r="K1333" s="109">
        <f t="shared" si="708"/>
        <v>10</v>
      </c>
      <c r="L1333" s="8">
        <f t="shared" si="694"/>
        <v>1.0038680900000001</v>
      </c>
      <c r="M1333" s="110">
        <f t="shared" si="707"/>
        <v>1.00890824</v>
      </c>
      <c r="N1333" s="110">
        <f t="shared" si="702"/>
        <v>1.3567324999314945</v>
      </c>
      <c r="O1333" s="103">
        <f t="shared" si="706"/>
        <v>1.3619804600000001</v>
      </c>
      <c r="P1333" s="103">
        <f t="shared" si="686"/>
        <v>209.73222899999999</v>
      </c>
      <c r="Q1333" s="11">
        <f t="shared" si="700"/>
        <v>0</v>
      </c>
      <c r="R1333" s="30">
        <f t="shared" si="695"/>
        <v>0</v>
      </c>
      <c r="S1333" s="8">
        <f t="shared" si="687"/>
        <v>0</v>
      </c>
      <c r="T1333" s="113">
        <f t="shared" si="696"/>
        <v>0.16</v>
      </c>
      <c r="U1333" s="111">
        <f t="shared" si="703"/>
        <v>10</v>
      </c>
      <c r="V1333" s="111">
        <v>252</v>
      </c>
      <c r="W1333" s="110">
        <f t="shared" si="688"/>
        <v>1.005907061</v>
      </c>
      <c r="X1333" s="103">
        <f t="shared" si="689"/>
        <v>1.23890107</v>
      </c>
      <c r="Y1333" s="103">
        <f t="shared" si="690"/>
        <v>0</v>
      </c>
      <c r="Z1333" s="114" t="str">
        <f t="shared" si="698"/>
        <v>A+J=</v>
      </c>
      <c r="AA1333" s="108">
        <f t="shared" si="699"/>
        <v>45524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2">
        <f t="shared" si="691"/>
        <v>45509</v>
      </c>
      <c r="B1334" s="103">
        <f t="shared" si="683"/>
        <v>210.97113006999999</v>
      </c>
      <c r="C1334" s="192">
        <f t="shared" si="701"/>
        <v>153.99062994429428</v>
      </c>
      <c r="D1334" s="104">
        <f t="shared" si="692"/>
        <v>1127.2329999999999</v>
      </c>
      <c r="E1334" s="105">
        <f t="shared" si="704"/>
        <v>1136.4090000000001</v>
      </c>
      <c r="F1334" s="106">
        <f t="shared" si="705"/>
        <v>45465</v>
      </c>
      <c r="G1334" s="107">
        <f t="shared" si="684"/>
        <v>8.1402868794651084E-3</v>
      </c>
      <c r="H1334" s="108">
        <f t="shared" si="697"/>
        <v>45524</v>
      </c>
      <c r="I1334" s="108">
        <f t="shared" si="685"/>
        <v>45524</v>
      </c>
      <c r="J1334" s="109">
        <f t="shared" si="693"/>
        <v>21</v>
      </c>
      <c r="K1334" s="109">
        <f t="shared" si="708"/>
        <v>10</v>
      </c>
      <c r="L1334" s="8">
        <f t="shared" si="694"/>
        <v>1.0038680900000001</v>
      </c>
      <c r="M1334" s="110">
        <f t="shared" si="707"/>
        <v>1.00890824</v>
      </c>
      <c r="N1334" s="110">
        <f t="shared" si="702"/>
        <v>1.3567324999314945</v>
      </c>
      <c r="O1334" s="103">
        <f t="shared" si="706"/>
        <v>1.3619804600000001</v>
      </c>
      <c r="P1334" s="103">
        <f t="shared" si="686"/>
        <v>209.73222899999999</v>
      </c>
      <c r="Q1334" s="11">
        <f t="shared" si="700"/>
        <v>0</v>
      </c>
      <c r="R1334" s="30">
        <f t="shared" si="695"/>
        <v>0</v>
      </c>
      <c r="S1334" s="8">
        <f t="shared" si="687"/>
        <v>0</v>
      </c>
      <c r="T1334" s="113">
        <f t="shared" si="696"/>
        <v>0.16</v>
      </c>
      <c r="U1334" s="111">
        <f t="shared" si="703"/>
        <v>10</v>
      </c>
      <c r="V1334" s="111">
        <v>252</v>
      </c>
      <c r="W1334" s="110">
        <f t="shared" si="688"/>
        <v>1.005907061</v>
      </c>
      <c r="X1334" s="103">
        <f t="shared" si="689"/>
        <v>1.23890107</v>
      </c>
      <c r="Y1334" s="103">
        <f t="shared" si="690"/>
        <v>0</v>
      </c>
      <c r="Z1334" s="114" t="str">
        <f t="shared" si="698"/>
        <v>A+J=</v>
      </c>
      <c r="AA1334" s="108">
        <f t="shared" si="699"/>
        <v>45524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2">
        <f t="shared" si="691"/>
        <v>45510</v>
      </c>
      <c r="B1335" s="103">
        <f t="shared" si="683"/>
        <v>211.17693359</v>
      </c>
      <c r="C1335" s="192">
        <f t="shared" si="701"/>
        <v>153.99062994429428</v>
      </c>
      <c r="D1335" s="104">
        <f t="shared" si="692"/>
        <v>1127.2329999999999</v>
      </c>
      <c r="E1335" s="105">
        <f t="shared" si="704"/>
        <v>1136.4090000000001</v>
      </c>
      <c r="F1335" s="106">
        <f t="shared" si="705"/>
        <v>45465</v>
      </c>
      <c r="G1335" s="107">
        <f t="shared" si="684"/>
        <v>8.1402868794651084E-3</v>
      </c>
      <c r="H1335" s="108">
        <f t="shared" si="697"/>
        <v>45524</v>
      </c>
      <c r="I1335" s="108">
        <f t="shared" si="685"/>
        <v>45524</v>
      </c>
      <c r="J1335" s="109">
        <f t="shared" si="693"/>
        <v>21</v>
      </c>
      <c r="K1335" s="109">
        <f t="shared" si="708"/>
        <v>11</v>
      </c>
      <c r="L1335" s="8">
        <f t="shared" si="694"/>
        <v>1.00425572</v>
      </c>
      <c r="M1335" s="110">
        <f t="shared" si="707"/>
        <v>1.00890824</v>
      </c>
      <c r="N1335" s="110">
        <f t="shared" si="702"/>
        <v>1.3567324999314945</v>
      </c>
      <c r="O1335" s="103">
        <f t="shared" si="706"/>
        <v>1.36250637</v>
      </c>
      <c r="P1335" s="103">
        <f t="shared" si="686"/>
        <v>209.81321421000001</v>
      </c>
      <c r="Q1335" s="11">
        <f t="shared" si="700"/>
        <v>0</v>
      </c>
      <c r="R1335" s="30">
        <f t="shared" si="695"/>
        <v>0</v>
      </c>
      <c r="S1335" s="8">
        <f t="shared" si="687"/>
        <v>0</v>
      </c>
      <c r="T1335" s="113">
        <f t="shared" si="696"/>
        <v>0.16</v>
      </c>
      <c r="U1335" s="111">
        <f t="shared" si="703"/>
        <v>11</v>
      </c>
      <c r="V1335" s="111">
        <v>252</v>
      </c>
      <c r="W1335" s="110">
        <f t="shared" si="688"/>
        <v>1.0064996829999999</v>
      </c>
      <c r="X1335" s="103">
        <f t="shared" si="689"/>
        <v>1.36371938</v>
      </c>
      <c r="Y1335" s="103">
        <f t="shared" si="690"/>
        <v>0</v>
      </c>
      <c r="Z1335" s="114" t="str">
        <f t="shared" si="698"/>
        <v>A+J=</v>
      </c>
      <c r="AA1335" s="108">
        <f t="shared" si="699"/>
        <v>45524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2">
        <f t="shared" si="691"/>
        <v>45511</v>
      </c>
      <c r="B1336" s="103">
        <f t="shared" si="683"/>
        <v>211.38293737000001</v>
      </c>
      <c r="C1336" s="192">
        <f t="shared" si="701"/>
        <v>153.99062994429428</v>
      </c>
      <c r="D1336" s="104">
        <f t="shared" si="692"/>
        <v>1127.2329999999999</v>
      </c>
      <c r="E1336" s="105">
        <f t="shared" si="704"/>
        <v>1136.4090000000001</v>
      </c>
      <c r="F1336" s="106">
        <f t="shared" si="705"/>
        <v>45465</v>
      </c>
      <c r="G1336" s="107">
        <f t="shared" si="684"/>
        <v>8.1402868794651084E-3</v>
      </c>
      <c r="H1336" s="108">
        <f t="shared" si="697"/>
        <v>45524</v>
      </c>
      <c r="I1336" s="108">
        <f t="shared" si="685"/>
        <v>45524</v>
      </c>
      <c r="J1336" s="109">
        <f t="shared" si="693"/>
        <v>21</v>
      </c>
      <c r="K1336" s="109">
        <f t="shared" si="708"/>
        <v>12</v>
      </c>
      <c r="L1336" s="8">
        <f t="shared" si="694"/>
        <v>1.0046435</v>
      </c>
      <c r="M1336" s="110">
        <f t="shared" si="707"/>
        <v>1.00890824</v>
      </c>
      <c r="N1336" s="110">
        <f t="shared" si="702"/>
        <v>1.3567324999314945</v>
      </c>
      <c r="O1336" s="103">
        <f t="shared" si="706"/>
        <v>1.36303248</v>
      </c>
      <c r="P1336" s="103">
        <f t="shared" si="686"/>
        <v>209.89423022</v>
      </c>
      <c r="Q1336" s="11">
        <f t="shared" si="700"/>
        <v>0</v>
      </c>
      <c r="R1336" s="30">
        <f t="shared" si="695"/>
        <v>0</v>
      </c>
      <c r="S1336" s="8">
        <f t="shared" si="687"/>
        <v>0</v>
      </c>
      <c r="T1336" s="113">
        <f t="shared" si="696"/>
        <v>0.16</v>
      </c>
      <c r="U1336" s="111">
        <f t="shared" si="703"/>
        <v>12</v>
      </c>
      <c r="V1336" s="111">
        <v>252</v>
      </c>
      <c r="W1336" s="110">
        <f t="shared" si="688"/>
        <v>1.007092654</v>
      </c>
      <c r="X1336" s="103">
        <f t="shared" si="689"/>
        <v>1.48870715</v>
      </c>
      <c r="Y1336" s="103">
        <f t="shared" si="690"/>
        <v>0</v>
      </c>
      <c r="Z1336" s="114" t="str">
        <f t="shared" si="698"/>
        <v>A+J=</v>
      </c>
      <c r="AA1336" s="108">
        <f t="shared" si="699"/>
        <v>45524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2">
        <f t="shared" si="691"/>
        <v>45512</v>
      </c>
      <c r="B1337" s="103">
        <f t="shared" si="683"/>
        <v>211.58914465000001</v>
      </c>
      <c r="C1337" s="192">
        <f t="shared" si="701"/>
        <v>153.99062994429428</v>
      </c>
      <c r="D1337" s="104">
        <f t="shared" si="692"/>
        <v>1127.2329999999999</v>
      </c>
      <c r="E1337" s="105">
        <f t="shared" si="704"/>
        <v>1136.4090000000001</v>
      </c>
      <c r="F1337" s="106">
        <f t="shared" si="705"/>
        <v>45465</v>
      </c>
      <c r="G1337" s="107">
        <f t="shared" si="684"/>
        <v>8.1402868794651084E-3</v>
      </c>
      <c r="H1337" s="108">
        <f t="shared" si="697"/>
        <v>45524</v>
      </c>
      <c r="I1337" s="108">
        <f t="shared" si="685"/>
        <v>45524</v>
      </c>
      <c r="J1337" s="109">
        <f t="shared" si="693"/>
        <v>21</v>
      </c>
      <c r="K1337" s="109">
        <f t="shared" si="708"/>
        <v>13</v>
      </c>
      <c r="L1337" s="8">
        <f t="shared" si="694"/>
        <v>1.00503144</v>
      </c>
      <c r="M1337" s="110">
        <f t="shared" si="707"/>
        <v>1.00890824</v>
      </c>
      <c r="N1337" s="110">
        <f t="shared" si="702"/>
        <v>1.3567324999314945</v>
      </c>
      <c r="O1337" s="103">
        <f t="shared" si="706"/>
        <v>1.36355881</v>
      </c>
      <c r="P1337" s="103">
        <f t="shared" si="686"/>
        <v>209.97528011</v>
      </c>
      <c r="Q1337" s="11">
        <f t="shared" si="700"/>
        <v>0</v>
      </c>
      <c r="R1337" s="30">
        <f t="shared" si="695"/>
        <v>0</v>
      </c>
      <c r="S1337" s="8">
        <f t="shared" si="687"/>
        <v>0</v>
      </c>
      <c r="T1337" s="113">
        <f t="shared" si="696"/>
        <v>0.16</v>
      </c>
      <c r="U1337" s="111">
        <f t="shared" si="703"/>
        <v>13</v>
      </c>
      <c r="V1337" s="111">
        <v>252</v>
      </c>
      <c r="W1337" s="110">
        <f t="shared" si="688"/>
        <v>1.0076859739999999</v>
      </c>
      <c r="X1337" s="103">
        <f t="shared" si="689"/>
        <v>1.61386454</v>
      </c>
      <c r="Y1337" s="103">
        <f t="shared" si="690"/>
        <v>0</v>
      </c>
      <c r="Z1337" s="114" t="str">
        <f t="shared" si="698"/>
        <v>A+J=</v>
      </c>
      <c r="AA1337" s="108">
        <f t="shared" si="699"/>
        <v>45524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2">
        <f t="shared" si="691"/>
        <v>45513</v>
      </c>
      <c r="B1338" s="103">
        <f t="shared" si="683"/>
        <v>211.79555113000001</v>
      </c>
      <c r="C1338" s="192">
        <f t="shared" si="701"/>
        <v>153.99062994429428</v>
      </c>
      <c r="D1338" s="104">
        <f t="shared" si="692"/>
        <v>1127.2329999999999</v>
      </c>
      <c r="E1338" s="105">
        <f t="shared" si="704"/>
        <v>1136.4090000000001</v>
      </c>
      <c r="F1338" s="106">
        <f t="shared" si="705"/>
        <v>45465</v>
      </c>
      <c r="G1338" s="107">
        <f t="shared" si="684"/>
        <v>8.1402868794651084E-3</v>
      </c>
      <c r="H1338" s="108">
        <f t="shared" si="697"/>
        <v>45524</v>
      </c>
      <c r="I1338" s="108">
        <f t="shared" si="685"/>
        <v>45524</v>
      </c>
      <c r="J1338" s="109">
        <f t="shared" si="693"/>
        <v>21</v>
      </c>
      <c r="K1338" s="109">
        <f t="shared" si="708"/>
        <v>14</v>
      </c>
      <c r="L1338" s="8">
        <f t="shared" si="694"/>
        <v>1.00541952</v>
      </c>
      <c r="M1338" s="110">
        <f t="shared" si="707"/>
        <v>1.00890824</v>
      </c>
      <c r="N1338" s="110">
        <f t="shared" si="702"/>
        <v>1.3567324999314945</v>
      </c>
      <c r="O1338" s="103">
        <f t="shared" si="706"/>
        <v>1.36408533</v>
      </c>
      <c r="P1338" s="103">
        <f t="shared" si="686"/>
        <v>210.05635925999999</v>
      </c>
      <c r="Q1338" s="11">
        <f t="shared" si="700"/>
        <v>0</v>
      </c>
      <c r="R1338" s="30">
        <f t="shared" si="695"/>
        <v>0</v>
      </c>
      <c r="S1338" s="8">
        <f t="shared" si="687"/>
        <v>0</v>
      </c>
      <c r="T1338" s="113">
        <f t="shared" si="696"/>
        <v>0.16</v>
      </c>
      <c r="U1338" s="111">
        <f t="shared" si="703"/>
        <v>14</v>
      </c>
      <c r="V1338" s="111">
        <v>252</v>
      </c>
      <c r="W1338" s="110">
        <f t="shared" si="688"/>
        <v>1.0082796439999999</v>
      </c>
      <c r="X1338" s="103">
        <f t="shared" si="689"/>
        <v>1.73919187</v>
      </c>
      <c r="Y1338" s="103">
        <f t="shared" si="690"/>
        <v>0</v>
      </c>
      <c r="Z1338" s="114" t="str">
        <f t="shared" si="698"/>
        <v>A+J=</v>
      </c>
      <c r="AA1338" s="108">
        <f t="shared" si="699"/>
        <v>45524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2">
        <f t="shared" si="691"/>
        <v>45514</v>
      </c>
      <c r="B1339" s="103">
        <f t="shared" si="683"/>
        <v>212.00216004000001</v>
      </c>
      <c r="C1339" s="192">
        <f t="shared" si="701"/>
        <v>153.99062994429428</v>
      </c>
      <c r="D1339" s="104">
        <f t="shared" si="692"/>
        <v>1127.2329999999999</v>
      </c>
      <c r="E1339" s="105">
        <f t="shared" si="704"/>
        <v>1136.4090000000001</v>
      </c>
      <c r="F1339" s="106">
        <f t="shared" si="705"/>
        <v>45465</v>
      </c>
      <c r="G1339" s="107">
        <f t="shared" si="684"/>
        <v>8.1402868794651084E-3</v>
      </c>
      <c r="H1339" s="108">
        <f t="shared" si="697"/>
        <v>45524</v>
      </c>
      <c r="I1339" s="108">
        <f t="shared" si="685"/>
        <v>45524</v>
      </c>
      <c r="J1339" s="109">
        <f t="shared" si="693"/>
        <v>21</v>
      </c>
      <c r="K1339" s="109">
        <f t="shared" si="708"/>
        <v>15</v>
      </c>
      <c r="L1339" s="8">
        <f t="shared" si="694"/>
        <v>1.00580775</v>
      </c>
      <c r="M1339" s="110">
        <f t="shared" si="707"/>
        <v>1.00890824</v>
      </c>
      <c r="N1339" s="110">
        <f t="shared" si="702"/>
        <v>1.3567324999314945</v>
      </c>
      <c r="O1339" s="103">
        <f t="shared" si="706"/>
        <v>1.36461206</v>
      </c>
      <c r="P1339" s="103">
        <f t="shared" si="686"/>
        <v>210.13747074</v>
      </c>
      <c r="Q1339" s="11">
        <f t="shared" si="700"/>
        <v>0</v>
      </c>
      <c r="R1339" s="30">
        <f t="shared" si="695"/>
        <v>0</v>
      </c>
      <c r="S1339" s="8">
        <f t="shared" si="687"/>
        <v>0</v>
      </c>
      <c r="T1339" s="113">
        <f t="shared" si="696"/>
        <v>0.16</v>
      </c>
      <c r="U1339" s="111">
        <f t="shared" si="703"/>
        <v>15</v>
      </c>
      <c r="V1339" s="111">
        <v>252</v>
      </c>
      <c r="W1339" s="110">
        <f t="shared" si="688"/>
        <v>1.008873664</v>
      </c>
      <c r="X1339" s="103">
        <f t="shared" si="689"/>
        <v>1.8646893</v>
      </c>
      <c r="Y1339" s="103">
        <f t="shared" si="690"/>
        <v>0</v>
      </c>
      <c r="Z1339" s="114" t="str">
        <f t="shared" si="698"/>
        <v>A+J=</v>
      </c>
      <c r="AA1339" s="108">
        <f t="shared" si="699"/>
        <v>45524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2">
        <f t="shared" si="691"/>
        <v>45515</v>
      </c>
      <c r="B1340" s="103">
        <f t="shared" si="683"/>
        <v>212.00216004000001</v>
      </c>
      <c r="C1340" s="192">
        <f t="shared" si="701"/>
        <v>153.99062994429428</v>
      </c>
      <c r="D1340" s="104">
        <f t="shared" si="692"/>
        <v>1127.2329999999999</v>
      </c>
      <c r="E1340" s="105">
        <f t="shared" si="704"/>
        <v>1136.4090000000001</v>
      </c>
      <c r="F1340" s="106">
        <f t="shared" si="705"/>
        <v>45465</v>
      </c>
      <c r="G1340" s="107">
        <f t="shared" si="684"/>
        <v>8.1402868794651084E-3</v>
      </c>
      <c r="H1340" s="108">
        <f t="shared" si="697"/>
        <v>45524</v>
      </c>
      <c r="I1340" s="108">
        <f t="shared" si="685"/>
        <v>45524</v>
      </c>
      <c r="J1340" s="109">
        <f t="shared" si="693"/>
        <v>21</v>
      </c>
      <c r="K1340" s="109">
        <f t="shared" si="708"/>
        <v>15</v>
      </c>
      <c r="L1340" s="8">
        <f t="shared" si="694"/>
        <v>1.00580775</v>
      </c>
      <c r="M1340" s="110">
        <f t="shared" si="707"/>
        <v>1.00890824</v>
      </c>
      <c r="N1340" s="110">
        <f t="shared" si="702"/>
        <v>1.3567324999314945</v>
      </c>
      <c r="O1340" s="103">
        <f t="shared" si="706"/>
        <v>1.36461206</v>
      </c>
      <c r="P1340" s="103">
        <f t="shared" si="686"/>
        <v>210.13747074</v>
      </c>
      <c r="Q1340" s="11">
        <f t="shared" si="700"/>
        <v>0</v>
      </c>
      <c r="R1340" s="30">
        <f t="shared" si="695"/>
        <v>0</v>
      </c>
      <c r="S1340" s="8">
        <f t="shared" si="687"/>
        <v>0</v>
      </c>
      <c r="T1340" s="113">
        <f t="shared" si="696"/>
        <v>0.16</v>
      </c>
      <c r="U1340" s="111">
        <f t="shared" si="703"/>
        <v>15</v>
      </c>
      <c r="V1340" s="111">
        <v>252</v>
      </c>
      <c r="W1340" s="110">
        <f t="shared" si="688"/>
        <v>1.008873664</v>
      </c>
      <c r="X1340" s="103">
        <f t="shared" si="689"/>
        <v>1.8646893</v>
      </c>
      <c r="Y1340" s="103">
        <f t="shared" si="690"/>
        <v>0</v>
      </c>
      <c r="Z1340" s="114" t="str">
        <f t="shared" si="698"/>
        <v>A+J=</v>
      </c>
      <c r="AA1340" s="108">
        <f t="shared" si="699"/>
        <v>45524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2">
        <f t="shared" si="691"/>
        <v>45516</v>
      </c>
      <c r="B1341" s="103">
        <f t="shared" si="683"/>
        <v>212.00216004000001</v>
      </c>
      <c r="C1341" s="192">
        <f t="shared" si="701"/>
        <v>153.99062994429428</v>
      </c>
      <c r="D1341" s="104">
        <f t="shared" si="692"/>
        <v>1127.2329999999999</v>
      </c>
      <c r="E1341" s="105">
        <f t="shared" si="704"/>
        <v>1136.4090000000001</v>
      </c>
      <c r="F1341" s="106">
        <f t="shared" si="705"/>
        <v>45465</v>
      </c>
      <c r="G1341" s="107">
        <f t="shared" si="684"/>
        <v>8.1402868794651084E-3</v>
      </c>
      <c r="H1341" s="108">
        <f t="shared" si="697"/>
        <v>45524</v>
      </c>
      <c r="I1341" s="108">
        <f t="shared" si="685"/>
        <v>45524</v>
      </c>
      <c r="J1341" s="109">
        <f t="shared" si="693"/>
        <v>21</v>
      </c>
      <c r="K1341" s="109">
        <f t="shared" si="708"/>
        <v>15</v>
      </c>
      <c r="L1341" s="8">
        <f t="shared" si="694"/>
        <v>1.00580775</v>
      </c>
      <c r="M1341" s="110">
        <f t="shared" si="707"/>
        <v>1.00890824</v>
      </c>
      <c r="N1341" s="110">
        <f t="shared" si="702"/>
        <v>1.3567324999314945</v>
      </c>
      <c r="O1341" s="103">
        <f t="shared" si="706"/>
        <v>1.36461206</v>
      </c>
      <c r="P1341" s="103">
        <f t="shared" si="686"/>
        <v>210.13747074</v>
      </c>
      <c r="Q1341" s="11">
        <f t="shared" si="700"/>
        <v>0</v>
      </c>
      <c r="R1341" s="30">
        <f t="shared" si="695"/>
        <v>0</v>
      </c>
      <c r="S1341" s="8">
        <f t="shared" si="687"/>
        <v>0</v>
      </c>
      <c r="T1341" s="113">
        <f t="shared" si="696"/>
        <v>0.16</v>
      </c>
      <c r="U1341" s="111">
        <f t="shared" si="703"/>
        <v>15</v>
      </c>
      <c r="V1341" s="111">
        <v>252</v>
      </c>
      <c r="W1341" s="110">
        <f t="shared" si="688"/>
        <v>1.008873664</v>
      </c>
      <c r="X1341" s="103">
        <f t="shared" si="689"/>
        <v>1.8646893</v>
      </c>
      <c r="Y1341" s="103">
        <f t="shared" si="690"/>
        <v>0</v>
      </c>
      <c r="Z1341" s="114" t="str">
        <f t="shared" si="698"/>
        <v>A+J=</v>
      </c>
      <c r="AA1341" s="108">
        <f t="shared" si="699"/>
        <v>45524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2">
        <f t="shared" si="691"/>
        <v>45517</v>
      </c>
      <c r="B1342" s="103">
        <f t="shared" si="683"/>
        <v>212.20896979</v>
      </c>
      <c r="C1342" s="192">
        <f t="shared" si="701"/>
        <v>153.99062994429428</v>
      </c>
      <c r="D1342" s="104">
        <f t="shared" si="692"/>
        <v>1127.2329999999999</v>
      </c>
      <c r="E1342" s="105">
        <f t="shared" si="704"/>
        <v>1136.4090000000001</v>
      </c>
      <c r="F1342" s="106">
        <f t="shared" si="705"/>
        <v>45465</v>
      </c>
      <c r="G1342" s="107">
        <f t="shared" si="684"/>
        <v>8.1402868794651084E-3</v>
      </c>
      <c r="H1342" s="108">
        <f t="shared" si="697"/>
        <v>45524</v>
      </c>
      <c r="I1342" s="108">
        <f t="shared" si="685"/>
        <v>45524</v>
      </c>
      <c r="J1342" s="109">
        <f t="shared" si="693"/>
        <v>21</v>
      </c>
      <c r="K1342" s="109">
        <f t="shared" si="708"/>
        <v>16</v>
      </c>
      <c r="L1342" s="8">
        <f t="shared" si="694"/>
        <v>1.00619613</v>
      </c>
      <c r="M1342" s="110">
        <f t="shared" si="707"/>
        <v>1.00890824</v>
      </c>
      <c r="N1342" s="110">
        <f t="shared" si="702"/>
        <v>1.3567324999314945</v>
      </c>
      <c r="O1342" s="103">
        <f t="shared" si="706"/>
        <v>1.3651389899999999</v>
      </c>
      <c r="P1342" s="103">
        <f t="shared" si="686"/>
        <v>210.21861303</v>
      </c>
      <c r="Q1342" s="11">
        <f t="shared" si="700"/>
        <v>0</v>
      </c>
      <c r="R1342" s="30">
        <f t="shared" si="695"/>
        <v>0</v>
      </c>
      <c r="S1342" s="8">
        <f t="shared" si="687"/>
        <v>0</v>
      </c>
      <c r="T1342" s="113">
        <f t="shared" si="696"/>
        <v>0.16</v>
      </c>
      <c r="U1342" s="111">
        <f t="shared" si="703"/>
        <v>16</v>
      </c>
      <c r="V1342" s="111">
        <v>252</v>
      </c>
      <c r="W1342" s="110">
        <f t="shared" si="688"/>
        <v>1.0094680330000001</v>
      </c>
      <c r="X1342" s="103">
        <f t="shared" si="689"/>
        <v>1.9903567600000001</v>
      </c>
      <c r="Y1342" s="103">
        <f t="shared" si="690"/>
        <v>0</v>
      </c>
      <c r="Z1342" s="114" t="str">
        <f t="shared" si="698"/>
        <v>A+J=</v>
      </c>
      <c r="AA1342" s="108">
        <f t="shared" si="699"/>
        <v>45524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2">
        <f t="shared" si="691"/>
        <v>45518</v>
      </c>
      <c r="B1343" s="103">
        <f t="shared" si="683"/>
        <v>212.41598091</v>
      </c>
      <c r="C1343" s="192">
        <f t="shared" si="701"/>
        <v>153.99062994429428</v>
      </c>
      <c r="D1343" s="104">
        <f t="shared" si="692"/>
        <v>1127.2329999999999</v>
      </c>
      <c r="E1343" s="105">
        <f t="shared" si="704"/>
        <v>1136.4090000000001</v>
      </c>
      <c r="F1343" s="106">
        <f t="shared" si="705"/>
        <v>45465</v>
      </c>
      <c r="G1343" s="107">
        <f t="shared" si="684"/>
        <v>8.1402868794651084E-3</v>
      </c>
      <c r="H1343" s="108">
        <f t="shared" si="697"/>
        <v>45524</v>
      </c>
      <c r="I1343" s="108">
        <f t="shared" si="685"/>
        <v>45524</v>
      </c>
      <c r="J1343" s="109">
        <f t="shared" si="693"/>
        <v>21</v>
      </c>
      <c r="K1343" s="109">
        <f t="shared" si="708"/>
        <v>17</v>
      </c>
      <c r="L1343" s="8">
        <f t="shared" si="694"/>
        <v>1.0065846599999999</v>
      </c>
      <c r="M1343" s="110">
        <f t="shared" si="707"/>
        <v>1.00890824</v>
      </c>
      <c r="N1343" s="110">
        <f t="shared" si="702"/>
        <v>1.3567324999314945</v>
      </c>
      <c r="O1343" s="103">
        <f t="shared" si="706"/>
        <v>1.36566612</v>
      </c>
      <c r="P1343" s="103">
        <f t="shared" si="686"/>
        <v>210.29978611000001</v>
      </c>
      <c r="Q1343" s="11">
        <f t="shared" si="700"/>
        <v>0</v>
      </c>
      <c r="R1343" s="30">
        <f t="shared" si="695"/>
        <v>0</v>
      </c>
      <c r="S1343" s="8">
        <f t="shared" si="687"/>
        <v>0</v>
      </c>
      <c r="T1343" s="113">
        <f t="shared" si="696"/>
        <v>0.16</v>
      </c>
      <c r="U1343" s="111">
        <f t="shared" si="703"/>
        <v>17</v>
      </c>
      <c r="V1343" s="111">
        <v>252</v>
      </c>
      <c r="W1343" s="110">
        <f t="shared" si="688"/>
        <v>1.0100627529999999</v>
      </c>
      <c r="X1343" s="103">
        <f t="shared" si="689"/>
        <v>2.1161948000000002</v>
      </c>
      <c r="Y1343" s="103">
        <f t="shared" si="690"/>
        <v>0</v>
      </c>
      <c r="Z1343" s="114" t="str">
        <f t="shared" si="698"/>
        <v>A+J=</v>
      </c>
      <c r="AA1343" s="108">
        <f t="shared" si="699"/>
        <v>45524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2">
        <f t="shared" si="691"/>
        <v>45519</v>
      </c>
      <c r="B1344" s="103">
        <f t="shared" si="683"/>
        <v>212.62319334</v>
      </c>
      <c r="C1344" s="192">
        <f t="shared" si="701"/>
        <v>153.99062994429428</v>
      </c>
      <c r="D1344" s="104">
        <f t="shared" si="692"/>
        <v>1127.2329999999999</v>
      </c>
      <c r="E1344" s="105">
        <f t="shared" si="704"/>
        <v>1136.4090000000001</v>
      </c>
      <c r="F1344" s="106">
        <f t="shared" si="705"/>
        <v>45465</v>
      </c>
      <c r="G1344" s="107">
        <f t="shared" si="684"/>
        <v>8.1402868794651084E-3</v>
      </c>
      <c r="H1344" s="108">
        <f t="shared" si="697"/>
        <v>45524</v>
      </c>
      <c r="I1344" s="108">
        <f t="shared" si="685"/>
        <v>45524</v>
      </c>
      <c r="J1344" s="109">
        <f t="shared" si="693"/>
        <v>21</v>
      </c>
      <c r="K1344" s="109">
        <f t="shared" si="708"/>
        <v>18</v>
      </c>
      <c r="L1344" s="8">
        <f t="shared" si="694"/>
        <v>1.0069733400000001</v>
      </c>
      <c r="M1344" s="110">
        <f t="shared" si="707"/>
        <v>1.00890824</v>
      </c>
      <c r="N1344" s="110">
        <f t="shared" si="702"/>
        <v>1.3567324999314945</v>
      </c>
      <c r="O1344" s="103">
        <f t="shared" si="706"/>
        <v>1.3661934499999999</v>
      </c>
      <c r="P1344" s="103">
        <f t="shared" si="686"/>
        <v>210.38098998999999</v>
      </c>
      <c r="Q1344" s="11">
        <f t="shared" si="700"/>
        <v>0</v>
      </c>
      <c r="R1344" s="30">
        <f t="shared" si="695"/>
        <v>0</v>
      </c>
      <c r="S1344" s="8">
        <f t="shared" si="687"/>
        <v>0</v>
      </c>
      <c r="T1344" s="113">
        <f t="shared" si="696"/>
        <v>0.16</v>
      </c>
      <c r="U1344" s="111">
        <f t="shared" si="703"/>
        <v>18</v>
      </c>
      <c r="V1344" s="111">
        <v>252</v>
      </c>
      <c r="W1344" s="110">
        <f t="shared" si="688"/>
        <v>1.0106578230000001</v>
      </c>
      <c r="X1344" s="103">
        <f t="shared" si="689"/>
        <v>2.24220335</v>
      </c>
      <c r="Y1344" s="103">
        <f t="shared" si="690"/>
        <v>0</v>
      </c>
      <c r="Z1344" s="114" t="str">
        <f t="shared" si="698"/>
        <v>A+J=</v>
      </c>
      <c r="AA1344" s="108">
        <f t="shared" si="699"/>
        <v>45524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2">
        <f t="shared" si="691"/>
        <v>45520</v>
      </c>
      <c r="B1345" s="103">
        <f t="shared" si="683"/>
        <v>212.83060897999999</v>
      </c>
      <c r="C1345" s="192">
        <f t="shared" si="701"/>
        <v>153.99062994429428</v>
      </c>
      <c r="D1345" s="104">
        <f t="shared" si="692"/>
        <v>1127.2329999999999</v>
      </c>
      <c r="E1345" s="105">
        <f t="shared" si="704"/>
        <v>1136.4090000000001</v>
      </c>
      <c r="F1345" s="106">
        <f t="shared" si="705"/>
        <v>45465</v>
      </c>
      <c r="G1345" s="107">
        <f t="shared" si="684"/>
        <v>8.1402868794651084E-3</v>
      </c>
      <c r="H1345" s="108">
        <f t="shared" si="697"/>
        <v>45524</v>
      </c>
      <c r="I1345" s="108">
        <f t="shared" si="685"/>
        <v>45524</v>
      </c>
      <c r="J1345" s="109">
        <f t="shared" si="693"/>
        <v>21</v>
      </c>
      <c r="K1345" s="109">
        <f t="shared" si="708"/>
        <v>19</v>
      </c>
      <c r="L1345" s="8">
        <f t="shared" si="694"/>
        <v>1.0073621699999999</v>
      </c>
      <c r="M1345" s="110">
        <f t="shared" si="707"/>
        <v>1.00890824</v>
      </c>
      <c r="N1345" s="110">
        <f t="shared" si="702"/>
        <v>1.3567324999314945</v>
      </c>
      <c r="O1345" s="103">
        <f t="shared" si="706"/>
        <v>1.3667209899999999</v>
      </c>
      <c r="P1345" s="103">
        <f t="shared" si="686"/>
        <v>210.4622262</v>
      </c>
      <c r="Q1345" s="11">
        <f t="shared" si="700"/>
        <v>0</v>
      </c>
      <c r="R1345" s="30">
        <f t="shared" si="695"/>
        <v>0</v>
      </c>
      <c r="S1345" s="8">
        <f t="shared" si="687"/>
        <v>0</v>
      </c>
      <c r="T1345" s="113">
        <f t="shared" si="696"/>
        <v>0.16</v>
      </c>
      <c r="U1345" s="111">
        <f t="shared" si="703"/>
        <v>19</v>
      </c>
      <c r="V1345" s="111">
        <v>252</v>
      </c>
      <c r="W1345" s="110">
        <f t="shared" si="688"/>
        <v>1.0112532439999999</v>
      </c>
      <c r="X1345" s="103">
        <f t="shared" si="689"/>
        <v>2.3683827800000001</v>
      </c>
      <c r="Y1345" s="103">
        <f t="shared" si="690"/>
        <v>0</v>
      </c>
      <c r="Z1345" s="114" t="str">
        <f t="shared" si="698"/>
        <v>A+J=</v>
      </c>
      <c r="AA1345" s="108">
        <f t="shared" si="699"/>
        <v>45524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2">
        <f t="shared" si="691"/>
        <v>45521</v>
      </c>
      <c r="B1346" s="103">
        <f t="shared" si="683"/>
        <v>213.03822621999998</v>
      </c>
      <c r="C1346" s="192">
        <f t="shared" si="701"/>
        <v>153.99062994429428</v>
      </c>
      <c r="D1346" s="104">
        <f t="shared" si="692"/>
        <v>1127.2329999999999</v>
      </c>
      <c r="E1346" s="105">
        <f t="shared" si="704"/>
        <v>1136.4090000000001</v>
      </c>
      <c r="F1346" s="106">
        <f t="shared" si="705"/>
        <v>45465</v>
      </c>
      <c r="G1346" s="107">
        <f t="shared" si="684"/>
        <v>8.1402868794651084E-3</v>
      </c>
      <c r="H1346" s="108">
        <f t="shared" si="697"/>
        <v>45524</v>
      </c>
      <c r="I1346" s="108">
        <f t="shared" si="685"/>
        <v>45524</v>
      </c>
      <c r="J1346" s="109">
        <f t="shared" si="693"/>
        <v>21</v>
      </c>
      <c r="K1346" s="109">
        <f t="shared" si="708"/>
        <v>20</v>
      </c>
      <c r="L1346" s="8">
        <f t="shared" si="694"/>
        <v>1.00775115</v>
      </c>
      <c r="M1346" s="110">
        <f t="shared" si="707"/>
        <v>1.00890824</v>
      </c>
      <c r="N1346" s="110">
        <f t="shared" si="702"/>
        <v>1.3567324999314945</v>
      </c>
      <c r="O1346" s="103">
        <f t="shared" si="706"/>
        <v>1.36724873</v>
      </c>
      <c r="P1346" s="103">
        <f t="shared" si="686"/>
        <v>210.54349321999999</v>
      </c>
      <c r="Q1346" s="11">
        <f t="shared" si="700"/>
        <v>0</v>
      </c>
      <c r="R1346" s="30">
        <f t="shared" si="695"/>
        <v>0</v>
      </c>
      <c r="S1346" s="8">
        <f t="shared" si="687"/>
        <v>0</v>
      </c>
      <c r="T1346" s="113">
        <f t="shared" si="696"/>
        <v>0.16</v>
      </c>
      <c r="U1346" s="111">
        <f t="shared" si="703"/>
        <v>20</v>
      </c>
      <c r="V1346" s="111">
        <v>252</v>
      </c>
      <c r="W1346" s="110">
        <f t="shared" si="688"/>
        <v>1.0118490149999999</v>
      </c>
      <c r="X1346" s="103">
        <f t="shared" si="689"/>
        <v>2.4947330000000001</v>
      </c>
      <c r="Y1346" s="103">
        <f t="shared" si="690"/>
        <v>0</v>
      </c>
      <c r="Z1346" s="114" t="str">
        <f t="shared" si="698"/>
        <v>A+J=</v>
      </c>
      <c r="AA1346" s="108">
        <f t="shared" si="699"/>
        <v>45524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2">
        <f t="shared" si="691"/>
        <v>45522</v>
      </c>
      <c r="B1347" s="103">
        <f t="shared" si="683"/>
        <v>213.03822621999998</v>
      </c>
      <c r="C1347" s="192">
        <f t="shared" si="701"/>
        <v>153.99062994429428</v>
      </c>
      <c r="D1347" s="104">
        <f t="shared" si="692"/>
        <v>1127.2329999999999</v>
      </c>
      <c r="E1347" s="105">
        <f t="shared" si="704"/>
        <v>1136.4090000000001</v>
      </c>
      <c r="F1347" s="106">
        <f t="shared" si="705"/>
        <v>45465</v>
      </c>
      <c r="G1347" s="107">
        <f t="shared" si="684"/>
        <v>8.1402868794651084E-3</v>
      </c>
      <c r="H1347" s="108">
        <f t="shared" si="697"/>
        <v>45524</v>
      </c>
      <c r="I1347" s="108">
        <f t="shared" si="685"/>
        <v>45524</v>
      </c>
      <c r="J1347" s="109">
        <f t="shared" si="693"/>
        <v>21</v>
      </c>
      <c r="K1347" s="109">
        <f t="shared" si="708"/>
        <v>20</v>
      </c>
      <c r="L1347" s="8">
        <f t="shared" si="694"/>
        <v>1.00775115</v>
      </c>
      <c r="M1347" s="110">
        <f t="shared" si="707"/>
        <v>1.00890824</v>
      </c>
      <c r="N1347" s="110">
        <f t="shared" si="702"/>
        <v>1.3567324999314945</v>
      </c>
      <c r="O1347" s="103">
        <f t="shared" si="706"/>
        <v>1.36724873</v>
      </c>
      <c r="P1347" s="103">
        <f t="shared" si="686"/>
        <v>210.54349321999999</v>
      </c>
      <c r="Q1347" s="11">
        <f t="shared" si="700"/>
        <v>0</v>
      </c>
      <c r="R1347" s="30">
        <f t="shared" si="695"/>
        <v>0</v>
      </c>
      <c r="S1347" s="8">
        <f t="shared" si="687"/>
        <v>0</v>
      </c>
      <c r="T1347" s="113">
        <f t="shared" si="696"/>
        <v>0.16</v>
      </c>
      <c r="U1347" s="111">
        <f t="shared" si="703"/>
        <v>20</v>
      </c>
      <c r="V1347" s="111">
        <v>252</v>
      </c>
      <c r="W1347" s="110">
        <f t="shared" si="688"/>
        <v>1.0118490149999999</v>
      </c>
      <c r="X1347" s="103">
        <f t="shared" si="689"/>
        <v>2.4947330000000001</v>
      </c>
      <c r="Y1347" s="103">
        <f t="shared" si="690"/>
        <v>0</v>
      </c>
      <c r="Z1347" s="114" t="str">
        <f t="shared" si="698"/>
        <v>A+J=</v>
      </c>
      <c r="AA1347" s="108">
        <f t="shared" si="699"/>
        <v>45524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2">
        <f t="shared" si="691"/>
        <v>45523</v>
      </c>
      <c r="B1348" s="103">
        <f t="shared" si="683"/>
        <v>213.03822621999998</v>
      </c>
      <c r="C1348" s="192">
        <f t="shared" si="701"/>
        <v>153.99062994429428</v>
      </c>
      <c r="D1348" s="104">
        <f t="shared" si="692"/>
        <v>1127.2329999999999</v>
      </c>
      <c r="E1348" s="105">
        <f t="shared" si="704"/>
        <v>1136.4090000000001</v>
      </c>
      <c r="F1348" s="106">
        <f t="shared" si="705"/>
        <v>45465</v>
      </c>
      <c r="G1348" s="107">
        <f t="shared" si="684"/>
        <v>8.1402868794651084E-3</v>
      </c>
      <c r="H1348" s="108">
        <f t="shared" si="697"/>
        <v>45524</v>
      </c>
      <c r="I1348" s="108">
        <f t="shared" si="685"/>
        <v>45524</v>
      </c>
      <c r="J1348" s="109">
        <f t="shared" si="693"/>
        <v>21</v>
      </c>
      <c r="K1348" s="109">
        <f t="shared" si="708"/>
        <v>20</v>
      </c>
      <c r="L1348" s="8">
        <f t="shared" si="694"/>
        <v>1.00775115</v>
      </c>
      <c r="M1348" s="110">
        <f t="shared" si="707"/>
        <v>1.00890824</v>
      </c>
      <c r="N1348" s="110">
        <f t="shared" si="702"/>
        <v>1.3567324999314945</v>
      </c>
      <c r="O1348" s="103">
        <f t="shared" si="706"/>
        <v>1.36724873</v>
      </c>
      <c r="P1348" s="103">
        <f t="shared" si="686"/>
        <v>210.54349321999999</v>
      </c>
      <c r="Q1348" s="11">
        <f t="shared" si="700"/>
        <v>0</v>
      </c>
      <c r="R1348" s="30">
        <f t="shared" si="695"/>
        <v>0</v>
      </c>
      <c r="S1348" s="8">
        <f t="shared" si="687"/>
        <v>0</v>
      </c>
      <c r="T1348" s="113">
        <f t="shared" si="696"/>
        <v>0.16</v>
      </c>
      <c r="U1348" s="111">
        <f t="shared" si="703"/>
        <v>20</v>
      </c>
      <c r="V1348" s="111">
        <v>252</v>
      </c>
      <c r="W1348" s="110">
        <f t="shared" si="688"/>
        <v>1.0118490149999999</v>
      </c>
      <c r="X1348" s="103">
        <f t="shared" si="689"/>
        <v>2.4947330000000001</v>
      </c>
      <c r="Y1348" s="103">
        <f t="shared" si="690"/>
        <v>0</v>
      </c>
      <c r="Z1348" s="114" t="str">
        <f t="shared" si="698"/>
        <v>A+J=</v>
      </c>
      <c r="AA1348" s="108">
        <f t="shared" si="699"/>
        <v>45524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2">
        <f t="shared" si="691"/>
        <v>45524</v>
      </c>
      <c r="B1349" s="103">
        <f t="shared" si="683"/>
        <v>213.24604717</v>
      </c>
      <c r="C1349" s="192">
        <f t="shared" si="701"/>
        <v>153.99062994429428</v>
      </c>
      <c r="D1349" s="104">
        <f t="shared" si="692"/>
        <v>1127.2329999999999</v>
      </c>
      <c r="E1349" s="105">
        <f t="shared" si="704"/>
        <v>1136.4090000000001</v>
      </c>
      <c r="F1349" s="106">
        <f t="shared" si="705"/>
        <v>45465</v>
      </c>
      <c r="G1349" s="107">
        <f t="shared" si="684"/>
        <v>8.1402868794651084E-3</v>
      </c>
      <c r="H1349" s="108">
        <f t="shared" si="697"/>
        <v>45555</v>
      </c>
      <c r="I1349" s="108">
        <f t="shared" si="685"/>
        <v>45524</v>
      </c>
      <c r="J1349" s="109">
        <f t="shared" si="693"/>
        <v>21</v>
      </c>
      <c r="K1349" s="109">
        <f t="shared" si="708"/>
        <v>21</v>
      </c>
      <c r="L1349" s="8">
        <f t="shared" si="694"/>
        <v>1.0081402800000001</v>
      </c>
      <c r="M1349" s="110">
        <f t="shared" si="707"/>
        <v>1.00890824</v>
      </c>
      <c r="N1349" s="110">
        <f t="shared" si="702"/>
        <v>1.3567324999314945</v>
      </c>
      <c r="O1349" s="103">
        <f t="shared" si="706"/>
        <v>1.36777668</v>
      </c>
      <c r="P1349" s="103">
        <f t="shared" si="686"/>
        <v>210.62479257000001</v>
      </c>
      <c r="Q1349" s="11">
        <f t="shared" si="700"/>
        <v>44</v>
      </c>
      <c r="R1349" s="30">
        <f t="shared" si="695"/>
        <v>7.578E-2</v>
      </c>
      <c r="S1349" s="8">
        <f t="shared" si="687"/>
        <v>15.96114678</v>
      </c>
      <c r="T1349" s="113">
        <f t="shared" si="696"/>
        <v>0.16</v>
      </c>
      <c r="U1349" s="111">
        <f t="shared" si="703"/>
        <v>21</v>
      </c>
      <c r="V1349" s="111">
        <v>252</v>
      </c>
      <c r="W1349" s="110">
        <f t="shared" si="688"/>
        <v>1.0124451379999999</v>
      </c>
      <c r="X1349" s="103">
        <f t="shared" si="689"/>
        <v>2.6212545999999999</v>
      </c>
      <c r="Y1349" s="103">
        <f t="shared" si="690"/>
        <v>18.58240138</v>
      </c>
      <c r="Z1349" s="114" t="str">
        <f t="shared" si="698"/>
        <v>A+J=</v>
      </c>
      <c r="AA1349" s="108">
        <f t="shared" si="699"/>
        <v>45524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2">
        <f t="shared" si="691"/>
        <v>45525</v>
      </c>
      <c r="B1350" s="103">
        <f t="shared" si="683"/>
        <v>194.82962889000001</v>
      </c>
      <c r="C1350" s="192">
        <f t="shared" si="701"/>
        <v>142.32122000816349</v>
      </c>
      <c r="D1350" s="104">
        <f t="shared" si="692"/>
        <v>1136.4090000000001</v>
      </c>
      <c r="E1350" s="105">
        <f t="shared" si="704"/>
        <v>1143.3130000000001</v>
      </c>
      <c r="F1350" s="106">
        <f t="shared" si="705"/>
        <v>45493</v>
      </c>
      <c r="G1350" s="107">
        <f t="shared" si="684"/>
        <v>6.0752774749230909E-3</v>
      </c>
      <c r="H1350" s="108">
        <f t="shared" si="697"/>
        <v>45555</v>
      </c>
      <c r="I1350" s="108">
        <f t="shared" si="685"/>
        <v>45555</v>
      </c>
      <c r="J1350" s="109">
        <f t="shared" si="693"/>
        <v>23</v>
      </c>
      <c r="K1350" s="109">
        <f t="shared" si="708"/>
        <v>1</v>
      </c>
      <c r="L1350" s="8">
        <f t="shared" si="694"/>
        <v>1.0002633700000001</v>
      </c>
      <c r="M1350" s="110">
        <f t="shared" si="707"/>
        <v>1.0081402800000001</v>
      </c>
      <c r="N1350" s="110">
        <f t="shared" si="702"/>
        <v>1.3677766823660369</v>
      </c>
      <c r="O1350" s="103">
        <f t="shared" si="706"/>
        <v>1.36813691</v>
      </c>
      <c r="P1350" s="103">
        <f t="shared" si="686"/>
        <v>194.71491416000001</v>
      </c>
      <c r="Q1350" s="11">
        <f t="shared" si="700"/>
        <v>0</v>
      </c>
      <c r="R1350" s="30">
        <f t="shared" si="695"/>
        <v>0</v>
      </c>
      <c r="S1350" s="8">
        <f t="shared" si="687"/>
        <v>0</v>
      </c>
      <c r="T1350" s="113">
        <f t="shared" si="696"/>
        <v>0.16</v>
      </c>
      <c r="U1350" s="111">
        <f t="shared" si="703"/>
        <v>1</v>
      </c>
      <c r="V1350" s="111">
        <v>252</v>
      </c>
      <c r="W1350" s="110">
        <f t="shared" si="688"/>
        <v>1.0005891419999999</v>
      </c>
      <c r="X1350" s="103">
        <f t="shared" si="689"/>
        <v>0.11471473</v>
      </c>
      <c r="Y1350" s="103">
        <f t="shared" si="690"/>
        <v>0</v>
      </c>
      <c r="Z1350" s="114" t="str">
        <f t="shared" si="698"/>
        <v>A+J=</v>
      </c>
      <c r="AA1350" s="108">
        <f t="shared" si="699"/>
        <v>45555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2">
        <f t="shared" si="691"/>
        <v>45526</v>
      </c>
      <c r="B1351" s="103">
        <f t="shared" si="683"/>
        <v>194.99575547000001</v>
      </c>
      <c r="C1351" s="192">
        <f t="shared" si="701"/>
        <v>142.32122000816349</v>
      </c>
      <c r="D1351" s="104">
        <f t="shared" si="692"/>
        <v>1136.4090000000001</v>
      </c>
      <c r="E1351" s="105">
        <f t="shared" si="704"/>
        <v>1143.3130000000001</v>
      </c>
      <c r="F1351" s="106">
        <f t="shared" si="705"/>
        <v>45493</v>
      </c>
      <c r="G1351" s="107">
        <f t="shared" si="684"/>
        <v>6.0752774749230909E-3</v>
      </c>
      <c r="H1351" s="108">
        <f t="shared" si="697"/>
        <v>45555</v>
      </c>
      <c r="I1351" s="108">
        <f t="shared" si="685"/>
        <v>45555</v>
      </c>
      <c r="J1351" s="109">
        <f t="shared" si="693"/>
        <v>23</v>
      </c>
      <c r="K1351" s="109">
        <f t="shared" si="708"/>
        <v>2</v>
      </c>
      <c r="L1351" s="8">
        <f t="shared" si="694"/>
        <v>1.0005268199999999</v>
      </c>
      <c r="M1351" s="110">
        <f t="shared" si="707"/>
        <v>1.0081402800000001</v>
      </c>
      <c r="N1351" s="110">
        <f t="shared" si="702"/>
        <v>1.3677766823660369</v>
      </c>
      <c r="O1351" s="103">
        <f t="shared" si="706"/>
        <v>1.3684972500000001</v>
      </c>
      <c r="P1351" s="103">
        <f t="shared" si="686"/>
        <v>194.76619819000001</v>
      </c>
      <c r="Q1351" s="11">
        <f t="shared" si="700"/>
        <v>0</v>
      </c>
      <c r="R1351" s="30">
        <f t="shared" si="695"/>
        <v>0</v>
      </c>
      <c r="S1351" s="8">
        <f t="shared" si="687"/>
        <v>0</v>
      </c>
      <c r="T1351" s="113">
        <f t="shared" si="696"/>
        <v>0.16</v>
      </c>
      <c r="U1351" s="111">
        <f t="shared" si="703"/>
        <v>2</v>
      </c>
      <c r="V1351" s="111">
        <v>252</v>
      </c>
      <c r="W1351" s="110">
        <f t="shared" si="688"/>
        <v>1.0011786300000001</v>
      </c>
      <c r="X1351" s="103">
        <f t="shared" si="689"/>
        <v>0.22955728</v>
      </c>
      <c r="Y1351" s="103">
        <f t="shared" si="690"/>
        <v>0</v>
      </c>
      <c r="Z1351" s="114" t="str">
        <f t="shared" si="698"/>
        <v>A+J=</v>
      </c>
      <c r="AA1351" s="108">
        <f t="shared" si="699"/>
        <v>45555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2">
        <f t="shared" si="691"/>
        <v>45527</v>
      </c>
      <c r="B1352" s="103">
        <f t="shared" si="683"/>
        <v>195.16202475999998</v>
      </c>
      <c r="C1352" s="192">
        <f t="shared" si="701"/>
        <v>142.32122000816349</v>
      </c>
      <c r="D1352" s="104">
        <f t="shared" si="692"/>
        <v>1136.4090000000001</v>
      </c>
      <c r="E1352" s="105">
        <f t="shared" si="704"/>
        <v>1143.3130000000001</v>
      </c>
      <c r="F1352" s="106">
        <f t="shared" si="705"/>
        <v>45493</v>
      </c>
      <c r="G1352" s="107">
        <f t="shared" si="684"/>
        <v>6.0752774749230909E-3</v>
      </c>
      <c r="H1352" s="108">
        <f t="shared" si="697"/>
        <v>45555</v>
      </c>
      <c r="I1352" s="108">
        <f t="shared" si="685"/>
        <v>45555</v>
      </c>
      <c r="J1352" s="109">
        <f t="shared" si="693"/>
        <v>23</v>
      </c>
      <c r="K1352" s="109">
        <f t="shared" si="708"/>
        <v>3</v>
      </c>
      <c r="L1352" s="8">
        <f t="shared" si="694"/>
        <v>1.00079034</v>
      </c>
      <c r="M1352" s="110">
        <f t="shared" si="707"/>
        <v>1.0081402800000001</v>
      </c>
      <c r="N1352" s="110">
        <f t="shared" si="702"/>
        <v>1.3677766823660369</v>
      </c>
      <c r="O1352" s="103">
        <f t="shared" si="706"/>
        <v>1.36885769</v>
      </c>
      <c r="P1352" s="103">
        <f t="shared" si="686"/>
        <v>194.81749644999999</v>
      </c>
      <c r="Q1352" s="11">
        <f t="shared" si="700"/>
        <v>0</v>
      </c>
      <c r="R1352" s="30">
        <f t="shared" si="695"/>
        <v>0</v>
      </c>
      <c r="S1352" s="8">
        <f t="shared" si="687"/>
        <v>0</v>
      </c>
      <c r="T1352" s="113">
        <f t="shared" si="696"/>
        <v>0.16</v>
      </c>
      <c r="U1352" s="111">
        <f t="shared" si="703"/>
        <v>3</v>
      </c>
      <c r="V1352" s="111">
        <v>252</v>
      </c>
      <c r="W1352" s="110">
        <f t="shared" si="688"/>
        <v>1.001768467</v>
      </c>
      <c r="X1352" s="103">
        <f t="shared" si="689"/>
        <v>0.34452831</v>
      </c>
      <c r="Y1352" s="103">
        <f t="shared" si="690"/>
        <v>0</v>
      </c>
      <c r="Z1352" s="114" t="str">
        <f t="shared" si="698"/>
        <v>A+J=</v>
      </c>
      <c r="AA1352" s="108">
        <f t="shared" si="699"/>
        <v>45555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2">
        <f t="shared" si="691"/>
        <v>45528</v>
      </c>
      <c r="B1353" s="103">
        <f t="shared" si="683"/>
        <v>195.32843198</v>
      </c>
      <c r="C1353" s="192">
        <f t="shared" si="701"/>
        <v>142.32122000816349</v>
      </c>
      <c r="D1353" s="104">
        <f t="shared" si="692"/>
        <v>1136.4090000000001</v>
      </c>
      <c r="E1353" s="105">
        <f t="shared" si="704"/>
        <v>1143.3130000000001</v>
      </c>
      <c r="F1353" s="106">
        <f t="shared" si="705"/>
        <v>45493</v>
      </c>
      <c r="G1353" s="107">
        <f t="shared" si="684"/>
        <v>6.0752774749230909E-3</v>
      </c>
      <c r="H1353" s="108">
        <f t="shared" si="697"/>
        <v>45555</v>
      </c>
      <c r="I1353" s="108">
        <f t="shared" si="685"/>
        <v>45555</v>
      </c>
      <c r="J1353" s="109">
        <f t="shared" si="693"/>
        <v>23</v>
      </c>
      <c r="K1353" s="109">
        <f t="shared" si="708"/>
        <v>4</v>
      </c>
      <c r="L1353" s="8">
        <f t="shared" si="694"/>
        <v>1.0010539199999999</v>
      </c>
      <c r="M1353" s="110">
        <f t="shared" si="707"/>
        <v>1.0081402800000001</v>
      </c>
      <c r="N1353" s="110">
        <f t="shared" si="702"/>
        <v>1.3677766823660369</v>
      </c>
      <c r="O1353" s="103">
        <f t="shared" si="706"/>
        <v>1.3692181999999999</v>
      </c>
      <c r="P1353" s="103">
        <f t="shared" si="686"/>
        <v>194.86880468000001</v>
      </c>
      <c r="Q1353" s="11">
        <f t="shared" si="700"/>
        <v>0</v>
      </c>
      <c r="R1353" s="30">
        <f t="shared" si="695"/>
        <v>0</v>
      </c>
      <c r="S1353" s="8">
        <f t="shared" si="687"/>
        <v>0</v>
      </c>
      <c r="T1353" s="113">
        <f t="shared" si="696"/>
        <v>0.16</v>
      </c>
      <c r="U1353" s="111">
        <f t="shared" si="703"/>
        <v>4</v>
      </c>
      <c r="V1353" s="111">
        <v>252</v>
      </c>
      <c r="W1353" s="110">
        <f t="shared" si="688"/>
        <v>1.0023586499999999</v>
      </c>
      <c r="X1353" s="103">
        <f t="shared" si="689"/>
        <v>0.45962730000000002</v>
      </c>
      <c r="Y1353" s="103">
        <f t="shared" si="690"/>
        <v>0</v>
      </c>
      <c r="Z1353" s="114" t="str">
        <f t="shared" si="698"/>
        <v>A+J=</v>
      </c>
      <c r="AA1353" s="108">
        <f t="shared" si="699"/>
        <v>45555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2">
        <f t="shared" si="691"/>
        <v>45529</v>
      </c>
      <c r="B1354" s="103">
        <f t="shared" ref="B1354:B1417" si="709">(P1354+X1354)</f>
        <v>195.32843198</v>
      </c>
      <c r="C1354" s="192">
        <f t="shared" si="701"/>
        <v>142.32122000816349</v>
      </c>
      <c r="D1354" s="104">
        <f t="shared" si="692"/>
        <v>1136.4090000000001</v>
      </c>
      <c r="E1354" s="105">
        <f t="shared" si="704"/>
        <v>1143.3130000000001</v>
      </c>
      <c r="F1354" s="106">
        <f t="shared" si="705"/>
        <v>45493</v>
      </c>
      <c r="G1354" s="107">
        <f t="shared" ref="G1354:G1417" si="710">(E1354/D1354)-1</f>
        <v>6.0752774749230909E-3</v>
      </c>
      <c r="H1354" s="108">
        <f t="shared" si="697"/>
        <v>45555</v>
      </c>
      <c r="I1354" s="108">
        <f t="shared" ref="I1354:I1417" si="711">IF(A1354&gt;I1353,H1354,I1353)</f>
        <v>45555</v>
      </c>
      <c r="J1354" s="109">
        <f t="shared" si="693"/>
        <v>23</v>
      </c>
      <c r="K1354" s="109">
        <f t="shared" si="708"/>
        <v>4</v>
      </c>
      <c r="L1354" s="8">
        <f t="shared" si="694"/>
        <v>1.0010539199999999</v>
      </c>
      <c r="M1354" s="110">
        <f t="shared" si="707"/>
        <v>1.0081402800000001</v>
      </c>
      <c r="N1354" s="110">
        <f t="shared" si="702"/>
        <v>1.3677766823660369</v>
      </c>
      <c r="O1354" s="103">
        <f t="shared" si="706"/>
        <v>1.3692181999999999</v>
      </c>
      <c r="P1354" s="103">
        <f t="shared" ref="P1354:P1417" si="712">TRUNC(C1354*O1354,8)</f>
        <v>194.86880468000001</v>
      </c>
      <c r="Q1354" s="11">
        <f t="shared" si="700"/>
        <v>0</v>
      </c>
      <c r="R1354" s="30">
        <f t="shared" si="695"/>
        <v>0</v>
      </c>
      <c r="S1354" s="8">
        <f t="shared" ref="S1354:S1417" si="713">IF(R1354&gt;0,TRUNC(R1354*P1354,8),0)</f>
        <v>0</v>
      </c>
      <c r="T1354" s="113">
        <f t="shared" si="696"/>
        <v>0.16</v>
      </c>
      <c r="U1354" s="111">
        <f t="shared" si="703"/>
        <v>4</v>
      </c>
      <c r="V1354" s="111">
        <v>252</v>
      </c>
      <c r="W1354" s="110">
        <f t="shared" ref="W1354:W1417" si="714">ROUND((1+T1354)^TRUNC((U1354/V1354),9),9)</f>
        <v>1.0023586499999999</v>
      </c>
      <c r="X1354" s="103">
        <f t="shared" ref="X1354:X1417" si="715">TRUNC((P1354*(W1354-1)),8)</f>
        <v>0.45962730000000002</v>
      </c>
      <c r="Y1354" s="103">
        <f t="shared" ref="Y1354:Y1417" si="716">IF(Q1354&gt;0,S1354+X1354,0)</f>
        <v>0</v>
      </c>
      <c r="Z1354" s="114" t="str">
        <f t="shared" si="698"/>
        <v>A+J=</v>
      </c>
      <c r="AA1354" s="108">
        <f t="shared" si="699"/>
        <v>45555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2">
        <f t="shared" ref="A1355:A1418" si="717">(A1354+1)</f>
        <v>45530</v>
      </c>
      <c r="B1355" s="103">
        <f t="shared" si="709"/>
        <v>195.32843198</v>
      </c>
      <c r="C1355" s="192">
        <f t="shared" si="701"/>
        <v>142.32122000816349</v>
      </c>
      <c r="D1355" s="104">
        <f t="shared" ref="D1355:D1418" si="718">IF(E1355=E1354,D1354,E1354)</f>
        <v>1136.4090000000001</v>
      </c>
      <c r="E1355" s="105">
        <f t="shared" si="704"/>
        <v>1143.3130000000001</v>
      </c>
      <c r="F1355" s="106">
        <f t="shared" si="705"/>
        <v>45493</v>
      </c>
      <c r="G1355" s="107">
        <f t="shared" si="710"/>
        <v>6.0752774749230909E-3</v>
      </c>
      <c r="H1355" s="108">
        <f t="shared" si="697"/>
        <v>45555</v>
      </c>
      <c r="I1355" s="108">
        <f t="shared" si="711"/>
        <v>45555</v>
      </c>
      <c r="J1355" s="109">
        <f t="shared" ref="J1355:J1418" si="719">IF(I1355=I1354,J1354,NETWORKDAYS(I1354,I1355,$AD$171:$AD$502)-1)</f>
        <v>23</v>
      </c>
      <c r="K1355" s="109">
        <f t="shared" si="708"/>
        <v>4</v>
      </c>
      <c r="L1355" s="8">
        <f t="shared" ref="L1355:L1418" si="720">IF(E1355&lt;D1355,1,TRUNC((E1355/D1355)^TRUNC((K1355/J1355),9),8))</f>
        <v>1.0010539199999999</v>
      </c>
      <c r="M1355" s="110">
        <f t="shared" si="707"/>
        <v>1.0081402800000001</v>
      </c>
      <c r="N1355" s="110">
        <f t="shared" si="702"/>
        <v>1.3677766823660369</v>
      </c>
      <c r="O1355" s="103">
        <f t="shared" si="706"/>
        <v>1.3692181999999999</v>
      </c>
      <c r="P1355" s="103">
        <f t="shared" si="712"/>
        <v>194.86880468000001</v>
      </c>
      <c r="Q1355" s="11">
        <f t="shared" si="700"/>
        <v>0</v>
      </c>
      <c r="R1355" s="30">
        <f t="shared" ref="R1355:R1418" si="721">IF(Q1355&gt;0,VLOOKUP($A1355,$AD$10:$AI$165,6),0)</f>
        <v>0</v>
      </c>
      <c r="S1355" s="8">
        <f t="shared" si="713"/>
        <v>0</v>
      </c>
      <c r="T1355" s="113">
        <f t="shared" ref="T1355:T1418" si="722">(T1354)</f>
        <v>0.16</v>
      </c>
      <c r="U1355" s="111">
        <f t="shared" si="703"/>
        <v>4</v>
      </c>
      <c r="V1355" s="111">
        <v>252</v>
      </c>
      <c r="W1355" s="110">
        <f t="shared" si="714"/>
        <v>1.0023586499999999</v>
      </c>
      <c r="X1355" s="103">
        <f t="shared" si="715"/>
        <v>0.45962730000000002</v>
      </c>
      <c r="Y1355" s="103">
        <f t="shared" si="716"/>
        <v>0</v>
      </c>
      <c r="Z1355" s="114" t="str">
        <f t="shared" si="698"/>
        <v>A+J=</v>
      </c>
      <c r="AA1355" s="108">
        <f t="shared" si="699"/>
        <v>45555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2">
        <f t="shared" si="717"/>
        <v>45531</v>
      </c>
      <c r="B1356" s="103">
        <f t="shared" si="709"/>
        <v>195.49498491</v>
      </c>
      <c r="C1356" s="192">
        <f t="shared" si="701"/>
        <v>142.32122000816349</v>
      </c>
      <c r="D1356" s="104">
        <f t="shared" si="718"/>
        <v>1136.4090000000001</v>
      </c>
      <c r="E1356" s="105">
        <f t="shared" si="704"/>
        <v>1143.3130000000001</v>
      </c>
      <c r="F1356" s="106">
        <f t="shared" si="705"/>
        <v>45493</v>
      </c>
      <c r="G1356" s="107">
        <f t="shared" si="710"/>
        <v>6.0752774749230909E-3</v>
      </c>
      <c r="H1356" s="108">
        <f t="shared" ref="H1356:H1419" si="723">IF(DAY(A1356)=H$9,VLOOKUP(A1356,AH$118:AN$450,4),H1355)</f>
        <v>45555</v>
      </c>
      <c r="I1356" s="108">
        <f t="shared" si="711"/>
        <v>45555</v>
      </c>
      <c r="J1356" s="109">
        <f t="shared" si="719"/>
        <v>23</v>
      </c>
      <c r="K1356" s="109">
        <f t="shared" si="708"/>
        <v>5</v>
      </c>
      <c r="L1356" s="8">
        <f t="shared" si="720"/>
        <v>1.00131758</v>
      </c>
      <c r="M1356" s="110">
        <f t="shared" si="707"/>
        <v>1.0081402800000001</v>
      </c>
      <c r="N1356" s="110">
        <f t="shared" si="702"/>
        <v>1.3677766823660369</v>
      </c>
      <c r="O1356" s="103">
        <f t="shared" si="706"/>
        <v>1.36957883</v>
      </c>
      <c r="P1356" s="103">
        <f t="shared" si="712"/>
        <v>194.92012998000001</v>
      </c>
      <c r="Q1356" s="11">
        <f t="shared" si="700"/>
        <v>0</v>
      </c>
      <c r="R1356" s="30">
        <f t="shared" si="721"/>
        <v>0</v>
      </c>
      <c r="S1356" s="8">
        <f t="shared" si="713"/>
        <v>0</v>
      </c>
      <c r="T1356" s="113">
        <f t="shared" si="722"/>
        <v>0.16</v>
      </c>
      <c r="U1356" s="111">
        <f t="shared" si="703"/>
        <v>5</v>
      </c>
      <c r="V1356" s="111">
        <v>252</v>
      </c>
      <c r="W1356" s="110">
        <f t="shared" si="714"/>
        <v>1.0029491820000001</v>
      </c>
      <c r="X1356" s="103">
        <f t="shared" si="715"/>
        <v>0.57485492999999999</v>
      </c>
      <c r="Y1356" s="103">
        <f t="shared" si="716"/>
        <v>0</v>
      </c>
      <c r="Z1356" s="114" t="str">
        <f t="shared" ref="Z1356:Z1419" si="724">IF($Q1355&gt;0,VLOOKUP($A1355,$AD$10:$AM$165,9),Z1355)</f>
        <v>A+J=</v>
      </c>
      <c r="AA1356" s="108">
        <f t="shared" ref="AA1356:AA1419" si="725">IF($Q1355&gt;0,VLOOKUP($A1355,$AD$10:$AM$165,10),AA1355)</f>
        <v>45555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2">
        <f t="shared" si="717"/>
        <v>45532</v>
      </c>
      <c r="B1357" s="103">
        <f t="shared" si="709"/>
        <v>195.66167755000001</v>
      </c>
      <c r="C1357" s="192">
        <f t="shared" si="701"/>
        <v>142.32122000816349</v>
      </c>
      <c r="D1357" s="104">
        <f t="shared" si="718"/>
        <v>1136.4090000000001</v>
      </c>
      <c r="E1357" s="105">
        <f t="shared" si="704"/>
        <v>1143.3130000000001</v>
      </c>
      <c r="F1357" s="106">
        <f t="shared" si="705"/>
        <v>45493</v>
      </c>
      <c r="G1357" s="107">
        <f t="shared" si="710"/>
        <v>6.0752774749230909E-3</v>
      </c>
      <c r="H1357" s="108">
        <f t="shared" si="723"/>
        <v>45555</v>
      </c>
      <c r="I1357" s="108">
        <f t="shared" si="711"/>
        <v>45555</v>
      </c>
      <c r="J1357" s="109">
        <f t="shared" si="719"/>
        <v>23</v>
      </c>
      <c r="K1357" s="109">
        <f t="shared" si="708"/>
        <v>6</v>
      </c>
      <c r="L1357" s="8">
        <f t="shared" si="720"/>
        <v>1.0015813</v>
      </c>
      <c r="M1357" s="110">
        <f t="shared" si="707"/>
        <v>1.0081402800000001</v>
      </c>
      <c r="N1357" s="110">
        <f t="shared" si="702"/>
        <v>1.3677766823660369</v>
      </c>
      <c r="O1357" s="103">
        <f t="shared" si="706"/>
        <v>1.3699395400000001</v>
      </c>
      <c r="P1357" s="103">
        <f t="shared" si="712"/>
        <v>194.97146667000001</v>
      </c>
      <c r="Q1357" s="11">
        <f t="shared" ref="Q1357:Q1420" si="726">IF(VLOOKUP(A1357,AD$10:AK$165,8)=VLOOKUP(A1356,AD$10:AK$165,8),0,VLOOKUP(A1357,AD$10:AK$165,8))</f>
        <v>0</v>
      </c>
      <c r="R1357" s="30">
        <f t="shared" si="721"/>
        <v>0</v>
      </c>
      <c r="S1357" s="8">
        <f t="shared" si="713"/>
        <v>0</v>
      </c>
      <c r="T1357" s="113">
        <f t="shared" si="722"/>
        <v>0.16</v>
      </c>
      <c r="U1357" s="111">
        <f t="shared" si="703"/>
        <v>6</v>
      </c>
      <c r="V1357" s="111">
        <v>252</v>
      </c>
      <c r="W1357" s="110">
        <f t="shared" si="714"/>
        <v>1.003540061</v>
      </c>
      <c r="X1357" s="103">
        <f t="shared" si="715"/>
        <v>0.69021087999999997</v>
      </c>
      <c r="Y1357" s="103">
        <f t="shared" si="716"/>
        <v>0</v>
      </c>
      <c r="Z1357" s="114" t="str">
        <f t="shared" si="724"/>
        <v>A+J=</v>
      </c>
      <c r="AA1357" s="108">
        <f t="shared" si="725"/>
        <v>45555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2">
        <f t="shared" si="717"/>
        <v>45533</v>
      </c>
      <c r="B1358" s="103">
        <f t="shared" si="709"/>
        <v>195.82851443999999</v>
      </c>
      <c r="C1358" s="192">
        <f t="shared" ref="C1358:C1421" si="727">C1357-(S1357/O1357)</f>
        <v>142.32122000816349</v>
      </c>
      <c r="D1358" s="104">
        <f t="shared" si="718"/>
        <v>1136.4090000000001</v>
      </c>
      <c r="E1358" s="105">
        <f t="shared" si="704"/>
        <v>1143.3130000000001</v>
      </c>
      <c r="F1358" s="106">
        <f t="shared" si="705"/>
        <v>45493</v>
      </c>
      <c r="G1358" s="107">
        <f t="shared" si="710"/>
        <v>6.0752774749230909E-3</v>
      </c>
      <c r="H1358" s="108">
        <f t="shared" si="723"/>
        <v>45555</v>
      </c>
      <c r="I1358" s="108">
        <f t="shared" si="711"/>
        <v>45555</v>
      </c>
      <c r="J1358" s="109">
        <f t="shared" si="719"/>
        <v>23</v>
      </c>
      <c r="K1358" s="109">
        <f t="shared" si="708"/>
        <v>7</v>
      </c>
      <c r="L1358" s="8">
        <f t="shared" si="720"/>
        <v>1.0018450999999999</v>
      </c>
      <c r="M1358" s="110">
        <f t="shared" si="707"/>
        <v>1.0081402800000001</v>
      </c>
      <c r="N1358" s="110">
        <f t="shared" si="702"/>
        <v>1.3677766823660369</v>
      </c>
      <c r="O1358" s="103">
        <f t="shared" si="706"/>
        <v>1.3703003600000001</v>
      </c>
      <c r="P1358" s="103">
        <f t="shared" si="712"/>
        <v>195.02281901000001</v>
      </c>
      <c r="Q1358" s="11">
        <f t="shared" si="726"/>
        <v>0</v>
      </c>
      <c r="R1358" s="30">
        <f t="shared" si="721"/>
        <v>0</v>
      </c>
      <c r="S1358" s="8">
        <f t="shared" si="713"/>
        <v>0</v>
      </c>
      <c r="T1358" s="113">
        <f t="shared" si="722"/>
        <v>0.16</v>
      </c>
      <c r="U1358" s="111">
        <f t="shared" si="703"/>
        <v>7</v>
      </c>
      <c r="V1358" s="111">
        <v>252</v>
      </c>
      <c r="W1358" s="110">
        <f t="shared" si="714"/>
        <v>1.004131288</v>
      </c>
      <c r="X1358" s="103">
        <f t="shared" si="715"/>
        <v>0.80569542999999999</v>
      </c>
      <c r="Y1358" s="103">
        <f t="shared" si="716"/>
        <v>0</v>
      </c>
      <c r="Z1358" s="114" t="str">
        <f t="shared" si="724"/>
        <v>A+J=</v>
      </c>
      <c r="AA1358" s="108">
        <f t="shared" si="725"/>
        <v>45555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2">
        <f t="shared" si="717"/>
        <v>45534</v>
      </c>
      <c r="B1359" s="103">
        <f t="shared" si="709"/>
        <v>195.99549156999998</v>
      </c>
      <c r="C1359" s="192">
        <f t="shared" si="727"/>
        <v>142.32122000816349</v>
      </c>
      <c r="D1359" s="104">
        <f t="shared" si="718"/>
        <v>1136.4090000000001</v>
      </c>
      <c r="E1359" s="105">
        <f t="shared" si="704"/>
        <v>1143.3130000000001</v>
      </c>
      <c r="F1359" s="106">
        <f t="shared" si="705"/>
        <v>45493</v>
      </c>
      <c r="G1359" s="107">
        <f t="shared" si="710"/>
        <v>6.0752774749230909E-3</v>
      </c>
      <c r="H1359" s="108">
        <f t="shared" si="723"/>
        <v>45555</v>
      </c>
      <c r="I1359" s="108">
        <f t="shared" si="711"/>
        <v>45555</v>
      </c>
      <c r="J1359" s="109">
        <f t="shared" si="719"/>
        <v>23</v>
      </c>
      <c r="K1359" s="109">
        <f t="shared" si="708"/>
        <v>8</v>
      </c>
      <c r="L1359" s="8">
        <f t="shared" si="720"/>
        <v>1.0021089599999999</v>
      </c>
      <c r="M1359" s="110">
        <f t="shared" si="707"/>
        <v>1.0081402800000001</v>
      </c>
      <c r="N1359" s="110">
        <f t="shared" si="702"/>
        <v>1.3677766823660369</v>
      </c>
      <c r="O1359" s="103">
        <f t="shared" si="706"/>
        <v>1.3706612600000001</v>
      </c>
      <c r="P1359" s="103">
        <f t="shared" si="712"/>
        <v>195.07418274</v>
      </c>
      <c r="Q1359" s="11">
        <f t="shared" si="726"/>
        <v>0</v>
      </c>
      <c r="R1359" s="30">
        <f t="shared" si="721"/>
        <v>0</v>
      </c>
      <c r="S1359" s="8">
        <f t="shared" si="713"/>
        <v>0</v>
      </c>
      <c r="T1359" s="113">
        <f t="shared" si="722"/>
        <v>0.16</v>
      </c>
      <c r="U1359" s="111">
        <f t="shared" si="703"/>
        <v>8</v>
      </c>
      <c r="V1359" s="111">
        <v>252</v>
      </c>
      <c r="W1359" s="110">
        <f t="shared" si="714"/>
        <v>1.0047228640000001</v>
      </c>
      <c r="X1359" s="103">
        <f t="shared" si="715"/>
        <v>0.92130882999999997</v>
      </c>
      <c r="Y1359" s="103">
        <f t="shared" si="716"/>
        <v>0</v>
      </c>
      <c r="Z1359" s="114" t="str">
        <f t="shared" si="724"/>
        <v>A+J=</v>
      </c>
      <c r="AA1359" s="108">
        <f t="shared" si="725"/>
        <v>45555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2">
        <f t="shared" si="717"/>
        <v>45535</v>
      </c>
      <c r="B1360" s="103">
        <f t="shared" si="709"/>
        <v>196.16261311000002</v>
      </c>
      <c r="C1360" s="192">
        <f t="shared" si="727"/>
        <v>142.32122000816349</v>
      </c>
      <c r="D1360" s="104">
        <f t="shared" si="718"/>
        <v>1136.4090000000001</v>
      </c>
      <c r="E1360" s="105">
        <f t="shared" si="704"/>
        <v>1143.3130000000001</v>
      </c>
      <c r="F1360" s="106">
        <f t="shared" si="705"/>
        <v>45493</v>
      </c>
      <c r="G1360" s="107">
        <f t="shared" si="710"/>
        <v>6.0752774749230909E-3</v>
      </c>
      <c r="H1360" s="108">
        <f t="shared" si="723"/>
        <v>45555</v>
      </c>
      <c r="I1360" s="108">
        <f t="shared" si="711"/>
        <v>45555</v>
      </c>
      <c r="J1360" s="109">
        <f t="shared" si="719"/>
        <v>23</v>
      </c>
      <c r="K1360" s="109">
        <f t="shared" si="708"/>
        <v>9</v>
      </c>
      <c r="L1360" s="8">
        <f t="shared" si="720"/>
        <v>1.0023728999999999</v>
      </c>
      <c r="M1360" s="110">
        <f t="shared" si="707"/>
        <v>1.0081402800000001</v>
      </c>
      <c r="N1360" s="110">
        <f t="shared" si="702"/>
        <v>1.3677766823660369</v>
      </c>
      <c r="O1360" s="103">
        <f t="shared" si="706"/>
        <v>1.3710222700000001</v>
      </c>
      <c r="P1360" s="103">
        <f t="shared" si="712"/>
        <v>195.12556212000001</v>
      </c>
      <c r="Q1360" s="11">
        <f t="shared" si="726"/>
        <v>0</v>
      </c>
      <c r="R1360" s="30">
        <f t="shared" si="721"/>
        <v>0</v>
      </c>
      <c r="S1360" s="8">
        <f t="shared" si="713"/>
        <v>0</v>
      </c>
      <c r="T1360" s="113">
        <f t="shared" si="722"/>
        <v>0.16</v>
      </c>
      <c r="U1360" s="111">
        <f t="shared" si="703"/>
        <v>9</v>
      </c>
      <c r="V1360" s="111">
        <v>252</v>
      </c>
      <c r="W1360" s="110">
        <f t="shared" si="714"/>
        <v>1.005314788</v>
      </c>
      <c r="X1360" s="103">
        <f t="shared" si="715"/>
        <v>1.03705099</v>
      </c>
      <c r="Y1360" s="103">
        <f t="shared" si="716"/>
        <v>0</v>
      </c>
      <c r="Z1360" s="114" t="str">
        <f t="shared" si="724"/>
        <v>A+J=</v>
      </c>
      <c r="AA1360" s="108">
        <f t="shared" si="725"/>
        <v>45555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2">
        <f t="shared" si="717"/>
        <v>45536</v>
      </c>
      <c r="B1361" s="103">
        <f t="shared" si="709"/>
        <v>196.16261311000002</v>
      </c>
      <c r="C1361" s="192">
        <f t="shared" si="727"/>
        <v>142.32122000816349</v>
      </c>
      <c r="D1361" s="104">
        <f t="shared" si="718"/>
        <v>1136.4090000000001</v>
      </c>
      <c r="E1361" s="105">
        <f t="shared" si="704"/>
        <v>1143.3130000000001</v>
      </c>
      <c r="F1361" s="106">
        <f t="shared" si="705"/>
        <v>45493</v>
      </c>
      <c r="G1361" s="107">
        <f t="shared" si="710"/>
        <v>6.0752774749230909E-3</v>
      </c>
      <c r="H1361" s="108">
        <f t="shared" si="723"/>
        <v>45555</v>
      </c>
      <c r="I1361" s="108">
        <f t="shared" si="711"/>
        <v>45555</v>
      </c>
      <c r="J1361" s="109">
        <f t="shared" si="719"/>
        <v>23</v>
      </c>
      <c r="K1361" s="109">
        <f t="shared" si="708"/>
        <v>9</v>
      </c>
      <c r="L1361" s="8">
        <f t="shared" si="720"/>
        <v>1.0023728999999999</v>
      </c>
      <c r="M1361" s="110">
        <f t="shared" si="707"/>
        <v>1.0081402800000001</v>
      </c>
      <c r="N1361" s="110">
        <f t="shared" si="702"/>
        <v>1.3677766823660369</v>
      </c>
      <c r="O1361" s="103">
        <f t="shared" si="706"/>
        <v>1.3710222700000001</v>
      </c>
      <c r="P1361" s="103">
        <f t="shared" si="712"/>
        <v>195.12556212000001</v>
      </c>
      <c r="Q1361" s="11">
        <f t="shared" si="726"/>
        <v>0</v>
      </c>
      <c r="R1361" s="30">
        <f t="shared" si="721"/>
        <v>0</v>
      </c>
      <c r="S1361" s="8">
        <f t="shared" si="713"/>
        <v>0</v>
      </c>
      <c r="T1361" s="113">
        <f t="shared" si="722"/>
        <v>0.16</v>
      </c>
      <c r="U1361" s="111">
        <f t="shared" si="703"/>
        <v>9</v>
      </c>
      <c r="V1361" s="111">
        <v>252</v>
      </c>
      <c r="W1361" s="110">
        <f t="shared" si="714"/>
        <v>1.005314788</v>
      </c>
      <c r="X1361" s="103">
        <f t="shared" si="715"/>
        <v>1.03705099</v>
      </c>
      <c r="Y1361" s="103">
        <f t="shared" si="716"/>
        <v>0</v>
      </c>
      <c r="Z1361" s="114" t="str">
        <f t="shared" si="724"/>
        <v>A+J=</v>
      </c>
      <c r="AA1361" s="108">
        <f t="shared" si="725"/>
        <v>45555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2">
        <f t="shared" si="717"/>
        <v>45537</v>
      </c>
      <c r="B1362" s="103">
        <f t="shared" si="709"/>
        <v>196.16261311000002</v>
      </c>
      <c r="C1362" s="192">
        <f t="shared" si="727"/>
        <v>142.32122000816349</v>
      </c>
      <c r="D1362" s="104">
        <f t="shared" si="718"/>
        <v>1136.4090000000001</v>
      </c>
      <c r="E1362" s="105">
        <f t="shared" si="704"/>
        <v>1143.3130000000001</v>
      </c>
      <c r="F1362" s="106">
        <f t="shared" si="705"/>
        <v>45493</v>
      </c>
      <c r="G1362" s="107">
        <f t="shared" si="710"/>
        <v>6.0752774749230909E-3</v>
      </c>
      <c r="H1362" s="108">
        <f t="shared" si="723"/>
        <v>45555</v>
      </c>
      <c r="I1362" s="108">
        <f t="shared" si="711"/>
        <v>45555</v>
      </c>
      <c r="J1362" s="109">
        <f t="shared" si="719"/>
        <v>23</v>
      </c>
      <c r="K1362" s="109">
        <f t="shared" si="708"/>
        <v>9</v>
      </c>
      <c r="L1362" s="8">
        <f t="shared" si="720"/>
        <v>1.0023728999999999</v>
      </c>
      <c r="M1362" s="110">
        <f t="shared" si="707"/>
        <v>1.0081402800000001</v>
      </c>
      <c r="N1362" s="110">
        <f t="shared" si="702"/>
        <v>1.3677766823660369</v>
      </c>
      <c r="O1362" s="103">
        <f t="shared" si="706"/>
        <v>1.3710222700000001</v>
      </c>
      <c r="P1362" s="103">
        <f t="shared" si="712"/>
        <v>195.12556212000001</v>
      </c>
      <c r="Q1362" s="11">
        <f t="shared" si="726"/>
        <v>0</v>
      </c>
      <c r="R1362" s="30">
        <f t="shared" si="721"/>
        <v>0</v>
      </c>
      <c r="S1362" s="8">
        <f t="shared" si="713"/>
        <v>0</v>
      </c>
      <c r="T1362" s="113">
        <f t="shared" si="722"/>
        <v>0.16</v>
      </c>
      <c r="U1362" s="111">
        <f t="shared" si="703"/>
        <v>9</v>
      </c>
      <c r="V1362" s="111">
        <v>252</v>
      </c>
      <c r="W1362" s="110">
        <f t="shared" si="714"/>
        <v>1.005314788</v>
      </c>
      <c r="X1362" s="103">
        <f t="shared" si="715"/>
        <v>1.03705099</v>
      </c>
      <c r="Y1362" s="103">
        <f t="shared" si="716"/>
        <v>0</v>
      </c>
      <c r="Z1362" s="114" t="str">
        <f t="shared" si="724"/>
        <v>A+J=</v>
      </c>
      <c r="AA1362" s="108">
        <f t="shared" si="725"/>
        <v>45555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2">
        <f t="shared" si="717"/>
        <v>45538</v>
      </c>
      <c r="B1363" s="103">
        <f t="shared" si="709"/>
        <v>196.32987648000002</v>
      </c>
      <c r="C1363" s="192">
        <f t="shared" si="727"/>
        <v>142.32122000816349</v>
      </c>
      <c r="D1363" s="104">
        <f t="shared" si="718"/>
        <v>1136.4090000000001</v>
      </c>
      <c r="E1363" s="105">
        <f t="shared" si="704"/>
        <v>1143.3130000000001</v>
      </c>
      <c r="F1363" s="106">
        <f t="shared" si="705"/>
        <v>45493</v>
      </c>
      <c r="G1363" s="107">
        <f t="shared" si="710"/>
        <v>6.0752774749230909E-3</v>
      </c>
      <c r="H1363" s="108">
        <f t="shared" si="723"/>
        <v>45555</v>
      </c>
      <c r="I1363" s="108">
        <f t="shared" si="711"/>
        <v>45555</v>
      </c>
      <c r="J1363" s="109">
        <f t="shared" si="719"/>
        <v>23</v>
      </c>
      <c r="K1363" s="109">
        <f t="shared" si="708"/>
        <v>10</v>
      </c>
      <c r="L1363" s="8">
        <f t="shared" si="720"/>
        <v>1.0026368999999999</v>
      </c>
      <c r="M1363" s="110">
        <f t="shared" si="707"/>
        <v>1.0081402800000001</v>
      </c>
      <c r="N1363" s="110">
        <f t="shared" si="702"/>
        <v>1.3677766823660369</v>
      </c>
      <c r="O1363" s="103">
        <f t="shared" si="706"/>
        <v>1.37138337</v>
      </c>
      <c r="P1363" s="103">
        <f t="shared" si="712"/>
        <v>195.17695431000001</v>
      </c>
      <c r="Q1363" s="11">
        <f t="shared" si="726"/>
        <v>0</v>
      </c>
      <c r="R1363" s="30">
        <f t="shared" si="721"/>
        <v>0</v>
      </c>
      <c r="S1363" s="8">
        <f t="shared" si="713"/>
        <v>0</v>
      </c>
      <c r="T1363" s="113">
        <f t="shared" si="722"/>
        <v>0.16</v>
      </c>
      <c r="U1363" s="111">
        <f t="shared" si="703"/>
        <v>10</v>
      </c>
      <c r="V1363" s="111">
        <v>252</v>
      </c>
      <c r="W1363" s="110">
        <f t="shared" si="714"/>
        <v>1.005907061</v>
      </c>
      <c r="X1363" s="103">
        <f t="shared" si="715"/>
        <v>1.1529221700000001</v>
      </c>
      <c r="Y1363" s="103">
        <f t="shared" si="716"/>
        <v>0</v>
      </c>
      <c r="Z1363" s="114" t="str">
        <f t="shared" si="724"/>
        <v>A+J=</v>
      </c>
      <c r="AA1363" s="108">
        <f t="shared" si="725"/>
        <v>45555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2">
        <f t="shared" si="717"/>
        <v>45539</v>
      </c>
      <c r="B1364" s="103">
        <f t="shared" si="709"/>
        <v>196.49728175000001</v>
      </c>
      <c r="C1364" s="192">
        <f t="shared" si="727"/>
        <v>142.32122000816349</v>
      </c>
      <c r="D1364" s="104">
        <f t="shared" si="718"/>
        <v>1136.4090000000001</v>
      </c>
      <c r="E1364" s="105">
        <f t="shared" si="704"/>
        <v>1143.3130000000001</v>
      </c>
      <c r="F1364" s="106">
        <f t="shared" si="705"/>
        <v>45493</v>
      </c>
      <c r="G1364" s="107">
        <f t="shared" si="710"/>
        <v>6.0752774749230909E-3</v>
      </c>
      <c r="H1364" s="108">
        <f t="shared" si="723"/>
        <v>45555</v>
      </c>
      <c r="I1364" s="108">
        <f t="shared" si="711"/>
        <v>45555</v>
      </c>
      <c r="J1364" s="109">
        <f t="shared" si="719"/>
        <v>23</v>
      </c>
      <c r="K1364" s="109">
        <f t="shared" si="708"/>
        <v>11</v>
      </c>
      <c r="L1364" s="8">
        <f t="shared" si="720"/>
        <v>1.00290097</v>
      </c>
      <c r="M1364" s="110">
        <f t="shared" si="707"/>
        <v>1.0081402800000001</v>
      </c>
      <c r="N1364" s="110">
        <f t="shared" si="702"/>
        <v>1.3677766823660369</v>
      </c>
      <c r="O1364" s="103">
        <f t="shared" si="706"/>
        <v>1.37174456</v>
      </c>
      <c r="P1364" s="103">
        <f t="shared" si="712"/>
        <v>195.22835931</v>
      </c>
      <c r="Q1364" s="11">
        <f t="shared" si="726"/>
        <v>0</v>
      </c>
      <c r="R1364" s="30">
        <f t="shared" si="721"/>
        <v>0</v>
      </c>
      <c r="S1364" s="8">
        <f t="shared" si="713"/>
        <v>0</v>
      </c>
      <c r="T1364" s="113">
        <f t="shared" si="722"/>
        <v>0.16</v>
      </c>
      <c r="U1364" s="111">
        <f t="shared" si="703"/>
        <v>11</v>
      </c>
      <c r="V1364" s="111">
        <v>252</v>
      </c>
      <c r="W1364" s="110">
        <f t="shared" si="714"/>
        <v>1.0064996829999999</v>
      </c>
      <c r="X1364" s="103">
        <f t="shared" si="715"/>
        <v>1.2689224400000001</v>
      </c>
      <c r="Y1364" s="103">
        <f t="shared" si="716"/>
        <v>0</v>
      </c>
      <c r="Z1364" s="114" t="str">
        <f t="shared" si="724"/>
        <v>A+J=</v>
      </c>
      <c r="AA1364" s="108">
        <f t="shared" si="725"/>
        <v>45555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2">
        <f t="shared" si="717"/>
        <v>45540</v>
      </c>
      <c r="B1365" s="103">
        <f t="shared" si="709"/>
        <v>196.66482901000001</v>
      </c>
      <c r="C1365" s="192">
        <f t="shared" si="727"/>
        <v>142.32122000816349</v>
      </c>
      <c r="D1365" s="104">
        <f t="shared" si="718"/>
        <v>1136.4090000000001</v>
      </c>
      <c r="E1365" s="105">
        <f t="shared" si="704"/>
        <v>1143.3130000000001</v>
      </c>
      <c r="F1365" s="106">
        <f t="shared" si="705"/>
        <v>45493</v>
      </c>
      <c r="G1365" s="107">
        <f t="shared" si="710"/>
        <v>6.0752774749230909E-3</v>
      </c>
      <c r="H1365" s="108">
        <f t="shared" si="723"/>
        <v>45555</v>
      </c>
      <c r="I1365" s="108">
        <f t="shared" si="711"/>
        <v>45555</v>
      </c>
      <c r="J1365" s="109">
        <f t="shared" si="719"/>
        <v>23</v>
      </c>
      <c r="K1365" s="109">
        <f t="shared" si="708"/>
        <v>12</v>
      </c>
      <c r="L1365" s="8">
        <f t="shared" si="720"/>
        <v>1.0031651100000001</v>
      </c>
      <c r="M1365" s="110">
        <f t="shared" si="707"/>
        <v>1.0081402800000001</v>
      </c>
      <c r="N1365" s="110">
        <f t="shared" si="702"/>
        <v>1.3677766823660369</v>
      </c>
      <c r="O1365" s="103">
        <f t="shared" si="706"/>
        <v>1.3721058399999999</v>
      </c>
      <c r="P1365" s="103">
        <f t="shared" si="712"/>
        <v>195.27977712000001</v>
      </c>
      <c r="Q1365" s="11">
        <f t="shared" si="726"/>
        <v>0</v>
      </c>
      <c r="R1365" s="30">
        <f t="shared" si="721"/>
        <v>0</v>
      </c>
      <c r="S1365" s="8">
        <f t="shared" si="713"/>
        <v>0</v>
      </c>
      <c r="T1365" s="113">
        <f t="shared" si="722"/>
        <v>0.16</v>
      </c>
      <c r="U1365" s="111">
        <f t="shared" si="703"/>
        <v>12</v>
      </c>
      <c r="V1365" s="111">
        <v>252</v>
      </c>
      <c r="W1365" s="110">
        <f t="shared" si="714"/>
        <v>1.007092654</v>
      </c>
      <c r="X1365" s="103">
        <f t="shared" si="715"/>
        <v>1.38505189</v>
      </c>
      <c r="Y1365" s="103">
        <f t="shared" si="716"/>
        <v>0</v>
      </c>
      <c r="Z1365" s="114" t="str">
        <f t="shared" si="724"/>
        <v>A+J=</v>
      </c>
      <c r="AA1365" s="108">
        <f t="shared" si="725"/>
        <v>45555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2">
        <f t="shared" si="717"/>
        <v>45541</v>
      </c>
      <c r="B1366" s="103">
        <f t="shared" si="709"/>
        <v>196.83252119000002</v>
      </c>
      <c r="C1366" s="192">
        <f t="shared" si="727"/>
        <v>142.32122000816349</v>
      </c>
      <c r="D1366" s="104">
        <f t="shared" si="718"/>
        <v>1136.4090000000001</v>
      </c>
      <c r="E1366" s="105">
        <f t="shared" si="704"/>
        <v>1143.3130000000001</v>
      </c>
      <c r="F1366" s="106">
        <f t="shared" si="705"/>
        <v>45493</v>
      </c>
      <c r="G1366" s="107">
        <f t="shared" si="710"/>
        <v>6.0752774749230909E-3</v>
      </c>
      <c r="H1366" s="108">
        <f t="shared" si="723"/>
        <v>45555</v>
      </c>
      <c r="I1366" s="108">
        <f t="shared" si="711"/>
        <v>45555</v>
      </c>
      <c r="J1366" s="109">
        <f t="shared" si="719"/>
        <v>23</v>
      </c>
      <c r="K1366" s="109">
        <f t="shared" si="708"/>
        <v>13</v>
      </c>
      <c r="L1366" s="8">
        <f t="shared" si="720"/>
        <v>1.0034293299999999</v>
      </c>
      <c r="M1366" s="110">
        <f t="shared" si="707"/>
        <v>1.0081402800000001</v>
      </c>
      <c r="N1366" s="110">
        <f t="shared" si="702"/>
        <v>1.3677766823660369</v>
      </c>
      <c r="O1366" s="103">
        <f t="shared" si="706"/>
        <v>1.37246723</v>
      </c>
      <c r="P1366" s="103">
        <f t="shared" si="712"/>
        <v>195.33121059000001</v>
      </c>
      <c r="Q1366" s="11">
        <f t="shared" si="726"/>
        <v>0</v>
      </c>
      <c r="R1366" s="30">
        <f t="shared" si="721"/>
        <v>0</v>
      </c>
      <c r="S1366" s="8">
        <f t="shared" si="713"/>
        <v>0</v>
      </c>
      <c r="T1366" s="113">
        <f t="shared" si="722"/>
        <v>0.16</v>
      </c>
      <c r="U1366" s="111">
        <f t="shared" si="703"/>
        <v>13</v>
      </c>
      <c r="V1366" s="111">
        <v>252</v>
      </c>
      <c r="W1366" s="110">
        <f t="shared" si="714"/>
        <v>1.0076859739999999</v>
      </c>
      <c r="X1366" s="103">
        <f t="shared" si="715"/>
        <v>1.5013106000000001</v>
      </c>
      <c r="Y1366" s="103">
        <f t="shared" si="716"/>
        <v>0</v>
      </c>
      <c r="Z1366" s="114" t="str">
        <f t="shared" si="724"/>
        <v>A+J=</v>
      </c>
      <c r="AA1366" s="108">
        <f t="shared" si="725"/>
        <v>45555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2">
        <f t="shared" si="717"/>
        <v>45542</v>
      </c>
      <c r="B1367" s="103">
        <f t="shared" si="709"/>
        <v>197.0003557</v>
      </c>
      <c r="C1367" s="192">
        <f t="shared" si="727"/>
        <v>142.32122000816349</v>
      </c>
      <c r="D1367" s="104">
        <f t="shared" si="718"/>
        <v>1136.4090000000001</v>
      </c>
      <c r="E1367" s="105">
        <f t="shared" si="704"/>
        <v>1143.3130000000001</v>
      </c>
      <c r="F1367" s="106">
        <f t="shared" si="705"/>
        <v>45493</v>
      </c>
      <c r="G1367" s="107">
        <f t="shared" si="710"/>
        <v>6.0752774749230909E-3</v>
      </c>
      <c r="H1367" s="108">
        <f t="shared" si="723"/>
        <v>45555</v>
      </c>
      <c r="I1367" s="108">
        <f t="shared" si="711"/>
        <v>45555</v>
      </c>
      <c r="J1367" s="109">
        <f t="shared" si="719"/>
        <v>23</v>
      </c>
      <c r="K1367" s="109">
        <f t="shared" si="708"/>
        <v>14</v>
      </c>
      <c r="L1367" s="8">
        <f t="shared" si="720"/>
        <v>1.00369361</v>
      </c>
      <c r="M1367" s="110">
        <f t="shared" si="707"/>
        <v>1.0081402800000001</v>
      </c>
      <c r="N1367" s="110">
        <f t="shared" si="702"/>
        <v>1.3677766823660369</v>
      </c>
      <c r="O1367" s="103">
        <f t="shared" si="706"/>
        <v>1.3728287100000001</v>
      </c>
      <c r="P1367" s="103">
        <f t="shared" si="712"/>
        <v>195.38265686</v>
      </c>
      <c r="Q1367" s="11">
        <f t="shared" si="726"/>
        <v>0</v>
      </c>
      <c r="R1367" s="30">
        <f t="shared" si="721"/>
        <v>0</v>
      </c>
      <c r="S1367" s="8">
        <f t="shared" si="713"/>
        <v>0</v>
      </c>
      <c r="T1367" s="113">
        <f t="shared" si="722"/>
        <v>0.16</v>
      </c>
      <c r="U1367" s="111">
        <f t="shared" si="703"/>
        <v>14</v>
      </c>
      <c r="V1367" s="111">
        <v>252</v>
      </c>
      <c r="W1367" s="110">
        <f t="shared" si="714"/>
        <v>1.0082796439999999</v>
      </c>
      <c r="X1367" s="103">
        <f t="shared" si="715"/>
        <v>1.6176988400000001</v>
      </c>
      <c r="Y1367" s="103">
        <f t="shared" si="716"/>
        <v>0</v>
      </c>
      <c r="Z1367" s="114" t="str">
        <f t="shared" si="724"/>
        <v>A+J=</v>
      </c>
      <c r="AA1367" s="108">
        <f t="shared" si="725"/>
        <v>45555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2">
        <f t="shared" si="717"/>
        <v>45543</v>
      </c>
      <c r="B1368" s="103">
        <f t="shared" si="709"/>
        <v>197.0003557</v>
      </c>
      <c r="C1368" s="192">
        <f t="shared" si="727"/>
        <v>142.32122000816349</v>
      </c>
      <c r="D1368" s="104">
        <f t="shared" si="718"/>
        <v>1136.4090000000001</v>
      </c>
      <c r="E1368" s="105">
        <f t="shared" si="704"/>
        <v>1143.3130000000001</v>
      </c>
      <c r="F1368" s="106">
        <f t="shared" si="705"/>
        <v>45493</v>
      </c>
      <c r="G1368" s="107">
        <f t="shared" si="710"/>
        <v>6.0752774749230909E-3</v>
      </c>
      <c r="H1368" s="108">
        <f t="shared" si="723"/>
        <v>45555</v>
      </c>
      <c r="I1368" s="108">
        <f t="shared" si="711"/>
        <v>45555</v>
      </c>
      <c r="J1368" s="109">
        <f t="shared" si="719"/>
        <v>23</v>
      </c>
      <c r="K1368" s="109">
        <f t="shared" si="708"/>
        <v>14</v>
      </c>
      <c r="L1368" s="8">
        <f t="shared" si="720"/>
        <v>1.00369361</v>
      </c>
      <c r="M1368" s="110">
        <f t="shared" si="707"/>
        <v>1.0081402800000001</v>
      </c>
      <c r="N1368" s="110">
        <f t="shared" si="702"/>
        <v>1.3677766823660369</v>
      </c>
      <c r="O1368" s="103">
        <f t="shared" si="706"/>
        <v>1.3728287100000001</v>
      </c>
      <c r="P1368" s="103">
        <f t="shared" si="712"/>
        <v>195.38265686</v>
      </c>
      <c r="Q1368" s="11">
        <f t="shared" si="726"/>
        <v>0</v>
      </c>
      <c r="R1368" s="30">
        <f t="shared" si="721"/>
        <v>0</v>
      </c>
      <c r="S1368" s="8">
        <f t="shared" si="713"/>
        <v>0</v>
      </c>
      <c r="T1368" s="113">
        <f t="shared" si="722"/>
        <v>0.16</v>
      </c>
      <c r="U1368" s="111">
        <f t="shared" si="703"/>
        <v>14</v>
      </c>
      <c r="V1368" s="111">
        <v>252</v>
      </c>
      <c r="W1368" s="110">
        <f t="shared" si="714"/>
        <v>1.0082796439999999</v>
      </c>
      <c r="X1368" s="103">
        <f t="shared" si="715"/>
        <v>1.6176988400000001</v>
      </c>
      <c r="Y1368" s="103">
        <f t="shared" si="716"/>
        <v>0</v>
      </c>
      <c r="Z1368" s="114" t="str">
        <f t="shared" si="724"/>
        <v>A+J=</v>
      </c>
      <c r="AA1368" s="108">
        <f t="shared" si="725"/>
        <v>45555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2">
        <f t="shared" si="717"/>
        <v>45544</v>
      </c>
      <c r="B1369" s="103">
        <f t="shared" si="709"/>
        <v>197.0003557</v>
      </c>
      <c r="C1369" s="192">
        <f t="shared" si="727"/>
        <v>142.32122000816349</v>
      </c>
      <c r="D1369" s="104">
        <f t="shared" si="718"/>
        <v>1136.4090000000001</v>
      </c>
      <c r="E1369" s="105">
        <f t="shared" si="704"/>
        <v>1143.3130000000001</v>
      </c>
      <c r="F1369" s="106">
        <f t="shared" si="705"/>
        <v>45493</v>
      </c>
      <c r="G1369" s="107">
        <f t="shared" si="710"/>
        <v>6.0752774749230909E-3</v>
      </c>
      <c r="H1369" s="108">
        <f t="shared" si="723"/>
        <v>45555</v>
      </c>
      <c r="I1369" s="108">
        <f t="shared" si="711"/>
        <v>45555</v>
      </c>
      <c r="J1369" s="109">
        <f t="shared" si="719"/>
        <v>23</v>
      </c>
      <c r="K1369" s="109">
        <f t="shared" si="708"/>
        <v>14</v>
      </c>
      <c r="L1369" s="8">
        <f t="shared" si="720"/>
        <v>1.00369361</v>
      </c>
      <c r="M1369" s="110">
        <f t="shared" si="707"/>
        <v>1.0081402800000001</v>
      </c>
      <c r="N1369" s="110">
        <f t="shared" si="702"/>
        <v>1.3677766823660369</v>
      </c>
      <c r="O1369" s="103">
        <f t="shared" si="706"/>
        <v>1.3728287100000001</v>
      </c>
      <c r="P1369" s="103">
        <f t="shared" si="712"/>
        <v>195.38265686</v>
      </c>
      <c r="Q1369" s="11">
        <f t="shared" si="726"/>
        <v>0</v>
      </c>
      <c r="R1369" s="30">
        <f t="shared" si="721"/>
        <v>0</v>
      </c>
      <c r="S1369" s="8">
        <f t="shared" si="713"/>
        <v>0</v>
      </c>
      <c r="T1369" s="113">
        <f t="shared" si="722"/>
        <v>0.16</v>
      </c>
      <c r="U1369" s="111">
        <f t="shared" si="703"/>
        <v>14</v>
      </c>
      <c r="V1369" s="111">
        <v>252</v>
      </c>
      <c r="W1369" s="110">
        <f t="shared" si="714"/>
        <v>1.0082796439999999</v>
      </c>
      <c r="X1369" s="103">
        <f t="shared" si="715"/>
        <v>1.6176988400000001</v>
      </c>
      <c r="Y1369" s="103">
        <f t="shared" si="716"/>
        <v>0</v>
      </c>
      <c r="Z1369" s="114" t="str">
        <f t="shared" si="724"/>
        <v>A+J=</v>
      </c>
      <c r="AA1369" s="108">
        <f t="shared" si="725"/>
        <v>45555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2">
        <f t="shared" si="717"/>
        <v>45545</v>
      </c>
      <c r="B1370" s="103">
        <f t="shared" si="709"/>
        <v>197.16833262</v>
      </c>
      <c r="C1370" s="192">
        <f t="shared" si="727"/>
        <v>142.32122000816349</v>
      </c>
      <c r="D1370" s="104">
        <f t="shared" si="718"/>
        <v>1136.4090000000001</v>
      </c>
      <c r="E1370" s="105">
        <f t="shared" si="704"/>
        <v>1143.3130000000001</v>
      </c>
      <c r="F1370" s="106">
        <f t="shared" si="705"/>
        <v>45493</v>
      </c>
      <c r="G1370" s="107">
        <f t="shared" si="710"/>
        <v>6.0752774749230909E-3</v>
      </c>
      <c r="H1370" s="108">
        <f t="shared" si="723"/>
        <v>45555</v>
      </c>
      <c r="I1370" s="108">
        <f t="shared" si="711"/>
        <v>45555</v>
      </c>
      <c r="J1370" s="109">
        <f t="shared" si="719"/>
        <v>23</v>
      </c>
      <c r="K1370" s="109">
        <f t="shared" si="708"/>
        <v>15</v>
      </c>
      <c r="L1370" s="8">
        <f t="shared" si="720"/>
        <v>1.0039579599999999</v>
      </c>
      <c r="M1370" s="110">
        <f t="shared" si="707"/>
        <v>1.0081402800000001</v>
      </c>
      <c r="N1370" s="110">
        <f t="shared" si="702"/>
        <v>1.3677766823660369</v>
      </c>
      <c r="O1370" s="103">
        <f t="shared" si="706"/>
        <v>1.37319028</v>
      </c>
      <c r="P1370" s="103">
        <f t="shared" si="712"/>
        <v>195.43411595000001</v>
      </c>
      <c r="Q1370" s="11">
        <f t="shared" si="726"/>
        <v>0</v>
      </c>
      <c r="R1370" s="30">
        <f t="shared" si="721"/>
        <v>0</v>
      </c>
      <c r="S1370" s="8">
        <f t="shared" si="713"/>
        <v>0</v>
      </c>
      <c r="T1370" s="113">
        <f t="shared" si="722"/>
        <v>0.16</v>
      </c>
      <c r="U1370" s="111">
        <f t="shared" si="703"/>
        <v>15</v>
      </c>
      <c r="V1370" s="111">
        <v>252</v>
      </c>
      <c r="W1370" s="110">
        <f t="shared" si="714"/>
        <v>1.008873664</v>
      </c>
      <c r="X1370" s="103">
        <f t="shared" si="715"/>
        <v>1.7342166699999999</v>
      </c>
      <c r="Y1370" s="103">
        <f t="shared" si="716"/>
        <v>0</v>
      </c>
      <c r="Z1370" s="114" t="str">
        <f t="shared" si="724"/>
        <v>A+J=</v>
      </c>
      <c r="AA1370" s="108">
        <f t="shared" si="725"/>
        <v>45555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2">
        <f t="shared" si="717"/>
        <v>45546</v>
      </c>
      <c r="B1371" s="103">
        <f t="shared" si="709"/>
        <v>197.33645327000002</v>
      </c>
      <c r="C1371" s="192">
        <f t="shared" si="727"/>
        <v>142.32122000816349</v>
      </c>
      <c r="D1371" s="104">
        <f t="shared" si="718"/>
        <v>1136.4090000000001</v>
      </c>
      <c r="E1371" s="105">
        <f t="shared" si="704"/>
        <v>1143.3130000000001</v>
      </c>
      <c r="F1371" s="106">
        <f t="shared" si="705"/>
        <v>45493</v>
      </c>
      <c r="G1371" s="107">
        <f t="shared" si="710"/>
        <v>6.0752774749230909E-3</v>
      </c>
      <c r="H1371" s="108">
        <f t="shared" si="723"/>
        <v>45555</v>
      </c>
      <c r="I1371" s="108">
        <f t="shared" si="711"/>
        <v>45555</v>
      </c>
      <c r="J1371" s="109">
        <f t="shared" si="719"/>
        <v>23</v>
      </c>
      <c r="K1371" s="109">
        <f t="shared" si="708"/>
        <v>16</v>
      </c>
      <c r="L1371" s="8">
        <f t="shared" si="720"/>
        <v>1.0042223800000001</v>
      </c>
      <c r="M1371" s="110">
        <f t="shared" si="707"/>
        <v>1.0081402800000001</v>
      </c>
      <c r="N1371" s="110">
        <f t="shared" si="702"/>
        <v>1.3677766823660369</v>
      </c>
      <c r="O1371" s="103">
        <f t="shared" si="706"/>
        <v>1.37355195</v>
      </c>
      <c r="P1371" s="103">
        <f t="shared" si="712"/>
        <v>195.48558926000001</v>
      </c>
      <c r="Q1371" s="11">
        <f t="shared" si="726"/>
        <v>0</v>
      </c>
      <c r="R1371" s="30">
        <f t="shared" si="721"/>
        <v>0</v>
      </c>
      <c r="S1371" s="8">
        <f t="shared" si="713"/>
        <v>0</v>
      </c>
      <c r="T1371" s="113">
        <f t="shared" si="722"/>
        <v>0.16</v>
      </c>
      <c r="U1371" s="111">
        <f t="shared" si="703"/>
        <v>16</v>
      </c>
      <c r="V1371" s="111">
        <v>252</v>
      </c>
      <c r="W1371" s="110">
        <f t="shared" si="714"/>
        <v>1.0094680330000001</v>
      </c>
      <c r="X1371" s="103">
        <f t="shared" si="715"/>
        <v>1.85086401</v>
      </c>
      <c r="Y1371" s="103">
        <f t="shared" si="716"/>
        <v>0</v>
      </c>
      <c r="Z1371" s="114" t="str">
        <f t="shared" si="724"/>
        <v>A+J=</v>
      </c>
      <c r="AA1371" s="108">
        <f t="shared" si="725"/>
        <v>45555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2">
        <f t="shared" si="717"/>
        <v>45547</v>
      </c>
      <c r="B1372" s="103">
        <f t="shared" si="709"/>
        <v>197.50471668</v>
      </c>
      <c r="C1372" s="192">
        <f t="shared" si="727"/>
        <v>142.32122000816349</v>
      </c>
      <c r="D1372" s="104">
        <f t="shared" si="718"/>
        <v>1136.4090000000001</v>
      </c>
      <c r="E1372" s="105">
        <f t="shared" si="704"/>
        <v>1143.3130000000001</v>
      </c>
      <c r="F1372" s="106">
        <f t="shared" si="705"/>
        <v>45493</v>
      </c>
      <c r="G1372" s="107">
        <f t="shared" si="710"/>
        <v>6.0752774749230909E-3</v>
      </c>
      <c r="H1372" s="108">
        <f t="shared" si="723"/>
        <v>45555</v>
      </c>
      <c r="I1372" s="108">
        <f t="shared" si="711"/>
        <v>45555</v>
      </c>
      <c r="J1372" s="109">
        <f t="shared" si="719"/>
        <v>23</v>
      </c>
      <c r="K1372" s="109">
        <f t="shared" si="708"/>
        <v>17</v>
      </c>
      <c r="L1372" s="8">
        <f t="shared" si="720"/>
        <v>1.00448687</v>
      </c>
      <c r="M1372" s="110">
        <f t="shared" si="707"/>
        <v>1.0081402800000001</v>
      </c>
      <c r="N1372" s="110">
        <f t="shared" si="702"/>
        <v>1.3677766823660369</v>
      </c>
      <c r="O1372" s="103">
        <f t="shared" si="706"/>
        <v>1.3739137100000001</v>
      </c>
      <c r="P1372" s="103">
        <f t="shared" si="712"/>
        <v>195.53707539000001</v>
      </c>
      <c r="Q1372" s="11">
        <f t="shared" si="726"/>
        <v>0</v>
      </c>
      <c r="R1372" s="30">
        <f t="shared" si="721"/>
        <v>0</v>
      </c>
      <c r="S1372" s="8">
        <f t="shared" si="713"/>
        <v>0</v>
      </c>
      <c r="T1372" s="113">
        <f t="shared" si="722"/>
        <v>0.16</v>
      </c>
      <c r="U1372" s="111">
        <f t="shared" si="703"/>
        <v>17</v>
      </c>
      <c r="V1372" s="111">
        <v>252</v>
      </c>
      <c r="W1372" s="110">
        <f t="shared" si="714"/>
        <v>1.0100627529999999</v>
      </c>
      <c r="X1372" s="103">
        <f t="shared" si="715"/>
        <v>1.96764129</v>
      </c>
      <c r="Y1372" s="103">
        <f t="shared" si="716"/>
        <v>0</v>
      </c>
      <c r="Z1372" s="114" t="str">
        <f t="shared" si="724"/>
        <v>A+J=</v>
      </c>
      <c r="AA1372" s="108">
        <f t="shared" si="725"/>
        <v>45555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2">
        <f t="shared" si="717"/>
        <v>45548</v>
      </c>
      <c r="B1373" s="103">
        <f t="shared" si="709"/>
        <v>197.67312416000001</v>
      </c>
      <c r="C1373" s="192">
        <f t="shared" si="727"/>
        <v>142.32122000816349</v>
      </c>
      <c r="D1373" s="104">
        <f t="shared" si="718"/>
        <v>1136.4090000000001</v>
      </c>
      <c r="E1373" s="105">
        <f t="shared" si="704"/>
        <v>1143.3130000000001</v>
      </c>
      <c r="F1373" s="106">
        <f t="shared" si="705"/>
        <v>45493</v>
      </c>
      <c r="G1373" s="107">
        <f t="shared" si="710"/>
        <v>6.0752774749230909E-3</v>
      </c>
      <c r="H1373" s="108">
        <f t="shared" si="723"/>
        <v>45555</v>
      </c>
      <c r="I1373" s="108">
        <f t="shared" si="711"/>
        <v>45555</v>
      </c>
      <c r="J1373" s="109">
        <f t="shared" si="719"/>
        <v>23</v>
      </c>
      <c r="K1373" s="109">
        <f t="shared" si="708"/>
        <v>18</v>
      </c>
      <c r="L1373" s="8">
        <f t="shared" si="720"/>
        <v>1.00475143</v>
      </c>
      <c r="M1373" s="110">
        <f t="shared" si="707"/>
        <v>1.0081402800000001</v>
      </c>
      <c r="N1373" s="110">
        <f t="shared" si="702"/>
        <v>1.3677766823660369</v>
      </c>
      <c r="O1373" s="103">
        <f t="shared" si="706"/>
        <v>1.37427557</v>
      </c>
      <c r="P1373" s="103">
        <f t="shared" si="712"/>
        <v>195.58857574000001</v>
      </c>
      <c r="Q1373" s="11">
        <f t="shared" si="726"/>
        <v>0</v>
      </c>
      <c r="R1373" s="30">
        <f t="shared" si="721"/>
        <v>0</v>
      </c>
      <c r="S1373" s="8">
        <f t="shared" si="713"/>
        <v>0</v>
      </c>
      <c r="T1373" s="113">
        <f t="shared" si="722"/>
        <v>0.16</v>
      </c>
      <c r="U1373" s="111">
        <f t="shared" si="703"/>
        <v>18</v>
      </c>
      <c r="V1373" s="111">
        <v>252</v>
      </c>
      <c r="W1373" s="110">
        <f t="shared" si="714"/>
        <v>1.0106578230000001</v>
      </c>
      <c r="X1373" s="103">
        <f t="shared" si="715"/>
        <v>2.08454842</v>
      </c>
      <c r="Y1373" s="103">
        <f t="shared" si="716"/>
        <v>0</v>
      </c>
      <c r="Z1373" s="114" t="str">
        <f t="shared" si="724"/>
        <v>A+J=</v>
      </c>
      <c r="AA1373" s="108">
        <f t="shared" si="725"/>
        <v>45555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2">
        <f t="shared" si="717"/>
        <v>45549</v>
      </c>
      <c r="B1374" s="103">
        <f t="shared" si="709"/>
        <v>197.84167600000001</v>
      </c>
      <c r="C1374" s="192">
        <f t="shared" si="727"/>
        <v>142.32122000816349</v>
      </c>
      <c r="D1374" s="104">
        <f t="shared" si="718"/>
        <v>1136.4090000000001</v>
      </c>
      <c r="E1374" s="105">
        <f t="shared" si="704"/>
        <v>1143.3130000000001</v>
      </c>
      <c r="F1374" s="106">
        <f t="shared" si="705"/>
        <v>45493</v>
      </c>
      <c r="G1374" s="107">
        <f t="shared" si="710"/>
        <v>6.0752774749230909E-3</v>
      </c>
      <c r="H1374" s="108">
        <f t="shared" si="723"/>
        <v>45555</v>
      </c>
      <c r="I1374" s="108">
        <f t="shared" si="711"/>
        <v>45555</v>
      </c>
      <c r="J1374" s="109">
        <f t="shared" si="719"/>
        <v>23</v>
      </c>
      <c r="K1374" s="109">
        <f t="shared" si="708"/>
        <v>19</v>
      </c>
      <c r="L1374" s="8">
        <f t="shared" si="720"/>
        <v>1.00501606</v>
      </c>
      <c r="M1374" s="110">
        <f t="shared" si="707"/>
        <v>1.0081402800000001</v>
      </c>
      <c r="N1374" s="110">
        <f t="shared" si="702"/>
        <v>1.3677766823660369</v>
      </c>
      <c r="O1374" s="103">
        <f t="shared" si="706"/>
        <v>1.37463753</v>
      </c>
      <c r="P1374" s="103">
        <f t="shared" si="712"/>
        <v>195.64009032999999</v>
      </c>
      <c r="Q1374" s="11">
        <f t="shared" si="726"/>
        <v>0</v>
      </c>
      <c r="R1374" s="30">
        <f t="shared" si="721"/>
        <v>0</v>
      </c>
      <c r="S1374" s="8">
        <f t="shared" si="713"/>
        <v>0</v>
      </c>
      <c r="T1374" s="113">
        <f t="shared" si="722"/>
        <v>0.16</v>
      </c>
      <c r="U1374" s="111">
        <f t="shared" si="703"/>
        <v>19</v>
      </c>
      <c r="V1374" s="111">
        <v>252</v>
      </c>
      <c r="W1374" s="110">
        <f t="shared" si="714"/>
        <v>1.0112532439999999</v>
      </c>
      <c r="X1374" s="103">
        <f t="shared" si="715"/>
        <v>2.2015856700000001</v>
      </c>
      <c r="Y1374" s="103">
        <f t="shared" si="716"/>
        <v>0</v>
      </c>
      <c r="Z1374" s="114" t="str">
        <f t="shared" si="724"/>
        <v>A+J=</v>
      </c>
      <c r="AA1374" s="108">
        <f t="shared" si="725"/>
        <v>45555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2">
        <f t="shared" si="717"/>
        <v>45550</v>
      </c>
      <c r="B1375" s="103">
        <f t="shared" si="709"/>
        <v>197.84167600000001</v>
      </c>
      <c r="C1375" s="192">
        <f t="shared" si="727"/>
        <v>142.32122000816349</v>
      </c>
      <c r="D1375" s="104">
        <f t="shared" si="718"/>
        <v>1136.4090000000001</v>
      </c>
      <c r="E1375" s="105">
        <f t="shared" si="704"/>
        <v>1143.3130000000001</v>
      </c>
      <c r="F1375" s="106">
        <f t="shared" si="705"/>
        <v>45493</v>
      </c>
      <c r="G1375" s="107">
        <f t="shared" si="710"/>
        <v>6.0752774749230909E-3</v>
      </c>
      <c r="H1375" s="108">
        <f t="shared" si="723"/>
        <v>45555</v>
      </c>
      <c r="I1375" s="108">
        <f t="shared" si="711"/>
        <v>45555</v>
      </c>
      <c r="J1375" s="109">
        <f t="shared" si="719"/>
        <v>23</v>
      </c>
      <c r="K1375" s="109">
        <f t="shared" si="708"/>
        <v>19</v>
      </c>
      <c r="L1375" s="8">
        <f t="shared" si="720"/>
        <v>1.00501606</v>
      </c>
      <c r="M1375" s="110">
        <f t="shared" si="707"/>
        <v>1.0081402800000001</v>
      </c>
      <c r="N1375" s="110">
        <f t="shared" ref="N1375:N1438" si="728">IF(I1375&gt;I1374,N1374*M1375,N1374)</f>
        <v>1.3677766823660369</v>
      </c>
      <c r="O1375" s="103">
        <f t="shared" si="706"/>
        <v>1.37463753</v>
      </c>
      <c r="P1375" s="103">
        <f t="shared" si="712"/>
        <v>195.64009032999999</v>
      </c>
      <c r="Q1375" s="11">
        <f t="shared" si="726"/>
        <v>0</v>
      </c>
      <c r="R1375" s="30">
        <f t="shared" si="721"/>
        <v>0</v>
      </c>
      <c r="S1375" s="8">
        <f t="shared" si="713"/>
        <v>0</v>
      </c>
      <c r="T1375" s="113">
        <f t="shared" si="722"/>
        <v>0.16</v>
      </c>
      <c r="U1375" s="111">
        <f t="shared" si="703"/>
        <v>19</v>
      </c>
      <c r="V1375" s="111">
        <v>252</v>
      </c>
      <c r="W1375" s="110">
        <f t="shared" si="714"/>
        <v>1.0112532439999999</v>
      </c>
      <c r="X1375" s="103">
        <f t="shared" si="715"/>
        <v>2.2015856700000001</v>
      </c>
      <c r="Y1375" s="103">
        <f t="shared" si="716"/>
        <v>0</v>
      </c>
      <c r="Z1375" s="114" t="str">
        <f t="shared" si="724"/>
        <v>A+J=</v>
      </c>
      <c r="AA1375" s="108">
        <f t="shared" si="725"/>
        <v>45555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2">
        <f t="shared" si="717"/>
        <v>45551</v>
      </c>
      <c r="B1376" s="103">
        <f t="shared" si="709"/>
        <v>197.84167600000001</v>
      </c>
      <c r="C1376" s="192">
        <f t="shared" si="727"/>
        <v>142.32122000816349</v>
      </c>
      <c r="D1376" s="104">
        <f t="shared" si="718"/>
        <v>1136.4090000000001</v>
      </c>
      <c r="E1376" s="105">
        <f t="shared" si="704"/>
        <v>1143.3130000000001</v>
      </c>
      <c r="F1376" s="106">
        <f t="shared" si="705"/>
        <v>45493</v>
      </c>
      <c r="G1376" s="107">
        <f t="shared" si="710"/>
        <v>6.0752774749230909E-3</v>
      </c>
      <c r="H1376" s="108">
        <f t="shared" si="723"/>
        <v>45555</v>
      </c>
      <c r="I1376" s="108">
        <f t="shared" si="711"/>
        <v>45555</v>
      </c>
      <c r="J1376" s="109">
        <f t="shared" si="719"/>
        <v>23</v>
      </c>
      <c r="K1376" s="109">
        <f t="shared" si="708"/>
        <v>19</v>
      </c>
      <c r="L1376" s="8">
        <f t="shared" si="720"/>
        <v>1.00501606</v>
      </c>
      <c r="M1376" s="110">
        <f t="shared" si="707"/>
        <v>1.0081402800000001</v>
      </c>
      <c r="N1376" s="110">
        <f t="shared" si="728"/>
        <v>1.3677766823660369</v>
      </c>
      <c r="O1376" s="103">
        <f t="shared" si="706"/>
        <v>1.37463753</v>
      </c>
      <c r="P1376" s="103">
        <f t="shared" si="712"/>
        <v>195.64009032999999</v>
      </c>
      <c r="Q1376" s="11">
        <f t="shared" si="726"/>
        <v>0</v>
      </c>
      <c r="R1376" s="30">
        <f t="shared" si="721"/>
        <v>0</v>
      </c>
      <c r="S1376" s="8">
        <f t="shared" si="713"/>
        <v>0</v>
      </c>
      <c r="T1376" s="113">
        <f t="shared" si="722"/>
        <v>0.16</v>
      </c>
      <c r="U1376" s="111">
        <f t="shared" si="703"/>
        <v>19</v>
      </c>
      <c r="V1376" s="111">
        <v>252</v>
      </c>
      <c r="W1376" s="110">
        <f t="shared" si="714"/>
        <v>1.0112532439999999</v>
      </c>
      <c r="X1376" s="103">
        <f t="shared" si="715"/>
        <v>2.2015856700000001</v>
      </c>
      <c r="Y1376" s="103">
        <f t="shared" si="716"/>
        <v>0</v>
      </c>
      <c r="Z1376" s="114" t="str">
        <f t="shared" si="724"/>
        <v>A+J=</v>
      </c>
      <c r="AA1376" s="108">
        <f t="shared" si="725"/>
        <v>45555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2">
        <f t="shared" si="717"/>
        <v>45552</v>
      </c>
      <c r="B1377" s="103">
        <f t="shared" si="709"/>
        <v>198.01037063999999</v>
      </c>
      <c r="C1377" s="192">
        <f t="shared" si="727"/>
        <v>142.32122000816349</v>
      </c>
      <c r="D1377" s="104">
        <f t="shared" si="718"/>
        <v>1136.4090000000001</v>
      </c>
      <c r="E1377" s="105">
        <f t="shared" si="704"/>
        <v>1143.3130000000001</v>
      </c>
      <c r="F1377" s="106">
        <f t="shared" si="705"/>
        <v>45493</v>
      </c>
      <c r="G1377" s="107">
        <f t="shared" si="710"/>
        <v>6.0752774749230909E-3</v>
      </c>
      <c r="H1377" s="108">
        <f t="shared" si="723"/>
        <v>45555</v>
      </c>
      <c r="I1377" s="108">
        <f t="shared" si="711"/>
        <v>45555</v>
      </c>
      <c r="J1377" s="109">
        <f t="shared" si="719"/>
        <v>23</v>
      </c>
      <c r="K1377" s="109">
        <f t="shared" si="708"/>
        <v>20</v>
      </c>
      <c r="L1377" s="8">
        <f t="shared" si="720"/>
        <v>1.00528076</v>
      </c>
      <c r="M1377" s="110">
        <f t="shared" si="707"/>
        <v>1.0081402800000001</v>
      </c>
      <c r="N1377" s="110">
        <f t="shared" si="728"/>
        <v>1.3677766823660369</v>
      </c>
      <c r="O1377" s="103">
        <f t="shared" si="706"/>
        <v>1.3749995800000001</v>
      </c>
      <c r="P1377" s="103">
        <f t="shared" si="712"/>
        <v>195.69161772999999</v>
      </c>
      <c r="Q1377" s="11">
        <f t="shared" si="726"/>
        <v>0</v>
      </c>
      <c r="R1377" s="30">
        <f t="shared" si="721"/>
        <v>0</v>
      </c>
      <c r="S1377" s="8">
        <f t="shared" si="713"/>
        <v>0</v>
      </c>
      <c r="T1377" s="113">
        <f t="shared" si="722"/>
        <v>0.16</v>
      </c>
      <c r="U1377" s="111">
        <f t="shared" si="703"/>
        <v>20</v>
      </c>
      <c r="V1377" s="111">
        <v>252</v>
      </c>
      <c r="W1377" s="110">
        <f t="shared" si="714"/>
        <v>1.0118490149999999</v>
      </c>
      <c r="X1377" s="103">
        <f t="shared" si="715"/>
        <v>2.3187529100000002</v>
      </c>
      <c r="Y1377" s="103">
        <f t="shared" si="716"/>
        <v>0</v>
      </c>
      <c r="Z1377" s="114" t="str">
        <f t="shared" si="724"/>
        <v>A+J=</v>
      </c>
      <c r="AA1377" s="108">
        <f t="shared" si="725"/>
        <v>45555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2">
        <f t="shared" si="717"/>
        <v>45553</v>
      </c>
      <c r="B1378" s="103">
        <f t="shared" si="709"/>
        <v>198.17920855</v>
      </c>
      <c r="C1378" s="192">
        <f t="shared" si="727"/>
        <v>142.32122000816349</v>
      </c>
      <c r="D1378" s="104">
        <f t="shared" si="718"/>
        <v>1136.4090000000001</v>
      </c>
      <c r="E1378" s="105">
        <f t="shared" si="704"/>
        <v>1143.3130000000001</v>
      </c>
      <c r="F1378" s="106">
        <f t="shared" si="705"/>
        <v>45493</v>
      </c>
      <c r="G1378" s="107">
        <f t="shared" si="710"/>
        <v>6.0752774749230909E-3</v>
      </c>
      <c r="H1378" s="108">
        <f t="shared" si="723"/>
        <v>45555</v>
      </c>
      <c r="I1378" s="108">
        <f t="shared" si="711"/>
        <v>45555</v>
      </c>
      <c r="J1378" s="109">
        <f t="shared" si="719"/>
        <v>23</v>
      </c>
      <c r="K1378" s="109">
        <f t="shared" si="708"/>
        <v>21</v>
      </c>
      <c r="L1378" s="8">
        <f t="shared" si="720"/>
        <v>1.00554553</v>
      </c>
      <c r="M1378" s="110">
        <f t="shared" si="707"/>
        <v>1.0081402800000001</v>
      </c>
      <c r="N1378" s="110">
        <f t="shared" si="728"/>
        <v>1.3677766823660369</v>
      </c>
      <c r="O1378" s="103">
        <f t="shared" si="706"/>
        <v>1.3753617199999999</v>
      </c>
      <c r="P1378" s="103">
        <f t="shared" si="712"/>
        <v>195.74315794</v>
      </c>
      <c r="Q1378" s="11">
        <f t="shared" si="726"/>
        <v>0</v>
      </c>
      <c r="R1378" s="30">
        <f t="shared" si="721"/>
        <v>0</v>
      </c>
      <c r="S1378" s="8">
        <f t="shared" si="713"/>
        <v>0</v>
      </c>
      <c r="T1378" s="113">
        <f t="shared" si="722"/>
        <v>0.16</v>
      </c>
      <c r="U1378" s="111">
        <f t="shared" si="703"/>
        <v>21</v>
      </c>
      <c r="V1378" s="111">
        <v>252</v>
      </c>
      <c r="W1378" s="110">
        <f t="shared" si="714"/>
        <v>1.0124451379999999</v>
      </c>
      <c r="X1378" s="103">
        <f t="shared" si="715"/>
        <v>2.4360506100000001</v>
      </c>
      <c r="Y1378" s="103">
        <f t="shared" si="716"/>
        <v>0</v>
      </c>
      <c r="Z1378" s="114" t="str">
        <f t="shared" si="724"/>
        <v>A+J=</v>
      </c>
      <c r="AA1378" s="108">
        <f t="shared" si="725"/>
        <v>45555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2">
        <f t="shared" si="717"/>
        <v>45554</v>
      </c>
      <c r="B1379" s="103">
        <f t="shared" si="709"/>
        <v>198.34818959999998</v>
      </c>
      <c r="C1379" s="192">
        <f t="shared" si="727"/>
        <v>142.32122000816349</v>
      </c>
      <c r="D1379" s="104">
        <f t="shared" si="718"/>
        <v>1136.4090000000001</v>
      </c>
      <c r="E1379" s="105">
        <f t="shared" si="704"/>
        <v>1143.3130000000001</v>
      </c>
      <c r="F1379" s="106">
        <f t="shared" si="705"/>
        <v>45493</v>
      </c>
      <c r="G1379" s="107">
        <f t="shared" si="710"/>
        <v>6.0752774749230909E-3</v>
      </c>
      <c r="H1379" s="108">
        <f t="shared" si="723"/>
        <v>45555</v>
      </c>
      <c r="I1379" s="108">
        <f t="shared" si="711"/>
        <v>45555</v>
      </c>
      <c r="J1379" s="109">
        <f t="shared" si="719"/>
        <v>23</v>
      </c>
      <c r="K1379" s="109">
        <f t="shared" si="708"/>
        <v>22</v>
      </c>
      <c r="L1379" s="8">
        <f t="shared" si="720"/>
        <v>1.0058103599999999</v>
      </c>
      <c r="M1379" s="110">
        <f t="shared" si="707"/>
        <v>1.0081402800000001</v>
      </c>
      <c r="N1379" s="110">
        <f t="shared" si="728"/>
        <v>1.3677766823660369</v>
      </c>
      <c r="O1379" s="103">
        <f t="shared" si="706"/>
        <v>1.37572395</v>
      </c>
      <c r="P1379" s="103">
        <f t="shared" si="712"/>
        <v>195.79471095</v>
      </c>
      <c r="Q1379" s="11">
        <f t="shared" si="726"/>
        <v>0</v>
      </c>
      <c r="R1379" s="30">
        <f t="shared" si="721"/>
        <v>0</v>
      </c>
      <c r="S1379" s="8">
        <f t="shared" si="713"/>
        <v>0</v>
      </c>
      <c r="T1379" s="113">
        <f t="shared" si="722"/>
        <v>0.16</v>
      </c>
      <c r="U1379" s="111">
        <f t="shared" si="703"/>
        <v>22</v>
      </c>
      <c r="V1379" s="111">
        <v>252</v>
      </c>
      <c r="W1379" s="110">
        <f t="shared" si="714"/>
        <v>1.0130416120000001</v>
      </c>
      <c r="X1379" s="103">
        <f t="shared" si="715"/>
        <v>2.5534786500000002</v>
      </c>
      <c r="Y1379" s="103">
        <f t="shared" si="716"/>
        <v>0</v>
      </c>
      <c r="Z1379" s="114" t="str">
        <f t="shared" si="724"/>
        <v>A+J=</v>
      </c>
      <c r="AA1379" s="108">
        <f t="shared" si="725"/>
        <v>45555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2">
        <f t="shared" si="717"/>
        <v>45555</v>
      </c>
      <c r="B1380" s="103">
        <f t="shared" si="709"/>
        <v>198.51731676</v>
      </c>
      <c r="C1380" s="192">
        <f t="shared" si="727"/>
        <v>142.32122000816349</v>
      </c>
      <c r="D1380" s="104">
        <f t="shared" si="718"/>
        <v>1136.4090000000001</v>
      </c>
      <c r="E1380" s="105">
        <f t="shared" si="704"/>
        <v>1143.3130000000001</v>
      </c>
      <c r="F1380" s="106">
        <f t="shared" si="705"/>
        <v>45493</v>
      </c>
      <c r="G1380" s="107">
        <f t="shared" si="710"/>
        <v>6.0752774749230909E-3</v>
      </c>
      <c r="H1380" s="108">
        <f t="shared" si="723"/>
        <v>45586</v>
      </c>
      <c r="I1380" s="108">
        <f t="shared" si="711"/>
        <v>45555</v>
      </c>
      <c r="J1380" s="109">
        <f t="shared" si="719"/>
        <v>23</v>
      </c>
      <c r="K1380" s="109">
        <f t="shared" si="708"/>
        <v>23</v>
      </c>
      <c r="L1380" s="8">
        <f t="shared" si="720"/>
        <v>1.00607527</v>
      </c>
      <c r="M1380" s="110">
        <f t="shared" si="707"/>
        <v>1.0081402800000001</v>
      </c>
      <c r="N1380" s="110">
        <f t="shared" si="728"/>
        <v>1.3677766823660369</v>
      </c>
      <c r="O1380" s="103">
        <f t="shared" si="706"/>
        <v>1.3760862899999999</v>
      </c>
      <c r="P1380" s="103">
        <f t="shared" si="712"/>
        <v>195.84627961999999</v>
      </c>
      <c r="Q1380" s="11">
        <f t="shared" si="726"/>
        <v>45</v>
      </c>
      <c r="R1380" s="30">
        <f t="shared" si="721"/>
        <v>7.7908000000000005E-2</v>
      </c>
      <c r="S1380" s="8">
        <f t="shared" si="713"/>
        <v>15.257991949999999</v>
      </c>
      <c r="T1380" s="113">
        <f t="shared" si="722"/>
        <v>0.16</v>
      </c>
      <c r="U1380" s="111">
        <f t="shared" si="703"/>
        <v>23</v>
      </c>
      <c r="V1380" s="111">
        <v>252</v>
      </c>
      <c r="W1380" s="110">
        <f t="shared" si="714"/>
        <v>1.013638437</v>
      </c>
      <c r="X1380" s="103">
        <f t="shared" si="715"/>
        <v>2.6710371400000001</v>
      </c>
      <c r="Y1380" s="103">
        <f t="shared" si="716"/>
        <v>17.92902909</v>
      </c>
      <c r="Z1380" s="114" t="str">
        <f t="shared" si="724"/>
        <v>A+J=</v>
      </c>
      <c r="AA1380" s="108">
        <f t="shared" si="725"/>
        <v>45555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2">
        <f t="shared" si="717"/>
        <v>45556</v>
      </c>
      <c r="B1381" s="103">
        <f t="shared" si="709"/>
        <v>180.71919417999999</v>
      </c>
      <c r="C1381" s="192">
        <f t="shared" si="727"/>
        <v>131.23325840220926</v>
      </c>
      <c r="D1381" s="104">
        <f t="shared" si="718"/>
        <v>1143.3130000000001</v>
      </c>
      <c r="E1381" s="105">
        <f t="shared" si="704"/>
        <v>1146.575</v>
      </c>
      <c r="F1381" s="106">
        <f t="shared" si="705"/>
        <v>45524</v>
      </c>
      <c r="G1381" s="107">
        <f t="shared" si="710"/>
        <v>2.8531119649648495E-3</v>
      </c>
      <c r="H1381" s="108">
        <f t="shared" si="723"/>
        <v>45586</v>
      </c>
      <c r="I1381" s="108">
        <f t="shared" si="711"/>
        <v>45586</v>
      </c>
      <c r="J1381" s="109">
        <f t="shared" si="719"/>
        <v>21</v>
      </c>
      <c r="K1381" s="109">
        <f t="shared" si="708"/>
        <v>1</v>
      </c>
      <c r="L1381" s="8">
        <f t="shared" si="720"/>
        <v>1.0001356699999999</v>
      </c>
      <c r="M1381" s="110">
        <f t="shared" si="707"/>
        <v>1.00607527</v>
      </c>
      <c r="N1381" s="110">
        <f t="shared" si="728"/>
        <v>1.3760862950111148</v>
      </c>
      <c r="O1381" s="103">
        <f t="shared" si="706"/>
        <v>1.37627298</v>
      </c>
      <c r="P1381" s="103">
        <f t="shared" si="712"/>
        <v>180.61278761</v>
      </c>
      <c r="Q1381" s="11">
        <f t="shared" si="726"/>
        <v>0</v>
      </c>
      <c r="R1381" s="30">
        <f t="shared" si="721"/>
        <v>0</v>
      </c>
      <c r="S1381" s="8">
        <f t="shared" si="713"/>
        <v>0</v>
      </c>
      <c r="T1381" s="113">
        <f t="shared" si="722"/>
        <v>0.16</v>
      </c>
      <c r="U1381" s="111">
        <f t="shared" ref="U1381:U1444" si="729">IF(Q1380&gt;0,1,IF(K1381=K1380,U1380,U1380+1))</f>
        <v>1</v>
      </c>
      <c r="V1381" s="111">
        <v>252</v>
      </c>
      <c r="W1381" s="110">
        <f t="shared" si="714"/>
        <v>1.0005891419999999</v>
      </c>
      <c r="X1381" s="103">
        <f t="shared" si="715"/>
        <v>0.10640657000000001</v>
      </c>
      <c r="Y1381" s="103">
        <f t="shared" si="716"/>
        <v>0</v>
      </c>
      <c r="Z1381" s="114" t="str">
        <f t="shared" si="724"/>
        <v>A+J=</v>
      </c>
      <c r="AA1381" s="108">
        <f t="shared" si="725"/>
        <v>45586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2">
        <f t="shared" si="717"/>
        <v>45557</v>
      </c>
      <c r="B1382" s="103">
        <f t="shared" si="709"/>
        <v>180.71919417999999</v>
      </c>
      <c r="C1382" s="192">
        <f t="shared" si="727"/>
        <v>131.23325840220926</v>
      </c>
      <c r="D1382" s="104">
        <f t="shared" si="718"/>
        <v>1143.3130000000001</v>
      </c>
      <c r="E1382" s="105">
        <f t="shared" si="704"/>
        <v>1146.575</v>
      </c>
      <c r="F1382" s="106">
        <f t="shared" si="705"/>
        <v>45524</v>
      </c>
      <c r="G1382" s="107">
        <f t="shared" si="710"/>
        <v>2.8531119649648495E-3</v>
      </c>
      <c r="H1382" s="108">
        <f t="shared" si="723"/>
        <v>45586</v>
      </c>
      <c r="I1382" s="108">
        <f t="shared" si="711"/>
        <v>45586</v>
      </c>
      <c r="J1382" s="109">
        <f t="shared" si="719"/>
        <v>21</v>
      </c>
      <c r="K1382" s="109">
        <f t="shared" si="708"/>
        <v>1</v>
      </c>
      <c r="L1382" s="8">
        <f t="shared" si="720"/>
        <v>1.0001356699999999</v>
      </c>
      <c r="M1382" s="110">
        <f t="shared" si="707"/>
        <v>1.00607527</v>
      </c>
      <c r="N1382" s="110">
        <f t="shared" si="728"/>
        <v>1.3760862950111148</v>
      </c>
      <c r="O1382" s="103">
        <f t="shared" si="706"/>
        <v>1.37627298</v>
      </c>
      <c r="P1382" s="103">
        <f t="shared" si="712"/>
        <v>180.61278761</v>
      </c>
      <c r="Q1382" s="11">
        <f t="shared" si="726"/>
        <v>0</v>
      </c>
      <c r="R1382" s="30">
        <f t="shared" si="721"/>
        <v>0</v>
      </c>
      <c r="S1382" s="8">
        <f t="shared" si="713"/>
        <v>0</v>
      </c>
      <c r="T1382" s="113">
        <f t="shared" si="722"/>
        <v>0.16</v>
      </c>
      <c r="U1382" s="111">
        <f t="shared" si="729"/>
        <v>1</v>
      </c>
      <c r="V1382" s="111">
        <v>252</v>
      </c>
      <c r="W1382" s="110">
        <f t="shared" si="714"/>
        <v>1.0005891419999999</v>
      </c>
      <c r="X1382" s="103">
        <f t="shared" si="715"/>
        <v>0.10640657000000001</v>
      </c>
      <c r="Y1382" s="103">
        <f t="shared" si="716"/>
        <v>0</v>
      </c>
      <c r="Z1382" s="114" t="str">
        <f t="shared" si="724"/>
        <v>A+J=</v>
      </c>
      <c r="AA1382" s="108">
        <f t="shared" si="725"/>
        <v>45586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2">
        <f t="shared" si="717"/>
        <v>45558</v>
      </c>
      <c r="B1383" s="103">
        <f t="shared" si="709"/>
        <v>180.71919417999999</v>
      </c>
      <c r="C1383" s="192">
        <f t="shared" si="727"/>
        <v>131.23325840220926</v>
      </c>
      <c r="D1383" s="104">
        <f t="shared" si="718"/>
        <v>1143.3130000000001</v>
      </c>
      <c r="E1383" s="105">
        <f t="shared" si="704"/>
        <v>1146.575</v>
      </c>
      <c r="F1383" s="106">
        <f t="shared" si="705"/>
        <v>45524</v>
      </c>
      <c r="G1383" s="107">
        <f t="shared" si="710"/>
        <v>2.8531119649648495E-3</v>
      </c>
      <c r="H1383" s="108">
        <f t="shared" si="723"/>
        <v>45586</v>
      </c>
      <c r="I1383" s="108">
        <f t="shared" si="711"/>
        <v>45586</v>
      </c>
      <c r="J1383" s="109">
        <f t="shared" si="719"/>
        <v>21</v>
      </c>
      <c r="K1383" s="109">
        <f t="shared" si="708"/>
        <v>1</v>
      </c>
      <c r="L1383" s="8">
        <f t="shared" si="720"/>
        <v>1.0001356699999999</v>
      </c>
      <c r="M1383" s="110">
        <f t="shared" si="707"/>
        <v>1.00607527</v>
      </c>
      <c r="N1383" s="110">
        <f t="shared" si="728"/>
        <v>1.3760862950111148</v>
      </c>
      <c r="O1383" s="103">
        <f t="shared" si="706"/>
        <v>1.37627298</v>
      </c>
      <c r="P1383" s="103">
        <f t="shared" si="712"/>
        <v>180.61278761</v>
      </c>
      <c r="Q1383" s="11">
        <f t="shared" si="726"/>
        <v>0</v>
      </c>
      <c r="R1383" s="30">
        <f t="shared" si="721"/>
        <v>0</v>
      </c>
      <c r="S1383" s="8">
        <f t="shared" si="713"/>
        <v>0</v>
      </c>
      <c r="T1383" s="113">
        <f t="shared" si="722"/>
        <v>0.16</v>
      </c>
      <c r="U1383" s="111">
        <f t="shared" si="729"/>
        <v>1</v>
      </c>
      <c r="V1383" s="111">
        <v>252</v>
      </c>
      <c r="W1383" s="110">
        <f t="shared" si="714"/>
        <v>1.0005891419999999</v>
      </c>
      <c r="X1383" s="103">
        <f t="shared" si="715"/>
        <v>0.10640657000000001</v>
      </c>
      <c r="Y1383" s="103">
        <f t="shared" si="716"/>
        <v>0</v>
      </c>
      <c r="Z1383" s="114" t="str">
        <f t="shared" si="724"/>
        <v>A+J=</v>
      </c>
      <c r="AA1383" s="108">
        <f t="shared" si="725"/>
        <v>45586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2">
        <f t="shared" si="717"/>
        <v>45559</v>
      </c>
      <c r="B1384" s="103">
        <f t="shared" si="709"/>
        <v>180.85019864</v>
      </c>
      <c r="C1384" s="192">
        <f t="shared" si="727"/>
        <v>131.23325840220926</v>
      </c>
      <c r="D1384" s="104">
        <f t="shared" si="718"/>
        <v>1143.3130000000001</v>
      </c>
      <c r="E1384" s="105">
        <f t="shared" ref="E1384:E1447" si="730">IF($K1384=1,VLOOKUP($A1383,$AO$10:$AS$165,4),E1383)</f>
        <v>1146.575</v>
      </c>
      <c r="F1384" s="106">
        <f t="shared" ref="F1384:F1447" si="731">IF($K1384=1,VLOOKUP($A1383,$AO$10:$AS$165,5),F1383)</f>
        <v>45524</v>
      </c>
      <c r="G1384" s="107">
        <f t="shared" si="710"/>
        <v>2.8531119649648495E-3</v>
      </c>
      <c r="H1384" s="108">
        <f t="shared" si="723"/>
        <v>45586</v>
      </c>
      <c r="I1384" s="108">
        <f t="shared" si="711"/>
        <v>45586</v>
      </c>
      <c r="J1384" s="109">
        <f t="shared" si="719"/>
        <v>21</v>
      </c>
      <c r="K1384" s="109">
        <f t="shared" si="708"/>
        <v>2</v>
      </c>
      <c r="L1384" s="8">
        <f t="shared" si="720"/>
        <v>1.0002713700000001</v>
      </c>
      <c r="M1384" s="110">
        <f t="shared" si="707"/>
        <v>1.00607527</v>
      </c>
      <c r="N1384" s="110">
        <f t="shared" si="728"/>
        <v>1.3760862950111148</v>
      </c>
      <c r="O1384" s="103">
        <f t="shared" si="706"/>
        <v>1.3764597199999999</v>
      </c>
      <c r="P1384" s="103">
        <f t="shared" si="712"/>
        <v>180.63729411</v>
      </c>
      <c r="Q1384" s="11">
        <f t="shared" si="726"/>
        <v>0</v>
      </c>
      <c r="R1384" s="30">
        <f t="shared" si="721"/>
        <v>0</v>
      </c>
      <c r="S1384" s="8">
        <f t="shared" si="713"/>
        <v>0</v>
      </c>
      <c r="T1384" s="113">
        <f t="shared" si="722"/>
        <v>0.16</v>
      </c>
      <c r="U1384" s="111">
        <f t="shared" si="729"/>
        <v>2</v>
      </c>
      <c r="V1384" s="111">
        <v>252</v>
      </c>
      <c r="W1384" s="110">
        <f t="shared" si="714"/>
        <v>1.0011786300000001</v>
      </c>
      <c r="X1384" s="103">
        <f t="shared" si="715"/>
        <v>0.21290453000000001</v>
      </c>
      <c r="Y1384" s="103">
        <f t="shared" si="716"/>
        <v>0</v>
      </c>
      <c r="Z1384" s="114" t="str">
        <f t="shared" si="724"/>
        <v>A+J=</v>
      </c>
      <c r="AA1384" s="108">
        <f t="shared" si="725"/>
        <v>45586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2">
        <f t="shared" si="717"/>
        <v>45560</v>
      </c>
      <c r="B1385" s="103">
        <f t="shared" si="709"/>
        <v>180.98129634999998</v>
      </c>
      <c r="C1385" s="192">
        <f t="shared" si="727"/>
        <v>131.23325840220926</v>
      </c>
      <c r="D1385" s="104">
        <f t="shared" si="718"/>
        <v>1143.3130000000001</v>
      </c>
      <c r="E1385" s="105">
        <f t="shared" si="730"/>
        <v>1146.575</v>
      </c>
      <c r="F1385" s="106">
        <f t="shared" si="731"/>
        <v>45524</v>
      </c>
      <c r="G1385" s="107">
        <f t="shared" si="710"/>
        <v>2.8531119649648495E-3</v>
      </c>
      <c r="H1385" s="108">
        <f t="shared" si="723"/>
        <v>45586</v>
      </c>
      <c r="I1385" s="108">
        <f t="shared" si="711"/>
        <v>45586</v>
      </c>
      <c r="J1385" s="109">
        <f t="shared" si="719"/>
        <v>21</v>
      </c>
      <c r="K1385" s="109">
        <f t="shared" si="708"/>
        <v>3</v>
      </c>
      <c r="L1385" s="8">
        <f t="shared" si="720"/>
        <v>1.00040708</v>
      </c>
      <c r="M1385" s="110">
        <f t="shared" si="707"/>
        <v>1.00607527</v>
      </c>
      <c r="N1385" s="110">
        <f t="shared" si="728"/>
        <v>1.3760862950111148</v>
      </c>
      <c r="O1385" s="103">
        <f t="shared" ref="O1385:O1448" si="732">TRUNC(TRUNC((L1385*N1385),15),8)</f>
        <v>1.3766464700000001</v>
      </c>
      <c r="P1385" s="103">
        <f t="shared" si="712"/>
        <v>180.66180191999999</v>
      </c>
      <c r="Q1385" s="11">
        <f t="shared" si="726"/>
        <v>0</v>
      </c>
      <c r="R1385" s="30">
        <f t="shared" si="721"/>
        <v>0</v>
      </c>
      <c r="S1385" s="8">
        <f t="shared" si="713"/>
        <v>0</v>
      </c>
      <c r="T1385" s="113">
        <f t="shared" si="722"/>
        <v>0.16</v>
      </c>
      <c r="U1385" s="111">
        <f t="shared" si="729"/>
        <v>3</v>
      </c>
      <c r="V1385" s="111">
        <v>252</v>
      </c>
      <c r="W1385" s="110">
        <f t="shared" si="714"/>
        <v>1.001768467</v>
      </c>
      <c r="X1385" s="103">
        <f t="shared" si="715"/>
        <v>0.31949443</v>
      </c>
      <c r="Y1385" s="103">
        <f t="shared" si="716"/>
        <v>0</v>
      </c>
      <c r="Z1385" s="114" t="str">
        <f t="shared" si="724"/>
        <v>A+J=</v>
      </c>
      <c r="AA1385" s="108">
        <f t="shared" si="725"/>
        <v>45586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2">
        <f t="shared" si="717"/>
        <v>45561</v>
      </c>
      <c r="B1386" s="103">
        <f t="shared" si="709"/>
        <v>181.11249074999998</v>
      </c>
      <c r="C1386" s="192">
        <f t="shared" si="727"/>
        <v>131.23325840220926</v>
      </c>
      <c r="D1386" s="104">
        <f t="shared" si="718"/>
        <v>1143.3130000000001</v>
      </c>
      <c r="E1386" s="105">
        <f t="shared" si="730"/>
        <v>1146.575</v>
      </c>
      <c r="F1386" s="106">
        <f t="shared" si="731"/>
        <v>45524</v>
      </c>
      <c r="G1386" s="107">
        <f t="shared" si="710"/>
        <v>2.8531119649648495E-3</v>
      </c>
      <c r="H1386" s="108">
        <f t="shared" si="723"/>
        <v>45586</v>
      </c>
      <c r="I1386" s="108">
        <f t="shared" si="711"/>
        <v>45586</v>
      </c>
      <c r="J1386" s="109">
        <f t="shared" si="719"/>
        <v>21</v>
      </c>
      <c r="K1386" s="109">
        <f t="shared" si="708"/>
        <v>4</v>
      </c>
      <c r="L1386" s="8">
        <f t="shared" si="720"/>
        <v>1.0005428199999999</v>
      </c>
      <c r="M1386" s="110">
        <f t="shared" ref="M1386:M1449" si="733">IF(I1386&gt;I1385,L1385,M1385)</f>
        <v>1.00607527</v>
      </c>
      <c r="N1386" s="110">
        <f t="shared" si="728"/>
        <v>1.3760862950111148</v>
      </c>
      <c r="O1386" s="103">
        <f t="shared" si="732"/>
        <v>1.3768332599999999</v>
      </c>
      <c r="P1386" s="103">
        <f t="shared" si="712"/>
        <v>180.68631497999999</v>
      </c>
      <c r="Q1386" s="11">
        <f t="shared" si="726"/>
        <v>0</v>
      </c>
      <c r="R1386" s="30">
        <f t="shared" si="721"/>
        <v>0</v>
      </c>
      <c r="S1386" s="8">
        <f t="shared" si="713"/>
        <v>0</v>
      </c>
      <c r="T1386" s="113">
        <f t="shared" si="722"/>
        <v>0.16</v>
      </c>
      <c r="U1386" s="111">
        <f t="shared" si="729"/>
        <v>4</v>
      </c>
      <c r="V1386" s="111">
        <v>252</v>
      </c>
      <c r="W1386" s="110">
        <f t="shared" si="714"/>
        <v>1.0023586499999999</v>
      </c>
      <c r="X1386" s="103">
        <f t="shared" si="715"/>
        <v>0.42617577000000001</v>
      </c>
      <c r="Y1386" s="103">
        <f t="shared" si="716"/>
        <v>0</v>
      </c>
      <c r="Z1386" s="114" t="str">
        <f t="shared" si="724"/>
        <v>A+J=</v>
      </c>
      <c r="AA1386" s="108">
        <f t="shared" si="725"/>
        <v>45586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2">
        <f t="shared" si="717"/>
        <v>45562</v>
      </c>
      <c r="B1387" s="103">
        <f t="shared" si="709"/>
        <v>181.24377847000002</v>
      </c>
      <c r="C1387" s="192">
        <f t="shared" si="727"/>
        <v>131.23325840220926</v>
      </c>
      <c r="D1387" s="104">
        <f t="shared" si="718"/>
        <v>1143.3130000000001</v>
      </c>
      <c r="E1387" s="105">
        <f t="shared" si="730"/>
        <v>1146.575</v>
      </c>
      <c r="F1387" s="106">
        <f t="shared" si="731"/>
        <v>45524</v>
      </c>
      <c r="G1387" s="107">
        <f t="shared" si="710"/>
        <v>2.8531119649648495E-3</v>
      </c>
      <c r="H1387" s="108">
        <f t="shared" si="723"/>
        <v>45586</v>
      </c>
      <c r="I1387" s="108">
        <f t="shared" si="711"/>
        <v>45586</v>
      </c>
      <c r="J1387" s="109">
        <f t="shared" si="719"/>
        <v>21</v>
      </c>
      <c r="K1387" s="109">
        <f t="shared" si="708"/>
        <v>5</v>
      </c>
      <c r="L1387" s="8">
        <f t="shared" si="720"/>
        <v>1.00067857</v>
      </c>
      <c r="M1387" s="110">
        <f t="shared" si="733"/>
        <v>1.00607527</v>
      </c>
      <c r="N1387" s="110">
        <f t="shared" si="728"/>
        <v>1.3760862950111148</v>
      </c>
      <c r="O1387" s="103">
        <f t="shared" si="732"/>
        <v>1.37702006</v>
      </c>
      <c r="P1387" s="103">
        <f t="shared" si="712"/>
        <v>180.71082935000001</v>
      </c>
      <c r="Q1387" s="11">
        <f t="shared" si="726"/>
        <v>0</v>
      </c>
      <c r="R1387" s="30">
        <f t="shared" si="721"/>
        <v>0</v>
      </c>
      <c r="S1387" s="8">
        <f t="shared" si="713"/>
        <v>0</v>
      </c>
      <c r="T1387" s="113">
        <f t="shared" si="722"/>
        <v>0.16</v>
      </c>
      <c r="U1387" s="111">
        <f t="shared" si="729"/>
        <v>5</v>
      </c>
      <c r="V1387" s="111">
        <v>252</v>
      </c>
      <c r="W1387" s="110">
        <f t="shared" si="714"/>
        <v>1.0029491820000001</v>
      </c>
      <c r="X1387" s="103">
        <f t="shared" si="715"/>
        <v>0.53294912000000005</v>
      </c>
      <c r="Y1387" s="103">
        <f t="shared" si="716"/>
        <v>0</v>
      </c>
      <c r="Z1387" s="114" t="str">
        <f t="shared" si="724"/>
        <v>A+J=</v>
      </c>
      <c r="AA1387" s="108">
        <f t="shared" si="725"/>
        <v>45586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2">
        <f t="shared" si="717"/>
        <v>45563</v>
      </c>
      <c r="B1388" s="103">
        <f t="shared" si="709"/>
        <v>181.37516181000001</v>
      </c>
      <c r="C1388" s="192">
        <f t="shared" si="727"/>
        <v>131.23325840220926</v>
      </c>
      <c r="D1388" s="104">
        <f t="shared" si="718"/>
        <v>1143.3130000000001</v>
      </c>
      <c r="E1388" s="105">
        <f t="shared" si="730"/>
        <v>1146.575</v>
      </c>
      <c r="F1388" s="106">
        <f t="shared" si="731"/>
        <v>45524</v>
      </c>
      <c r="G1388" s="107">
        <f t="shared" si="710"/>
        <v>2.8531119649648495E-3</v>
      </c>
      <c r="H1388" s="108">
        <f t="shared" si="723"/>
        <v>45586</v>
      </c>
      <c r="I1388" s="108">
        <f t="shared" si="711"/>
        <v>45586</v>
      </c>
      <c r="J1388" s="109">
        <f t="shared" si="719"/>
        <v>21</v>
      </c>
      <c r="K1388" s="109">
        <f t="shared" ref="K1388:K1451" si="734">(J1388-(NETWORKDAYS(A1388,I1388,AD$171:AD$502)-1))</f>
        <v>6</v>
      </c>
      <c r="L1388" s="8">
        <f t="shared" si="720"/>
        <v>1.00081434</v>
      </c>
      <c r="M1388" s="110">
        <f t="shared" si="733"/>
        <v>1.00607527</v>
      </c>
      <c r="N1388" s="110">
        <f t="shared" si="728"/>
        <v>1.3760862950111148</v>
      </c>
      <c r="O1388" s="103">
        <f t="shared" si="732"/>
        <v>1.3772068900000001</v>
      </c>
      <c r="P1388" s="103">
        <f t="shared" si="712"/>
        <v>180.73534766</v>
      </c>
      <c r="Q1388" s="11">
        <f t="shared" si="726"/>
        <v>0</v>
      </c>
      <c r="R1388" s="30">
        <f t="shared" si="721"/>
        <v>0</v>
      </c>
      <c r="S1388" s="8">
        <f t="shared" si="713"/>
        <v>0</v>
      </c>
      <c r="T1388" s="113">
        <f t="shared" si="722"/>
        <v>0.16</v>
      </c>
      <c r="U1388" s="111">
        <f t="shared" si="729"/>
        <v>6</v>
      </c>
      <c r="V1388" s="111">
        <v>252</v>
      </c>
      <c r="W1388" s="110">
        <f t="shared" si="714"/>
        <v>1.003540061</v>
      </c>
      <c r="X1388" s="103">
        <f t="shared" si="715"/>
        <v>0.63981414999999997</v>
      </c>
      <c r="Y1388" s="103">
        <f t="shared" si="716"/>
        <v>0</v>
      </c>
      <c r="Z1388" s="114" t="str">
        <f t="shared" si="724"/>
        <v>A+J=</v>
      </c>
      <c r="AA1388" s="108">
        <f t="shared" si="725"/>
        <v>45586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2">
        <f t="shared" si="717"/>
        <v>45564</v>
      </c>
      <c r="B1389" s="103">
        <f t="shared" si="709"/>
        <v>181.37516181000001</v>
      </c>
      <c r="C1389" s="192">
        <f t="shared" si="727"/>
        <v>131.23325840220926</v>
      </c>
      <c r="D1389" s="104">
        <f t="shared" si="718"/>
        <v>1143.3130000000001</v>
      </c>
      <c r="E1389" s="105">
        <f t="shared" si="730"/>
        <v>1146.575</v>
      </c>
      <c r="F1389" s="106">
        <f t="shared" si="731"/>
        <v>45524</v>
      </c>
      <c r="G1389" s="107">
        <f t="shared" si="710"/>
        <v>2.8531119649648495E-3</v>
      </c>
      <c r="H1389" s="108">
        <f t="shared" si="723"/>
        <v>45586</v>
      </c>
      <c r="I1389" s="108">
        <f t="shared" si="711"/>
        <v>45586</v>
      </c>
      <c r="J1389" s="109">
        <f t="shared" si="719"/>
        <v>21</v>
      </c>
      <c r="K1389" s="109">
        <f t="shared" si="734"/>
        <v>6</v>
      </c>
      <c r="L1389" s="8">
        <f t="shared" si="720"/>
        <v>1.00081434</v>
      </c>
      <c r="M1389" s="110">
        <f t="shared" si="733"/>
        <v>1.00607527</v>
      </c>
      <c r="N1389" s="110">
        <f t="shared" si="728"/>
        <v>1.3760862950111148</v>
      </c>
      <c r="O1389" s="103">
        <f t="shared" si="732"/>
        <v>1.3772068900000001</v>
      </c>
      <c r="P1389" s="103">
        <f t="shared" si="712"/>
        <v>180.73534766</v>
      </c>
      <c r="Q1389" s="11">
        <f t="shared" si="726"/>
        <v>0</v>
      </c>
      <c r="R1389" s="30">
        <f t="shared" si="721"/>
        <v>0</v>
      </c>
      <c r="S1389" s="8">
        <f t="shared" si="713"/>
        <v>0</v>
      </c>
      <c r="T1389" s="113">
        <f t="shared" si="722"/>
        <v>0.16</v>
      </c>
      <c r="U1389" s="111">
        <f t="shared" si="729"/>
        <v>6</v>
      </c>
      <c r="V1389" s="111">
        <v>252</v>
      </c>
      <c r="W1389" s="110">
        <f t="shared" si="714"/>
        <v>1.003540061</v>
      </c>
      <c r="X1389" s="103">
        <f t="shared" si="715"/>
        <v>0.63981414999999997</v>
      </c>
      <c r="Y1389" s="103">
        <f t="shared" si="716"/>
        <v>0</v>
      </c>
      <c r="Z1389" s="114" t="str">
        <f t="shared" si="724"/>
        <v>A+J=</v>
      </c>
      <c r="AA1389" s="108">
        <f t="shared" si="725"/>
        <v>45586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2">
        <f t="shared" si="717"/>
        <v>45565</v>
      </c>
      <c r="B1390" s="103">
        <f t="shared" si="709"/>
        <v>181.37516181000001</v>
      </c>
      <c r="C1390" s="192">
        <f t="shared" si="727"/>
        <v>131.23325840220926</v>
      </c>
      <c r="D1390" s="104">
        <f t="shared" si="718"/>
        <v>1143.3130000000001</v>
      </c>
      <c r="E1390" s="105">
        <f t="shared" si="730"/>
        <v>1146.575</v>
      </c>
      <c r="F1390" s="106">
        <f t="shared" si="731"/>
        <v>45524</v>
      </c>
      <c r="G1390" s="107">
        <f t="shared" si="710"/>
        <v>2.8531119649648495E-3</v>
      </c>
      <c r="H1390" s="108">
        <f t="shared" si="723"/>
        <v>45586</v>
      </c>
      <c r="I1390" s="108">
        <f t="shared" si="711"/>
        <v>45586</v>
      </c>
      <c r="J1390" s="109">
        <f t="shared" si="719"/>
        <v>21</v>
      </c>
      <c r="K1390" s="109">
        <f t="shared" si="734"/>
        <v>6</v>
      </c>
      <c r="L1390" s="8">
        <f t="shared" si="720"/>
        <v>1.00081434</v>
      </c>
      <c r="M1390" s="110">
        <f t="shared" si="733"/>
        <v>1.00607527</v>
      </c>
      <c r="N1390" s="110">
        <f t="shared" si="728"/>
        <v>1.3760862950111148</v>
      </c>
      <c r="O1390" s="103">
        <f t="shared" si="732"/>
        <v>1.3772068900000001</v>
      </c>
      <c r="P1390" s="103">
        <f t="shared" si="712"/>
        <v>180.73534766</v>
      </c>
      <c r="Q1390" s="11">
        <f t="shared" si="726"/>
        <v>0</v>
      </c>
      <c r="R1390" s="30">
        <f t="shared" si="721"/>
        <v>0</v>
      </c>
      <c r="S1390" s="8">
        <f t="shared" si="713"/>
        <v>0</v>
      </c>
      <c r="T1390" s="113">
        <f t="shared" si="722"/>
        <v>0.16</v>
      </c>
      <c r="U1390" s="111">
        <f t="shared" si="729"/>
        <v>6</v>
      </c>
      <c r="V1390" s="111">
        <v>252</v>
      </c>
      <c r="W1390" s="110">
        <f t="shared" si="714"/>
        <v>1.003540061</v>
      </c>
      <c r="X1390" s="103">
        <f t="shared" si="715"/>
        <v>0.63981414999999997</v>
      </c>
      <c r="Y1390" s="103">
        <f t="shared" si="716"/>
        <v>0</v>
      </c>
      <c r="Z1390" s="114" t="str">
        <f t="shared" si="724"/>
        <v>A+J=</v>
      </c>
      <c r="AA1390" s="108">
        <f t="shared" si="725"/>
        <v>45586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2">
        <f t="shared" si="717"/>
        <v>45566</v>
      </c>
      <c r="B1391" s="103">
        <f t="shared" si="709"/>
        <v>181.50664098999999</v>
      </c>
      <c r="C1391" s="192">
        <f t="shared" si="727"/>
        <v>131.23325840220926</v>
      </c>
      <c r="D1391" s="104">
        <f t="shared" si="718"/>
        <v>1143.3130000000001</v>
      </c>
      <c r="E1391" s="105">
        <f t="shared" si="730"/>
        <v>1146.575</v>
      </c>
      <c r="F1391" s="106">
        <f t="shared" si="731"/>
        <v>45524</v>
      </c>
      <c r="G1391" s="107">
        <f t="shared" si="710"/>
        <v>2.8531119649648495E-3</v>
      </c>
      <c r="H1391" s="108">
        <f t="shared" si="723"/>
        <v>45586</v>
      </c>
      <c r="I1391" s="108">
        <f t="shared" si="711"/>
        <v>45586</v>
      </c>
      <c r="J1391" s="109">
        <f t="shared" si="719"/>
        <v>21</v>
      </c>
      <c r="K1391" s="109">
        <f t="shared" si="734"/>
        <v>7</v>
      </c>
      <c r="L1391" s="8">
        <f t="shared" si="720"/>
        <v>1.0009501300000001</v>
      </c>
      <c r="M1391" s="110">
        <f t="shared" si="733"/>
        <v>1.00607527</v>
      </c>
      <c r="N1391" s="110">
        <f t="shared" si="728"/>
        <v>1.3760862950111148</v>
      </c>
      <c r="O1391" s="103">
        <f t="shared" si="732"/>
        <v>1.37739375</v>
      </c>
      <c r="P1391" s="103">
        <f t="shared" si="712"/>
        <v>180.75986990999999</v>
      </c>
      <c r="Q1391" s="11">
        <f t="shared" si="726"/>
        <v>0</v>
      </c>
      <c r="R1391" s="30">
        <f t="shared" si="721"/>
        <v>0</v>
      </c>
      <c r="S1391" s="8">
        <f t="shared" si="713"/>
        <v>0</v>
      </c>
      <c r="T1391" s="113">
        <f t="shared" si="722"/>
        <v>0.16</v>
      </c>
      <c r="U1391" s="111">
        <f t="shared" si="729"/>
        <v>7</v>
      </c>
      <c r="V1391" s="111">
        <v>252</v>
      </c>
      <c r="W1391" s="110">
        <f t="shared" si="714"/>
        <v>1.004131288</v>
      </c>
      <c r="X1391" s="103">
        <f t="shared" si="715"/>
        <v>0.74677108000000003</v>
      </c>
      <c r="Y1391" s="103">
        <f t="shared" si="716"/>
        <v>0</v>
      </c>
      <c r="Z1391" s="114" t="str">
        <f t="shared" si="724"/>
        <v>A+J=</v>
      </c>
      <c r="AA1391" s="108">
        <f t="shared" si="725"/>
        <v>45586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2">
        <f t="shared" si="717"/>
        <v>45567</v>
      </c>
      <c r="B1392" s="103">
        <f t="shared" si="709"/>
        <v>181.63821619999999</v>
      </c>
      <c r="C1392" s="192">
        <f t="shared" si="727"/>
        <v>131.23325840220926</v>
      </c>
      <c r="D1392" s="104">
        <f t="shared" si="718"/>
        <v>1143.3130000000001</v>
      </c>
      <c r="E1392" s="105">
        <f t="shared" si="730"/>
        <v>1146.575</v>
      </c>
      <c r="F1392" s="106">
        <f t="shared" si="731"/>
        <v>45524</v>
      </c>
      <c r="G1392" s="107">
        <f t="shared" si="710"/>
        <v>2.8531119649648495E-3</v>
      </c>
      <c r="H1392" s="108">
        <f t="shared" si="723"/>
        <v>45586</v>
      </c>
      <c r="I1392" s="108">
        <f t="shared" si="711"/>
        <v>45586</v>
      </c>
      <c r="J1392" s="109">
        <f t="shared" si="719"/>
        <v>21</v>
      </c>
      <c r="K1392" s="109">
        <f t="shared" si="734"/>
        <v>8</v>
      </c>
      <c r="L1392" s="8">
        <f t="shared" si="720"/>
        <v>1.0010859400000001</v>
      </c>
      <c r="M1392" s="110">
        <f t="shared" si="733"/>
        <v>1.00607527</v>
      </c>
      <c r="N1392" s="110">
        <f t="shared" si="728"/>
        <v>1.3760862950111148</v>
      </c>
      <c r="O1392" s="103">
        <f t="shared" si="732"/>
        <v>1.3775806399999999</v>
      </c>
      <c r="P1392" s="103">
        <f t="shared" si="712"/>
        <v>180.78439609</v>
      </c>
      <c r="Q1392" s="11">
        <f t="shared" si="726"/>
        <v>0</v>
      </c>
      <c r="R1392" s="30">
        <f t="shared" si="721"/>
        <v>0</v>
      </c>
      <c r="S1392" s="8">
        <f t="shared" si="713"/>
        <v>0</v>
      </c>
      <c r="T1392" s="113">
        <f t="shared" si="722"/>
        <v>0.16</v>
      </c>
      <c r="U1392" s="111">
        <f t="shared" si="729"/>
        <v>8</v>
      </c>
      <c r="V1392" s="111">
        <v>252</v>
      </c>
      <c r="W1392" s="110">
        <f t="shared" si="714"/>
        <v>1.0047228640000001</v>
      </c>
      <c r="X1392" s="103">
        <f t="shared" si="715"/>
        <v>0.85382011000000002</v>
      </c>
      <c r="Y1392" s="103">
        <f t="shared" si="716"/>
        <v>0</v>
      </c>
      <c r="Z1392" s="114" t="str">
        <f t="shared" si="724"/>
        <v>A+J=</v>
      </c>
      <c r="AA1392" s="108">
        <f t="shared" si="725"/>
        <v>45586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2">
        <f t="shared" si="717"/>
        <v>45568</v>
      </c>
      <c r="B1393" s="103">
        <f t="shared" si="709"/>
        <v>181.76988468000002</v>
      </c>
      <c r="C1393" s="192">
        <f t="shared" si="727"/>
        <v>131.23325840220926</v>
      </c>
      <c r="D1393" s="104">
        <f t="shared" si="718"/>
        <v>1143.3130000000001</v>
      </c>
      <c r="E1393" s="105">
        <f t="shared" si="730"/>
        <v>1146.575</v>
      </c>
      <c r="F1393" s="106">
        <f t="shared" si="731"/>
        <v>45524</v>
      </c>
      <c r="G1393" s="107">
        <f t="shared" si="710"/>
        <v>2.8531119649648495E-3</v>
      </c>
      <c r="H1393" s="108">
        <f t="shared" si="723"/>
        <v>45586</v>
      </c>
      <c r="I1393" s="108">
        <f t="shared" si="711"/>
        <v>45586</v>
      </c>
      <c r="J1393" s="109">
        <f t="shared" si="719"/>
        <v>21</v>
      </c>
      <c r="K1393" s="109">
        <f t="shared" si="734"/>
        <v>9</v>
      </c>
      <c r="L1393" s="8">
        <f t="shared" si="720"/>
        <v>1.00122176</v>
      </c>
      <c r="M1393" s="110">
        <f t="shared" si="733"/>
        <v>1.00607527</v>
      </c>
      <c r="N1393" s="110">
        <f t="shared" si="728"/>
        <v>1.3760862950111148</v>
      </c>
      <c r="O1393" s="103">
        <f t="shared" si="732"/>
        <v>1.37776754</v>
      </c>
      <c r="P1393" s="103">
        <f t="shared" si="712"/>
        <v>180.80892359000001</v>
      </c>
      <c r="Q1393" s="11">
        <f t="shared" si="726"/>
        <v>0</v>
      </c>
      <c r="R1393" s="30">
        <f t="shared" si="721"/>
        <v>0</v>
      </c>
      <c r="S1393" s="8">
        <f t="shared" si="713"/>
        <v>0</v>
      </c>
      <c r="T1393" s="113">
        <f t="shared" si="722"/>
        <v>0.16</v>
      </c>
      <c r="U1393" s="111">
        <f t="shared" si="729"/>
        <v>9</v>
      </c>
      <c r="V1393" s="111">
        <v>252</v>
      </c>
      <c r="W1393" s="110">
        <f t="shared" si="714"/>
        <v>1.005314788</v>
      </c>
      <c r="X1393" s="103">
        <f t="shared" si="715"/>
        <v>0.96096108999999996</v>
      </c>
      <c r="Y1393" s="103">
        <f t="shared" si="716"/>
        <v>0</v>
      </c>
      <c r="Z1393" s="114" t="str">
        <f t="shared" si="724"/>
        <v>A+J=</v>
      </c>
      <c r="AA1393" s="108">
        <f t="shared" si="725"/>
        <v>45586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2">
        <f t="shared" si="717"/>
        <v>45569</v>
      </c>
      <c r="B1394" s="103">
        <f t="shared" si="709"/>
        <v>181.90165059</v>
      </c>
      <c r="C1394" s="192">
        <f t="shared" si="727"/>
        <v>131.23325840220926</v>
      </c>
      <c r="D1394" s="104">
        <f t="shared" si="718"/>
        <v>1143.3130000000001</v>
      </c>
      <c r="E1394" s="105">
        <f t="shared" si="730"/>
        <v>1146.575</v>
      </c>
      <c r="F1394" s="106">
        <f t="shared" si="731"/>
        <v>45524</v>
      </c>
      <c r="G1394" s="107">
        <f t="shared" si="710"/>
        <v>2.8531119649648495E-3</v>
      </c>
      <c r="H1394" s="108">
        <f t="shared" si="723"/>
        <v>45586</v>
      </c>
      <c r="I1394" s="108">
        <f t="shared" si="711"/>
        <v>45586</v>
      </c>
      <c r="J1394" s="109">
        <f t="shared" si="719"/>
        <v>21</v>
      </c>
      <c r="K1394" s="109">
        <f t="shared" si="734"/>
        <v>10</v>
      </c>
      <c r="L1394" s="8">
        <f t="shared" si="720"/>
        <v>1.0013576099999999</v>
      </c>
      <c r="M1394" s="110">
        <f t="shared" si="733"/>
        <v>1.00607527</v>
      </c>
      <c r="N1394" s="110">
        <f t="shared" si="728"/>
        <v>1.3760862950111148</v>
      </c>
      <c r="O1394" s="103">
        <f t="shared" si="732"/>
        <v>1.3779544800000001</v>
      </c>
      <c r="P1394" s="103">
        <f t="shared" si="712"/>
        <v>180.83345634</v>
      </c>
      <c r="Q1394" s="11">
        <f t="shared" si="726"/>
        <v>0</v>
      </c>
      <c r="R1394" s="30">
        <f t="shared" si="721"/>
        <v>0</v>
      </c>
      <c r="S1394" s="8">
        <f t="shared" si="713"/>
        <v>0</v>
      </c>
      <c r="T1394" s="113">
        <f t="shared" si="722"/>
        <v>0.16</v>
      </c>
      <c r="U1394" s="111">
        <f t="shared" si="729"/>
        <v>10</v>
      </c>
      <c r="V1394" s="111">
        <v>252</v>
      </c>
      <c r="W1394" s="110">
        <f t="shared" si="714"/>
        <v>1.005907061</v>
      </c>
      <c r="X1394" s="103">
        <f t="shared" si="715"/>
        <v>1.0681942499999999</v>
      </c>
      <c r="Y1394" s="103">
        <f t="shared" si="716"/>
        <v>0</v>
      </c>
      <c r="Z1394" s="114" t="str">
        <f t="shared" si="724"/>
        <v>A+J=</v>
      </c>
      <c r="AA1394" s="108">
        <f t="shared" si="725"/>
        <v>45586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2">
        <f t="shared" si="717"/>
        <v>45570</v>
      </c>
      <c r="B1395" s="103">
        <f t="shared" si="709"/>
        <v>182.03350999</v>
      </c>
      <c r="C1395" s="192">
        <f t="shared" si="727"/>
        <v>131.23325840220926</v>
      </c>
      <c r="D1395" s="104">
        <f t="shared" si="718"/>
        <v>1143.3130000000001</v>
      </c>
      <c r="E1395" s="105">
        <f t="shared" si="730"/>
        <v>1146.575</v>
      </c>
      <c r="F1395" s="106">
        <f t="shared" si="731"/>
        <v>45524</v>
      </c>
      <c r="G1395" s="107">
        <f t="shared" si="710"/>
        <v>2.8531119649648495E-3</v>
      </c>
      <c r="H1395" s="108">
        <f t="shared" si="723"/>
        <v>45586</v>
      </c>
      <c r="I1395" s="108">
        <f t="shared" si="711"/>
        <v>45586</v>
      </c>
      <c r="J1395" s="109">
        <f t="shared" si="719"/>
        <v>21</v>
      </c>
      <c r="K1395" s="109">
        <f t="shared" si="734"/>
        <v>11</v>
      </c>
      <c r="L1395" s="8">
        <f t="shared" si="720"/>
        <v>1.00149347</v>
      </c>
      <c r="M1395" s="110">
        <f t="shared" si="733"/>
        <v>1.00607527</v>
      </c>
      <c r="N1395" s="110">
        <f t="shared" si="728"/>
        <v>1.3760862950111148</v>
      </c>
      <c r="O1395" s="103">
        <f t="shared" si="732"/>
        <v>1.3781414299999999</v>
      </c>
      <c r="P1395" s="103">
        <f t="shared" si="712"/>
        <v>180.85799039</v>
      </c>
      <c r="Q1395" s="11">
        <f t="shared" si="726"/>
        <v>0</v>
      </c>
      <c r="R1395" s="30">
        <f t="shared" si="721"/>
        <v>0</v>
      </c>
      <c r="S1395" s="8">
        <f t="shared" si="713"/>
        <v>0</v>
      </c>
      <c r="T1395" s="113">
        <f t="shared" si="722"/>
        <v>0.16</v>
      </c>
      <c r="U1395" s="111">
        <f t="shared" si="729"/>
        <v>11</v>
      </c>
      <c r="V1395" s="111">
        <v>252</v>
      </c>
      <c r="W1395" s="110">
        <f t="shared" si="714"/>
        <v>1.0064996829999999</v>
      </c>
      <c r="X1395" s="103">
        <f t="shared" si="715"/>
        <v>1.1755196000000001</v>
      </c>
      <c r="Y1395" s="103">
        <f t="shared" si="716"/>
        <v>0</v>
      </c>
      <c r="Z1395" s="114" t="str">
        <f t="shared" si="724"/>
        <v>A+J=</v>
      </c>
      <c r="AA1395" s="108">
        <f t="shared" si="725"/>
        <v>45586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2">
        <f t="shared" si="717"/>
        <v>45571</v>
      </c>
      <c r="B1396" s="103">
        <f t="shared" si="709"/>
        <v>182.03350999</v>
      </c>
      <c r="C1396" s="192">
        <f t="shared" si="727"/>
        <v>131.23325840220926</v>
      </c>
      <c r="D1396" s="104">
        <f t="shared" si="718"/>
        <v>1143.3130000000001</v>
      </c>
      <c r="E1396" s="105">
        <f t="shared" si="730"/>
        <v>1146.575</v>
      </c>
      <c r="F1396" s="106">
        <f t="shared" si="731"/>
        <v>45524</v>
      </c>
      <c r="G1396" s="107">
        <f t="shared" si="710"/>
        <v>2.8531119649648495E-3</v>
      </c>
      <c r="H1396" s="108">
        <f t="shared" si="723"/>
        <v>45586</v>
      </c>
      <c r="I1396" s="108">
        <f t="shared" si="711"/>
        <v>45586</v>
      </c>
      <c r="J1396" s="109">
        <f t="shared" si="719"/>
        <v>21</v>
      </c>
      <c r="K1396" s="109">
        <f t="shared" si="734"/>
        <v>11</v>
      </c>
      <c r="L1396" s="8">
        <f t="shared" si="720"/>
        <v>1.00149347</v>
      </c>
      <c r="M1396" s="110">
        <f t="shared" si="733"/>
        <v>1.00607527</v>
      </c>
      <c r="N1396" s="110">
        <f t="shared" si="728"/>
        <v>1.3760862950111148</v>
      </c>
      <c r="O1396" s="103">
        <f t="shared" si="732"/>
        <v>1.3781414299999999</v>
      </c>
      <c r="P1396" s="103">
        <f t="shared" si="712"/>
        <v>180.85799039</v>
      </c>
      <c r="Q1396" s="11">
        <f t="shared" si="726"/>
        <v>0</v>
      </c>
      <c r="R1396" s="30">
        <f t="shared" si="721"/>
        <v>0</v>
      </c>
      <c r="S1396" s="8">
        <f t="shared" si="713"/>
        <v>0</v>
      </c>
      <c r="T1396" s="113">
        <f t="shared" si="722"/>
        <v>0.16</v>
      </c>
      <c r="U1396" s="111">
        <f t="shared" si="729"/>
        <v>11</v>
      </c>
      <c r="V1396" s="111">
        <v>252</v>
      </c>
      <c r="W1396" s="110">
        <f t="shared" si="714"/>
        <v>1.0064996829999999</v>
      </c>
      <c r="X1396" s="103">
        <f t="shared" si="715"/>
        <v>1.1755196000000001</v>
      </c>
      <c r="Y1396" s="103">
        <f t="shared" si="716"/>
        <v>0</v>
      </c>
      <c r="Z1396" s="114" t="str">
        <f t="shared" si="724"/>
        <v>A+J=</v>
      </c>
      <c r="AA1396" s="108">
        <f t="shared" si="725"/>
        <v>45586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2">
        <f t="shared" si="717"/>
        <v>45572</v>
      </c>
      <c r="B1397" s="103">
        <f t="shared" si="709"/>
        <v>182.03350999</v>
      </c>
      <c r="C1397" s="192">
        <f t="shared" si="727"/>
        <v>131.23325840220926</v>
      </c>
      <c r="D1397" s="104">
        <f t="shared" si="718"/>
        <v>1143.3130000000001</v>
      </c>
      <c r="E1397" s="105">
        <f t="shared" si="730"/>
        <v>1146.575</v>
      </c>
      <c r="F1397" s="106">
        <f t="shared" si="731"/>
        <v>45524</v>
      </c>
      <c r="G1397" s="107">
        <f t="shared" si="710"/>
        <v>2.8531119649648495E-3</v>
      </c>
      <c r="H1397" s="108">
        <f t="shared" si="723"/>
        <v>45586</v>
      </c>
      <c r="I1397" s="108">
        <f t="shared" si="711"/>
        <v>45586</v>
      </c>
      <c r="J1397" s="109">
        <f t="shared" si="719"/>
        <v>21</v>
      </c>
      <c r="K1397" s="109">
        <f t="shared" si="734"/>
        <v>11</v>
      </c>
      <c r="L1397" s="8">
        <f t="shared" si="720"/>
        <v>1.00149347</v>
      </c>
      <c r="M1397" s="110">
        <f t="shared" si="733"/>
        <v>1.00607527</v>
      </c>
      <c r="N1397" s="110">
        <f t="shared" si="728"/>
        <v>1.3760862950111148</v>
      </c>
      <c r="O1397" s="103">
        <f t="shared" si="732"/>
        <v>1.3781414299999999</v>
      </c>
      <c r="P1397" s="103">
        <f t="shared" si="712"/>
        <v>180.85799039</v>
      </c>
      <c r="Q1397" s="11">
        <f t="shared" si="726"/>
        <v>0</v>
      </c>
      <c r="R1397" s="30">
        <f t="shared" si="721"/>
        <v>0</v>
      </c>
      <c r="S1397" s="8">
        <f t="shared" si="713"/>
        <v>0</v>
      </c>
      <c r="T1397" s="113">
        <f t="shared" si="722"/>
        <v>0.16</v>
      </c>
      <c r="U1397" s="111">
        <f t="shared" si="729"/>
        <v>11</v>
      </c>
      <c r="V1397" s="111">
        <v>252</v>
      </c>
      <c r="W1397" s="110">
        <f t="shared" si="714"/>
        <v>1.0064996829999999</v>
      </c>
      <c r="X1397" s="103">
        <f t="shared" si="715"/>
        <v>1.1755196000000001</v>
      </c>
      <c r="Y1397" s="103">
        <f t="shared" si="716"/>
        <v>0</v>
      </c>
      <c r="Z1397" s="114" t="str">
        <f t="shared" si="724"/>
        <v>A+J=</v>
      </c>
      <c r="AA1397" s="108">
        <f t="shared" si="725"/>
        <v>45586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2">
        <f t="shared" si="717"/>
        <v>45573</v>
      </c>
      <c r="B1398" s="103">
        <f t="shared" si="709"/>
        <v>182.16546689</v>
      </c>
      <c r="C1398" s="192">
        <f t="shared" si="727"/>
        <v>131.23325840220926</v>
      </c>
      <c r="D1398" s="104">
        <f t="shared" si="718"/>
        <v>1143.3130000000001</v>
      </c>
      <c r="E1398" s="105">
        <f t="shared" si="730"/>
        <v>1146.575</v>
      </c>
      <c r="F1398" s="106">
        <f t="shared" si="731"/>
        <v>45524</v>
      </c>
      <c r="G1398" s="107">
        <f t="shared" si="710"/>
        <v>2.8531119649648495E-3</v>
      </c>
      <c r="H1398" s="108">
        <f t="shared" si="723"/>
        <v>45586</v>
      </c>
      <c r="I1398" s="108">
        <f t="shared" si="711"/>
        <v>45586</v>
      </c>
      <c r="J1398" s="109">
        <f t="shared" si="719"/>
        <v>21</v>
      </c>
      <c r="K1398" s="109">
        <f t="shared" si="734"/>
        <v>12</v>
      </c>
      <c r="L1398" s="8">
        <f t="shared" si="720"/>
        <v>1.00162935</v>
      </c>
      <c r="M1398" s="110">
        <f t="shared" si="733"/>
        <v>1.00607527</v>
      </c>
      <c r="N1398" s="110">
        <f t="shared" si="728"/>
        <v>1.3760862950111148</v>
      </c>
      <c r="O1398" s="103">
        <f t="shared" si="732"/>
        <v>1.3783284200000001</v>
      </c>
      <c r="P1398" s="103">
        <f t="shared" si="712"/>
        <v>180.88252969999999</v>
      </c>
      <c r="Q1398" s="11">
        <f t="shared" si="726"/>
        <v>0</v>
      </c>
      <c r="R1398" s="30">
        <f t="shared" si="721"/>
        <v>0</v>
      </c>
      <c r="S1398" s="8">
        <f t="shared" si="713"/>
        <v>0</v>
      </c>
      <c r="T1398" s="113">
        <f t="shared" si="722"/>
        <v>0.16</v>
      </c>
      <c r="U1398" s="111">
        <f t="shared" si="729"/>
        <v>12</v>
      </c>
      <c r="V1398" s="111">
        <v>252</v>
      </c>
      <c r="W1398" s="110">
        <f t="shared" si="714"/>
        <v>1.007092654</v>
      </c>
      <c r="X1398" s="103">
        <f t="shared" si="715"/>
        <v>1.2829371899999999</v>
      </c>
      <c r="Y1398" s="103">
        <f t="shared" si="716"/>
        <v>0</v>
      </c>
      <c r="Z1398" s="114" t="str">
        <f t="shared" si="724"/>
        <v>A+J=</v>
      </c>
      <c r="AA1398" s="108">
        <f t="shared" si="725"/>
        <v>45586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2">
        <f t="shared" si="717"/>
        <v>45574</v>
      </c>
      <c r="B1399" s="103">
        <f t="shared" si="709"/>
        <v>182.29751866999999</v>
      </c>
      <c r="C1399" s="192">
        <f t="shared" si="727"/>
        <v>131.23325840220926</v>
      </c>
      <c r="D1399" s="104">
        <f t="shared" si="718"/>
        <v>1143.3130000000001</v>
      </c>
      <c r="E1399" s="105">
        <f t="shared" si="730"/>
        <v>1146.575</v>
      </c>
      <c r="F1399" s="106">
        <f t="shared" si="731"/>
        <v>45524</v>
      </c>
      <c r="G1399" s="107">
        <f t="shared" si="710"/>
        <v>2.8531119649648495E-3</v>
      </c>
      <c r="H1399" s="108">
        <f t="shared" si="723"/>
        <v>45586</v>
      </c>
      <c r="I1399" s="108">
        <f t="shared" si="711"/>
        <v>45586</v>
      </c>
      <c r="J1399" s="109">
        <f t="shared" si="719"/>
        <v>21</v>
      </c>
      <c r="K1399" s="109">
        <f t="shared" si="734"/>
        <v>13</v>
      </c>
      <c r="L1399" s="8">
        <f t="shared" si="720"/>
        <v>1.0017652500000001</v>
      </c>
      <c r="M1399" s="110">
        <f t="shared" si="733"/>
        <v>1.00607527</v>
      </c>
      <c r="N1399" s="110">
        <f t="shared" si="728"/>
        <v>1.3760862950111148</v>
      </c>
      <c r="O1399" s="103">
        <f t="shared" si="732"/>
        <v>1.37851543</v>
      </c>
      <c r="P1399" s="103">
        <f t="shared" si="712"/>
        <v>180.90707162999999</v>
      </c>
      <c r="Q1399" s="11">
        <f t="shared" si="726"/>
        <v>0</v>
      </c>
      <c r="R1399" s="30">
        <f t="shared" si="721"/>
        <v>0</v>
      </c>
      <c r="S1399" s="8">
        <f t="shared" si="713"/>
        <v>0</v>
      </c>
      <c r="T1399" s="113">
        <f t="shared" si="722"/>
        <v>0.16</v>
      </c>
      <c r="U1399" s="111">
        <f t="shared" si="729"/>
        <v>13</v>
      </c>
      <c r="V1399" s="111">
        <v>252</v>
      </c>
      <c r="W1399" s="110">
        <f t="shared" si="714"/>
        <v>1.0076859739999999</v>
      </c>
      <c r="X1399" s="103">
        <f t="shared" si="715"/>
        <v>1.39044704</v>
      </c>
      <c r="Y1399" s="103">
        <f t="shared" si="716"/>
        <v>0</v>
      </c>
      <c r="Z1399" s="114" t="str">
        <f t="shared" si="724"/>
        <v>A+J=</v>
      </c>
      <c r="AA1399" s="108">
        <f t="shared" si="725"/>
        <v>45586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2">
        <f t="shared" si="717"/>
        <v>45575</v>
      </c>
      <c r="B1400" s="103">
        <f t="shared" si="709"/>
        <v>182.42966555999999</v>
      </c>
      <c r="C1400" s="192">
        <f t="shared" si="727"/>
        <v>131.23325840220926</v>
      </c>
      <c r="D1400" s="104">
        <f t="shared" si="718"/>
        <v>1143.3130000000001</v>
      </c>
      <c r="E1400" s="105">
        <f t="shared" si="730"/>
        <v>1146.575</v>
      </c>
      <c r="F1400" s="106">
        <f t="shared" si="731"/>
        <v>45524</v>
      </c>
      <c r="G1400" s="107">
        <f t="shared" si="710"/>
        <v>2.8531119649648495E-3</v>
      </c>
      <c r="H1400" s="108">
        <f t="shared" si="723"/>
        <v>45586</v>
      </c>
      <c r="I1400" s="108">
        <f t="shared" si="711"/>
        <v>45586</v>
      </c>
      <c r="J1400" s="109">
        <f t="shared" si="719"/>
        <v>21</v>
      </c>
      <c r="K1400" s="109">
        <f t="shared" si="734"/>
        <v>14</v>
      </c>
      <c r="L1400" s="8">
        <f t="shared" si="720"/>
        <v>1.00190117</v>
      </c>
      <c r="M1400" s="110">
        <f t="shared" si="733"/>
        <v>1.00607527</v>
      </c>
      <c r="N1400" s="110">
        <f t="shared" si="728"/>
        <v>1.3760862950111148</v>
      </c>
      <c r="O1400" s="103">
        <f t="shared" si="732"/>
        <v>1.37870246</v>
      </c>
      <c r="P1400" s="103">
        <f t="shared" si="712"/>
        <v>180.93161619</v>
      </c>
      <c r="Q1400" s="11">
        <f t="shared" si="726"/>
        <v>0</v>
      </c>
      <c r="R1400" s="30">
        <f t="shared" si="721"/>
        <v>0</v>
      </c>
      <c r="S1400" s="8">
        <f t="shared" si="713"/>
        <v>0</v>
      </c>
      <c r="T1400" s="113">
        <f t="shared" si="722"/>
        <v>0.16</v>
      </c>
      <c r="U1400" s="111">
        <f t="shared" si="729"/>
        <v>14</v>
      </c>
      <c r="V1400" s="111">
        <v>252</v>
      </c>
      <c r="W1400" s="110">
        <f t="shared" si="714"/>
        <v>1.0082796439999999</v>
      </c>
      <c r="X1400" s="103">
        <f t="shared" si="715"/>
        <v>1.4980493699999999</v>
      </c>
      <c r="Y1400" s="103">
        <f t="shared" si="716"/>
        <v>0</v>
      </c>
      <c r="Z1400" s="114" t="str">
        <f t="shared" si="724"/>
        <v>A+J=</v>
      </c>
      <c r="AA1400" s="108">
        <f t="shared" si="725"/>
        <v>45586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2">
        <f t="shared" si="717"/>
        <v>45576</v>
      </c>
      <c r="B1401" s="103">
        <f t="shared" si="709"/>
        <v>182.56190888</v>
      </c>
      <c r="C1401" s="192">
        <f t="shared" si="727"/>
        <v>131.23325840220926</v>
      </c>
      <c r="D1401" s="104">
        <f t="shared" si="718"/>
        <v>1143.3130000000001</v>
      </c>
      <c r="E1401" s="105">
        <f t="shared" si="730"/>
        <v>1146.575</v>
      </c>
      <c r="F1401" s="106">
        <f t="shared" si="731"/>
        <v>45524</v>
      </c>
      <c r="G1401" s="107">
        <f t="shared" si="710"/>
        <v>2.8531119649648495E-3</v>
      </c>
      <c r="H1401" s="108">
        <f t="shared" si="723"/>
        <v>45586</v>
      </c>
      <c r="I1401" s="108">
        <f t="shared" si="711"/>
        <v>45586</v>
      </c>
      <c r="J1401" s="109">
        <f t="shared" si="719"/>
        <v>21</v>
      </c>
      <c r="K1401" s="109">
        <f t="shared" si="734"/>
        <v>15</v>
      </c>
      <c r="L1401" s="8">
        <f t="shared" si="720"/>
        <v>1.0020370999999999</v>
      </c>
      <c r="M1401" s="110">
        <f t="shared" si="733"/>
        <v>1.00607527</v>
      </c>
      <c r="N1401" s="110">
        <f t="shared" si="728"/>
        <v>1.3760862950111148</v>
      </c>
      <c r="O1401" s="103">
        <f t="shared" si="732"/>
        <v>1.37888952</v>
      </c>
      <c r="P1401" s="103">
        <f t="shared" si="712"/>
        <v>180.95616468</v>
      </c>
      <c r="Q1401" s="11">
        <f t="shared" si="726"/>
        <v>0</v>
      </c>
      <c r="R1401" s="30">
        <f t="shared" si="721"/>
        <v>0</v>
      </c>
      <c r="S1401" s="8">
        <f t="shared" si="713"/>
        <v>0</v>
      </c>
      <c r="T1401" s="113">
        <f t="shared" si="722"/>
        <v>0.16</v>
      </c>
      <c r="U1401" s="111">
        <f t="shared" si="729"/>
        <v>15</v>
      </c>
      <c r="V1401" s="111">
        <v>252</v>
      </c>
      <c r="W1401" s="110">
        <f t="shared" si="714"/>
        <v>1.008873664</v>
      </c>
      <c r="X1401" s="103">
        <f t="shared" si="715"/>
        <v>1.6057442</v>
      </c>
      <c r="Y1401" s="103">
        <f t="shared" si="716"/>
        <v>0</v>
      </c>
      <c r="Z1401" s="114" t="str">
        <f t="shared" si="724"/>
        <v>A+J=</v>
      </c>
      <c r="AA1401" s="108">
        <f t="shared" si="725"/>
        <v>45586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2">
        <f t="shared" si="717"/>
        <v>45577</v>
      </c>
      <c r="B1402" s="103">
        <f t="shared" si="709"/>
        <v>182.69424850999999</v>
      </c>
      <c r="C1402" s="192">
        <f t="shared" si="727"/>
        <v>131.23325840220926</v>
      </c>
      <c r="D1402" s="104">
        <f t="shared" si="718"/>
        <v>1143.3130000000001</v>
      </c>
      <c r="E1402" s="105">
        <f t="shared" si="730"/>
        <v>1146.575</v>
      </c>
      <c r="F1402" s="106">
        <f t="shared" si="731"/>
        <v>45524</v>
      </c>
      <c r="G1402" s="107">
        <f t="shared" si="710"/>
        <v>2.8531119649648495E-3</v>
      </c>
      <c r="H1402" s="108">
        <f t="shared" si="723"/>
        <v>45586</v>
      </c>
      <c r="I1402" s="108">
        <f t="shared" si="711"/>
        <v>45586</v>
      </c>
      <c r="J1402" s="109">
        <f t="shared" si="719"/>
        <v>21</v>
      </c>
      <c r="K1402" s="109">
        <f t="shared" si="734"/>
        <v>16</v>
      </c>
      <c r="L1402" s="8">
        <f t="shared" si="720"/>
        <v>1.0021730600000001</v>
      </c>
      <c r="M1402" s="110">
        <f t="shared" si="733"/>
        <v>1.00607527</v>
      </c>
      <c r="N1402" s="110">
        <f t="shared" si="728"/>
        <v>1.3760862950111148</v>
      </c>
      <c r="O1402" s="103">
        <f t="shared" si="732"/>
        <v>1.37907661</v>
      </c>
      <c r="P1402" s="103">
        <f t="shared" si="712"/>
        <v>180.98071711</v>
      </c>
      <c r="Q1402" s="11">
        <f t="shared" si="726"/>
        <v>0</v>
      </c>
      <c r="R1402" s="30">
        <f t="shared" si="721"/>
        <v>0</v>
      </c>
      <c r="S1402" s="8">
        <f t="shared" si="713"/>
        <v>0</v>
      </c>
      <c r="T1402" s="113">
        <f t="shared" si="722"/>
        <v>0.16</v>
      </c>
      <c r="U1402" s="111">
        <f t="shared" si="729"/>
        <v>16</v>
      </c>
      <c r="V1402" s="111">
        <v>252</v>
      </c>
      <c r="W1402" s="110">
        <f t="shared" si="714"/>
        <v>1.0094680330000001</v>
      </c>
      <c r="X1402" s="103">
        <f t="shared" si="715"/>
        <v>1.7135313999999999</v>
      </c>
      <c r="Y1402" s="103">
        <f t="shared" si="716"/>
        <v>0</v>
      </c>
      <c r="Z1402" s="114" t="str">
        <f t="shared" si="724"/>
        <v>A+J=</v>
      </c>
      <c r="AA1402" s="108">
        <f t="shared" si="725"/>
        <v>45586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2">
        <f t="shared" si="717"/>
        <v>45578</v>
      </c>
      <c r="B1403" s="103">
        <f t="shared" si="709"/>
        <v>182.69424850999999</v>
      </c>
      <c r="C1403" s="192">
        <f t="shared" si="727"/>
        <v>131.23325840220926</v>
      </c>
      <c r="D1403" s="104">
        <f t="shared" si="718"/>
        <v>1143.3130000000001</v>
      </c>
      <c r="E1403" s="105">
        <f t="shared" si="730"/>
        <v>1146.575</v>
      </c>
      <c r="F1403" s="106">
        <f t="shared" si="731"/>
        <v>45524</v>
      </c>
      <c r="G1403" s="107">
        <f t="shared" si="710"/>
        <v>2.8531119649648495E-3</v>
      </c>
      <c r="H1403" s="108">
        <f t="shared" si="723"/>
        <v>45586</v>
      </c>
      <c r="I1403" s="108">
        <f t="shared" si="711"/>
        <v>45586</v>
      </c>
      <c r="J1403" s="109">
        <f t="shared" si="719"/>
        <v>21</v>
      </c>
      <c r="K1403" s="109">
        <f t="shared" si="734"/>
        <v>16</v>
      </c>
      <c r="L1403" s="8">
        <f t="shared" si="720"/>
        <v>1.0021730600000001</v>
      </c>
      <c r="M1403" s="110">
        <f t="shared" si="733"/>
        <v>1.00607527</v>
      </c>
      <c r="N1403" s="110">
        <f t="shared" si="728"/>
        <v>1.3760862950111148</v>
      </c>
      <c r="O1403" s="103">
        <f t="shared" si="732"/>
        <v>1.37907661</v>
      </c>
      <c r="P1403" s="103">
        <f t="shared" si="712"/>
        <v>180.98071711</v>
      </c>
      <c r="Q1403" s="11">
        <f t="shared" si="726"/>
        <v>0</v>
      </c>
      <c r="R1403" s="30">
        <f t="shared" si="721"/>
        <v>0</v>
      </c>
      <c r="S1403" s="8">
        <f t="shared" si="713"/>
        <v>0</v>
      </c>
      <c r="T1403" s="113">
        <f t="shared" si="722"/>
        <v>0.16</v>
      </c>
      <c r="U1403" s="111">
        <f t="shared" si="729"/>
        <v>16</v>
      </c>
      <c r="V1403" s="111">
        <v>252</v>
      </c>
      <c r="W1403" s="110">
        <f t="shared" si="714"/>
        <v>1.0094680330000001</v>
      </c>
      <c r="X1403" s="103">
        <f t="shared" si="715"/>
        <v>1.7135313999999999</v>
      </c>
      <c r="Y1403" s="103">
        <f t="shared" si="716"/>
        <v>0</v>
      </c>
      <c r="Z1403" s="114" t="str">
        <f t="shared" si="724"/>
        <v>A+J=</v>
      </c>
      <c r="AA1403" s="108">
        <f t="shared" si="725"/>
        <v>45586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2">
        <f t="shared" si="717"/>
        <v>45579</v>
      </c>
      <c r="B1404" s="103">
        <f t="shared" si="709"/>
        <v>182.69424850999999</v>
      </c>
      <c r="C1404" s="192">
        <f t="shared" si="727"/>
        <v>131.23325840220926</v>
      </c>
      <c r="D1404" s="104">
        <f t="shared" si="718"/>
        <v>1143.3130000000001</v>
      </c>
      <c r="E1404" s="105">
        <f t="shared" si="730"/>
        <v>1146.575</v>
      </c>
      <c r="F1404" s="106">
        <f t="shared" si="731"/>
        <v>45524</v>
      </c>
      <c r="G1404" s="107">
        <f t="shared" si="710"/>
        <v>2.8531119649648495E-3</v>
      </c>
      <c r="H1404" s="108">
        <f t="shared" si="723"/>
        <v>45586</v>
      </c>
      <c r="I1404" s="108">
        <f t="shared" si="711"/>
        <v>45586</v>
      </c>
      <c r="J1404" s="109">
        <f t="shared" si="719"/>
        <v>21</v>
      </c>
      <c r="K1404" s="109">
        <f t="shared" si="734"/>
        <v>16</v>
      </c>
      <c r="L1404" s="8">
        <f t="shared" si="720"/>
        <v>1.0021730600000001</v>
      </c>
      <c r="M1404" s="110">
        <f t="shared" si="733"/>
        <v>1.00607527</v>
      </c>
      <c r="N1404" s="110">
        <f t="shared" si="728"/>
        <v>1.3760862950111148</v>
      </c>
      <c r="O1404" s="103">
        <f t="shared" si="732"/>
        <v>1.37907661</v>
      </c>
      <c r="P1404" s="103">
        <f t="shared" si="712"/>
        <v>180.98071711</v>
      </c>
      <c r="Q1404" s="11">
        <f t="shared" si="726"/>
        <v>0</v>
      </c>
      <c r="R1404" s="30">
        <f t="shared" si="721"/>
        <v>0</v>
      </c>
      <c r="S1404" s="8">
        <f t="shared" si="713"/>
        <v>0</v>
      </c>
      <c r="T1404" s="113">
        <f t="shared" si="722"/>
        <v>0.16</v>
      </c>
      <c r="U1404" s="111">
        <f t="shared" si="729"/>
        <v>16</v>
      </c>
      <c r="V1404" s="111">
        <v>252</v>
      </c>
      <c r="W1404" s="110">
        <f t="shared" si="714"/>
        <v>1.0094680330000001</v>
      </c>
      <c r="X1404" s="103">
        <f t="shared" si="715"/>
        <v>1.7135313999999999</v>
      </c>
      <c r="Y1404" s="103">
        <f t="shared" si="716"/>
        <v>0</v>
      </c>
      <c r="Z1404" s="114" t="str">
        <f t="shared" si="724"/>
        <v>A+J=</v>
      </c>
      <c r="AA1404" s="108">
        <f t="shared" si="725"/>
        <v>45586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2">
        <f t="shared" si="717"/>
        <v>45580</v>
      </c>
      <c r="B1405" s="103">
        <f t="shared" si="709"/>
        <v>182.82668217999998</v>
      </c>
      <c r="C1405" s="192">
        <f t="shared" si="727"/>
        <v>131.23325840220926</v>
      </c>
      <c r="D1405" s="104">
        <f t="shared" si="718"/>
        <v>1143.3130000000001</v>
      </c>
      <c r="E1405" s="105">
        <f t="shared" si="730"/>
        <v>1146.575</v>
      </c>
      <c r="F1405" s="106">
        <f t="shared" si="731"/>
        <v>45524</v>
      </c>
      <c r="G1405" s="107">
        <f t="shared" si="710"/>
        <v>2.8531119649648495E-3</v>
      </c>
      <c r="H1405" s="108">
        <f t="shared" si="723"/>
        <v>45586</v>
      </c>
      <c r="I1405" s="108">
        <f t="shared" si="711"/>
        <v>45586</v>
      </c>
      <c r="J1405" s="109">
        <f t="shared" si="719"/>
        <v>21</v>
      </c>
      <c r="K1405" s="109">
        <f t="shared" si="734"/>
        <v>17</v>
      </c>
      <c r="L1405" s="8">
        <f t="shared" si="720"/>
        <v>1.0023090299999999</v>
      </c>
      <c r="M1405" s="110">
        <f t="shared" si="733"/>
        <v>1.00607527</v>
      </c>
      <c r="N1405" s="110">
        <f t="shared" si="728"/>
        <v>1.3760862950111148</v>
      </c>
      <c r="O1405" s="103">
        <f t="shared" si="732"/>
        <v>1.37926371</v>
      </c>
      <c r="P1405" s="103">
        <f t="shared" si="712"/>
        <v>181.00527084999999</v>
      </c>
      <c r="Q1405" s="11">
        <f t="shared" si="726"/>
        <v>0</v>
      </c>
      <c r="R1405" s="30">
        <f t="shared" si="721"/>
        <v>0</v>
      </c>
      <c r="S1405" s="8">
        <f t="shared" si="713"/>
        <v>0</v>
      </c>
      <c r="T1405" s="113">
        <f t="shared" si="722"/>
        <v>0.16</v>
      </c>
      <c r="U1405" s="111">
        <f t="shared" si="729"/>
        <v>17</v>
      </c>
      <c r="V1405" s="111">
        <v>252</v>
      </c>
      <c r="W1405" s="110">
        <f t="shared" si="714"/>
        <v>1.0100627529999999</v>
      </c>
      <c r="X1405" s="103">
        <f t="shared" si="715"/>
        <v>1.8214113300000001</v>
      </c>
      <c r="Y1405" s="103">
        <f t="shared" si="716"/>
        <v>0</v>
      </c>
      <c r="Z1405" s="114" t="str">
        <f t="shared" si="724"/>
        <v>A+J=</v>
      </c>
      <c r="AA1405" s="108">
        <f t="shared" si="725"/>
        <v>45586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2">
        <f t="shared" si="717"/>
        <v>45581</v>
      </c>
      <c r="B1406" s="103">
        <f t="shared" si="709"/>
        <v>182.95921372999999</v>
      </c>
      <c r="C1406" s="192">
        <f t="shared" si="727"/>
        <v>131.23325840220926</v>
      </c>
      <c r="D1406" s="104">
        <f t="shared" si="718"/>
        <v>1143.3130000000001</v>
      </c>
      <c r="E1406" s="105">
        <f t="shared" si="730"/>
        <v>1146.575</v>
      </c>
      <c r="F1406" s="106">
        <f t="shared" si="731"/>
        <v>45524</v>
      </c>
      <c r="G1406" s="107">
        <f t="shared" si="710"/>
        <v>2.8531119649648495E-3</v>
      </c>
      <c r="H1406" s="108">
        <f t="shared" si="723"/>
        <v>45586</v>
      </c>
      <c r="I1406" s="108">
        <f t="shared" si="711"/>
        <v>45586</v>
      </c>
      <c r="J1406" s="109">
        <f t="shared" si="719"/>
        <v>21</v>
      </c>
      <c r="K1406" s="109">
        <f t="shared" si="734"/>
        <v>18</v>
      </c>
      <c r="L1406" s="8">
        <f t="shared" si="720"/>
        <v>1.0024450199999999</v>
      </c>
      <c r="M1406" s="110">
        <f t="shared" si="733"/>
        <v>1.00607527</v>
      </c>
      <c r="N1406" s="110">
        <f t="shared" si="728"/>
        <v>1.3760862950111148</v>
      </c>
      <c r="O1406" s="103">
        <f t="shared" si="732"/>
        <v>1.37945085</v>
      </c>
      <c r="P1406" s="103">
        <f t="shared" si="712"/>
        <v>181.02982985</v>
      </c>
      <c r="Q1406" s="11">
        <f t="shared" si="726"/>
        <v>0</v>
      </c>
      <c r="R1406" s="30">
        <f t="shared" si="721"/>
        <v>0</v>
      </c>
      <c r="S1406" s="8">
        <f t="shared" si="713"/>
        <v>0</v>
      </c>
      <c r="T1406" s="113">
        <f t="shared" si="722"/>
        <v>0.16</v>
      </c>
      <c r="U1406" s="111">
        <f t="shared" si="729"/>
        <v>18</v>
      </c>
      <c r="V1406" s="111">
        <v>252</v>
      </c>
      <c r="W1406" s="110">
        <f t="shared" si="714"/>
        <v>1.0106578230000001</v>
      </c>
      <c r="X1406" s="103">
        <f t="shared" si="715"/>
        <v>1.9293838800000001</v>
      </c>
      <c r="Y1406" s="103">
        <f t="shared" si="716"/>
        <v>0</v>
      </c>
      <c r="Z1406" s="114" t="str">
        <f t="shared" si="724"/>
        <v>A+J=</v>
      </c>
      <c r="AA1406" s="108">
        <f t="shared" si="725"/>
        <v>45586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2">
        <f t="shared" si="717"/>
        <v>45582</v>
      </c>
      <c r="B1407" s="103">
        <f t="shared" si="709"/>
        <v>183.09184070000001</v>
      </c>
      <c r="C1407" s="192">
        <f t="shared" si="727"/>
        <v>131.23325840220926</v>
      </c>
      <c r="D1407" s="104">
        <f t="shared" si="718"/>
        <v>1143.3130000000001</v>
      </c>
      <c r="E1407" s="105">
        <f t="shared" si="730"/>
        <v>1146.575</v>
      </c>
      <c r="F1407" s="106">
        <f t="shared" si="731"/>
        <v>45524</v>
      </c>
      <c r="G1407" s="107">
        <f t="shared" si="710"/>
        <v>2.8531119649648495E-3</v>
      </c>
      <c r="H1407" s="108">
        <f t="shared" si="723"/>
        <v>45586</v>
      </c>
      <c r="I1407" s="108">
        <f t="shared" si="711"/>
        <v>45586</v>
      </c>
      <c r="J1407" s="109">
        <f t="shared" si="719"/>
        <v>21</v>
      </c>
      <c r="K1407" s="109">
        <f t="shared" si="734"/>
        <v>19</v>
      </c>
      <c r="L1407" s="8">
        <f t="shared" si="720"/>
        <v>1.00258103</v>
      </c>
      <c r="M1407" s="110">
        <f t="shared" si="733"/>
        <v>1.00607527</v>
      </c>
      <c r="N1407" s="110">
        <f t="shared" si="728"/>
        <v>1.3760862950111148</v>
      </c>
      <c r="O1407" s="103">
        <f t="shared" si="732"/>
        <v>1.3796380100000001</v>
      </c>
      <c r="P1407" s="103">
        <f t="shared" si="712"/>
        <v>181.05439146000001</v>
      </c>
      <c r="Q1407" s="11">
        <f t="shared" si="726"/>
        <v>0</v>
      </c>
      <c r="R1407" s="30">
        <f t="shared" si="721"/>
        <v>0</v>
      </c>
      <c r="S1407" s="8">
        <f t="shared" si="713"/>
        <v>0</v>
      </c>
      <c r="T1407" s="113">
        <f t="shared" si="722"/>
        <v>0.16</v>
      </c>
      <c r="U1407" s="111">
        <f t="shared" si="729"/>
        <v>19</v>
      </c>
      <c r="V1407" s="111">
        <v>252</v>
      </c>
      <c r="W1407" s="110">
        <f t="shared" si="714"/>
        <v>1.0112532439999999</v>
      </c>
      <c r="X1407" s="103">
        <f t="shared" si="715"/>
        <v>2.0374492399999999</v>
      </c>
      <c r="Y1407" s="103">
        <f t="shared" si="716"/>
        <v>0</v>
      </c>
      <c r="Z1407" s="114" t="str">
        <f t="shared" si="724"/>
        <v>A+J=</v>
      </c>
      <c r="AA1407" s="108">
        <f t="shared" si="725"/>
        <v>45586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2">
        <f t="shared" si="717"/>
        <v>45583</v>
      </c>
      <c r="B1408" s="103">
        <f t="shared" si="709"/>
        <v>183.22456428999999</v>
      </c>
      <c r="C1408" s="192">
        <f t="shared" si="727"/>
        <v>131.23325840220926</v>
      </c>
      <c r="D1408" s="104">
        <f t="shared" si="718"/>
        <v>1143.3130000000001</v>
      </c>
      <c r="E1408" s="105">
        <f t="shared" si="730"/>
        <v>1146.575</v>
      </c>
      <c r="F1408" s="106">
        <f t="shared" si="731"/>
        <v>45524</v>
      </c>
      <c r="G1408" s="107">
        <f t="shared" si="710"/>
        <v>2.8531119649648495E-3</v>
      </c>
      <c r="H1408" s="108">
        <f t="shared" si="723"/>
        <v>45586</v>
      </c>
      <c r="I1408" s="108">
        <f t="shared" si="711"/>
        <v>45586</v>
      </c>
      <c r="J1408" s="109">
        <f t="shared" si="719"/>
        <v>21</v>
      </c>
      <c r="K1408" s="109">
        <f t="shared" si="734"/>
        <v>20</v>
      </c>
      <c r="L1408" s="8">
        <f t="shared" si="720"/>
        <v>1.0027170599999999</v>
      </c>
      <c r="M1408" s="110">
        <f t="shared" si="733"/>
        <v>1.00607527</v>
      </c>
      <c r="N1408" s="110">
        <f t="shared" si="728"/>
        <v>1.3760862950111148</v>
      </c>
      <c r="O1408" s="103">
        <f t="shared" si="732"/>
        <v>1.3798252</v>
      </c>
      <c r="P1408" s="103">
        <f t="shared" si="712"/>
        <v>181.07895701999999</v>
      </c>
      <c r="Q1408" s="11">
        <f t="shared" si="726"/>
        <v>0</v>
      </c>
      <c r="R1408" s="30">
        <f t="shared" si="721"/>
        <v>0</v>
      </c>
      <c r="S1408" s="8">
        <f t="shared" si="713"/>
        <v>0</v>
      </c>
      <c r="T1408" s="113">
        <f t="shared" si="722"/>
        <v>0.16</v>
      </c>
      <c r="U1408" s="111">
        <f t="shared" si="729"/>
        <v>20</v>
      </c>
      <c r="V1408" s="111">
        <v>252</v>
      </c>
      <c r="W1408" s="110">
        <f t="shared" si="714"/>
        <v>1.0118490149999999</v>
      </c>
      <c r="X1408" s="103">
        <f t="shared" si="715"/>
        <v>2.1456072700000002</v>
      </c>
      <c r="Y1408" s="103">
        <f t="shared" si="716"/>
        <v>0</v>
      </c>
      <c r="Z1408" s="114" t="str">
        <f t="shared" si="724"/>
        <v>A+J=</v>
      </c>
      <c r="AA1408" s="108">
        <f t="shared" si="725"/>
        <v>45586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2">
        <f t="shared" si="717"/>
        <v>45584</v>
      </c>
      <c r="B1409" s="103">
        <f t="shared" si="709"/>
        <v>183.35738487999998</v>
      </c>
      <c r="C1409" s="192">
        <f t="shared" si="727"/>
        <v>131.23325840220926</v>
      </c>
      <c r="D1409" s="104">
        <f t="shared" si="718"/>
        <v>1143.3130000000001</v>
      </c>
      <c r="E1409" s="105">
        <f t="shared" si="730"/>
        <v>1146.575</v>
      </c>
      <c r="F1409" s="106">
        <f t="shared" si="731"/>
        <v>45524</v>
      </c>
      <c r="G1409" s="107">
        <f t="shared" si="710"/>
        <v>2.8531119649648495E-3</v>
      </c>
      <c r="H1409" s="108">
        <f t="shared" si="723"/>
        <v>45586</v>
      </c>
      <c r="I1409" s="108">
        <f t="shared" si="711"/>
        <v>45586</v>
      </c>
      <c r="J1409" s="109">
        <f t="shared" si="719"/>
        <v>21</v>
      </c>
      <c r="K1409" s="109">
        <f t="shared" si="734"/>
        <v>21</v>
      </c>
      <c r="L1409" s="8">
        <f t="shared" si="720"/>
        <v>1.00285311</v>
      </c>
      <c r="M1409" s="110">
        <f t="shared" si="733"/>
        <v>1.00607527</v>
      </c>
      <c r="N1409" s="110">
        <f t="shared" si="728"/>
        <v>1.3760862950111148</v>
      </c>
      <c r="O1409" s="103">
        <f t="shared" si="732"/>
        <v>1.3800124199999999</v>
      </c>
      <c r="P1409" s="103">
        <f t="shared" si="712"/>
        <v>181.10352650999999</v>
      </c>
      <c r="Q1409" s="11">
        <f t="shared" si="726"/>
        <v>0</v>
      </c>
      <c r="R1409" s="30">
        <f t="shared" si="721"/>
        <v>0</v>
      </c>
      <c r="S1409" s="8">
        <f t="shared" si="713"/>
        <v>0</v>
      </c>
      <c r="T1409" s="113">
        <f t="shared" si="722"/>
        <v>0.16</v>
      </c>
      <c r="U1409" s="111">
        <f t="shared" si="729"/>
        <v>21</v>
      </c>
      <c r="V1409" s="111">
        <v>252</v>
      </c>
      <c r="W1409" s="110">
        <f t="shared" si="714"/>
        <v>1.0124451379999999</v>
      </c>
      <c r="X1409" s="103">
        <f t="shared" si="715"/>
        <v>2.2538583700000001</v>
      </c>
      <c r="Y1409" s="103">
        <f t="shared" si="716"/>
        <v>0</v>
      </c>
      <c r="Z1409" s="114" t="str">
        <f t="shared" si="724"/>
        <v>A+J=</v>
      </c>
      <c r="AA1409" s="108">
        <f t="shared" si="725"/>
        <v>45586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2">
        <f t="shared" si="717"/>
        <v>45585</v>
      </c>
      <c r="B1410" s="103">
        <f t="shared" si="709"/>
        <v>183.35738487999998</v>
      </c>
      <c r="C1410" s="192">
        <f t="shared" si="727"/>
        <v>131.23325840220926</v>
      </c>
      <c r="D1410" s="104">
        <f t="shared" si="718"/>
        <v>1143.3130000000001</v>
      </c>
      <c r="E1410" s="105">
        <f t="shared" si="730"/>
        <v>1146.575</v>
      </c>
      <c r="F1410" s="106">
        <f t="shared" si="731"/>
        <v>45524</v>
      </c>
      <c r="G1410" s="107">
        <f t="shared" si="710"/>
        <v>2.8531119649648495E-3</v>
      </c>
      <c r="H1410" s="108">
        <f t="shared" si="723"/>
        <v>45617</v>
      </c>
      <c r="I1410" s="108">
        <f t="shared" si="711"/>
        <v>45586</v>
      </c>
      <c r="J1410" s="109">
        <f t="shared" si="719"/>
        <v>21</v>
      </c>
      <c r="K1410" s="109">
        <f t="shared" si="734"/>
        <v>21</v>
      </c>
      <c r="L1410" s="8">
        <f t="shared" si="720"/>
        <v>1.00285311</v>
      </c>
      <c r="M1410" s="110">
        <f t="shared" si="733"/>
        <v>1.00607527</v>
      </c>
      <c r="N1410" s="110">
        <f t="shared" si="728"/>
        <v>1.3760862950111148</v>
      </c>
      <c r="O1410" s="103">
        <f t="shared" si="732"/>
        <v>1.3800124199999999</v>
      </c>
      <c r="P1410" s="103">
        <f t="shared" si="712"/>
        <v>181.10352650999999</v>
      </c>
      <c r="Q1410" s="11">
        <f t="shared" si="726"/>
        <v>0</v>
      </c>
      <c r="R1410" s="30">
        <f t="shared" si="721"/>
        <v>0</v>
      </c>
      <c r="S1410" s="8">
        <f t="shared" si="713"/>
        <v>0</v>
      </c>
      <c r="T1410" s="113">
        <f t="shared" si="722"/>
        <v>0.16</v>
      </c>
      <c r="U1410" s="111">
        <f t="shared" si="729"/>
        <v>21</v>
      </c>
      <c r="V1410" s="111">
        <v>252</v>
      </c>
      <c r="W1410" s="110">
        <f t="shared" si="714"/>
        <v>1.0124451379999999</v>
      </c>
      <c r="X1410" s="103">
        <f t="shared" si="715"/>
        <v>2.2538583700000001</v>
      </c>
      <c r="Y1410" s="103">
        <f t="shared" si="716"/>
        <v>0</v>
      </c>
      <c r="Z1410" s="114" t="str">
        <f t="shared" si="724"/>
        <v>A+J=</v>
      </c>
      <c r="AA1410" s="108">
        <f t="shared" si="725"/>
        <v>45586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2">
        <f t="shared" si="717"/>
        <v>45586</v>
      </c>
      <c r="B1411" s="103">
        <f t="shared" si="709"/>
        <v>183.35738487999998</v>
      </c>
      <c r="C1411" s="192">
        <f t="shared" si="727"/>
        <v>131.23325840220926</v>
      </c>
      <c r="D1411" s="104">
        <f t="shared" si="718"/>
        <v>1143.3130000000001</v>
      </c>
      <c r="E1411" s="105">
        <f t="shared" si="730"/>
        <v>1146.575</v>
      </c>
      <c r="F1411" s="106">
        <f t="shared" si="731"/>
        <v>45524</v>
      </c>
      <c r="G1411" s="107">
        <f t="shared" si="710"/>
        <v>2.8531119649648495E-3</v>
      </c>
      <c r="H1411" s="108">
        <f t="shared" si="723"/>
        <v>45617</v>
      </c>
      <c r="I1411" s="108">
        <f t="shared" si="711"/>
        <v>45586</v>
      </c>
      <c r="J1411" s="109">
        <f t="shared" si="719"/>
        <v>21</v>
      </c>
      <c r="K1411" s="109">
        <f t="shared" si="734"/>
        <v>21</v>
      </c>
      <c r="L1411" s="8">
        <f t="shared" si="720"/>
        <v>1.00285311</v>
      </c>
      <c r="M1411" s="110">
        <f t="shared" si="733"/>
        <v>1.00607527</v>
      </c>
      <c r="N1411" s="110">
        <f t="shared" si="728"/>
        <v>1.3760862950111148</v>
      </c>
      <c r="O1411" s="103">
        <f t="shared" si="732"/>
        <v>1.3800124199999999</v>
      </c>
      <c r="P1411" s="103">
        <f t="shared" si="712"/>
        <v>181.10352650999999</v>
      </c>
      <c r="Q1411" s="11">
        <f t="shared" si="726"/>
        <v>46</v>
      </c>
      <c r="R1411" s="30">
        <f t="shared" si="721"/>
        <v>7.5498999999999997E-2</v>
      </c>
      <c r="S1411" s="8">
        <f t="shared" si="713"/>
        <v>13.673135139999999</v>
      </c>
      <c r="T1411" s="113">
        <f t="shared" si="722"/>
        <v>0.16</v>
      </c>
      <c r="U1411" s="111">
        <f t="shared" si="729"/>
        <v>21</v>
      </c>
      <c r="V1411" s="111">
        <v>252</v>
      </c>
      <c r="W1411" s="110">
        <f t="shared" si="714"/>
        <v>1.0124451379999999</v>
      </c>
      <c r="X1411" s="103">
        <f t="shared" si="715"/>
        <v>2.2538583700000001</v>
      </c>
      <c r="Y1411" s="103">
        <f t="shared" si="716"/>
        <v>15.926993509999999</v>
      </c>
      <c r="Z1411" s="114" t="str">
        <f t="shared" si="724"/>
        <v>A+J=</v>
      </c>
      <c r="AA1411" s="108">
        <f t="shared" si="725"/>
        <v>45586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2">
        <f t="shared" si="717"/>
        <v>45587</v>
      </c>
      <c r="B1412" s="103">
        <f t="shared" si="709"/>
        <v>167.55175953999998</v>
      </c>
      <c r="C1412" s="192">
        <f t="shared" si="727"/>
        <v>121.3252786319982</v>
      </c>
      <c r="D1412" s="104">
        <f t="shared" si="718"/>
        <v>1143.3130000000001</v>
      </c>
      <c r="E1412" s="105">
        <f t="shared" si="730"/>
        <v>1146.575</v>
      </c>
      <c r="F1412" s="106">
        <f t="shared" si="731"/>
        <v>45556</v>
      </c>
      <c r="G1412" s="107">
        <f t="shared" si="710"/>
        <v>2.8531119649648495E-3</v>
      </c>
      <c r="H1412" s="108">
        <f t="shared" si="723"/>
        <v>45617</v>
      </c>
      <c r="I1412" s="108">
        <f t="shared" si="711"/>
        <v>45617</v>
      </c>
      <c r="J1412" s="109">
        <f t="shared" si="719"/>
        <v>21</v>
      </c>
      <c r="K1412" s="109">
        <f t="shared" si="734"/>
        <v>1</v>
      </c>
      <c r="L1412" s="8">
        <f t="shared" si="720"/>
        <v>1.0001356699999999</v>
      </c>
      <c r="M1412" s="110">
        <f t="shared" si="733"/>
        <v>1.00285311</v>
      </c>
      <c r="N1412" s="110">
        <f t="shared" si="728"/>
        <v>1.380012420580274</v>
      </c>
      <c r="O1412" s="103">
        <f t="shared" si="732"/>
        <v>1.3801996400000001</v>
      </c>
      <c r="P1412" s="103">
        <f t="shared" si="712"/>
        <v>167.45310588999999</v>
      </c>
      <c r="Q1412" s="11">
        <f t="shared" si="726"/>
        <v>0</v>
      </c>
      <c r="R1412" s="30">
        <f t="shared" si="721"/>
        <v>0</v>
      </c>
      <c r="S1412" s="8">
        <f t="shared" si="713"/>
        <v>0</v>
      </c>
      <c r="T1412" s="113">
        <f t="shared" si="722"/>
        <v>0.16</v>
      </c>
      <c r="U1412" s="111">
        <f t="shared" si="729"/>
        <v>1</v>
      </c>
      <c r="V1412" s="111">
        <v>252</v>
      </c>
      <c r="W1412" s="110">
        <f t="shared" si="714"/>
        <v>1.0005891419999999</v>
      </c>
      <c r="X1412" s="103">
        <f t="shared" si="715"/>
        <v>9.8653649999999996E-2</v>
      </c>
      <c r="Y1412" s="103">
        <f t="shared" si="716"/>
        <v>0</v>
      </c>
      <c r="Z1412" s="114" t="str">
        <f t="shared" si="724"/>
        <v>A+J=</v>
      </c>
      <c r="AA1412" s="108">
        <f t="shared" si="725"/>
        <v>45617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2">
        <f t="shared" si="717"/>
        <v>45588</v>
      </c>
      <c r="B1413" s="103">
        <f t="shared" si="709"/>
        <v>167.67321849999999</v>
      </c>
      <c r="C1413" s="192">
        <f t="shared" si="727"/>
        <v>121.3252786319982</v>
      </c>
      <c r="D1413" s="104">
        <f t="shared" si="718"/>
        <v>1143.3130000000001</v>
      </c>
      <c r="E1413" s="105">
        <f t="shared" si="730"/>
        <v>1146.575</v>
      </c>
      <c r="F1413" s="106">
        <f t="shared" si="731"/>
        <v>45556</v>
      </c>
      <c r="G1413" s="107">
        <f t="shared" si="710"/>
        <v>2.8531119649648495E-3</v>
      </c>
      <c r="H1413" s="108">
        <f t="shared" si="723"/>
        <v>45617</v>
      </c>
      <c r="I1413" s="108">
        <f t="shared" si="711"/>
        <v>45617</v>
      </c>
      <c r="J1413" s="109">
        <f t="shared" si="719"/>
        <v>21</v>
      </c>
      <c r="K1413" s="109">
        <f t="shared" si="734"/>
        <v>2</v>
      </c>
      <c r="L1413" s="8">
        <f t="shared" si="720"/>
        <v>1.0002713700000001</v>
      </c>
      <c r="M1413" s="110">
        <f t="shared" si="733"/>
        <v>1.00285311</v>
      </c>
      <c r="N1413" s="110">
        <f t="shared" si="728"/>
        <v>1.380012420580274</v>
      </c>
      <c r="O1413" s="103">
        <f t="shared" si="732"/>
        <v>1.3803869099999999</v>
      </c>
      <c r="P1413" s="103">
        <f t="shared" si="712"/>
        <v>167.47582646999999</v>
      </c>
      <c r="Q1413" s="11">
        <f t="shared" si="726"/>
        <v>0</v>
      </c>
      <c r="R1413" s="30">
        <f t="shared" si="721"/>
        <v>0</v>
      </c>
      <c r="S1413" s="8">
        <f t="shared" si="713"/>
        <v>0</v>
      </c>
      <c r="T1413" s="113">
        <f t="shared" si="722"/>
        <v>0.16</v>
      </c>
      <c r="U1413" s="111">
        <f t="shared" si="729"/>
        <v>2</v>
      </c>
      <c r="V1413" s="111">
        <v>252</v>
      </c>
      <c r="W1413" s="110">
        <f t="shared" si="714"/>
        <v>1.0011786300000001</v>
      </c>
      <c r="X1413" s="103">
        <f t="shared" si="715"/>
        <v>0.19739203</v>
      </c>
      <c r="Y1413" s="103">
        <f t="shared" si="716"/>
        <v>0</v>
      </c>
      <c r="Z1413" s="114" t="str">
        <f t="shared" si="724"/>
        <v>A+J=</v>
      </c>
      <c r="AA1413" s="108">
        <f t="shared" si="725"/>
        <v>45617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2">
        <f t="shared" si="717"/>
        <v>45589</v>
      </c>
      <c r="B1414" s="103">
        <f t="shared" si="709"/>
        <v>167.79476391999998</v>
      </c>
      <c r="C1414" s="192">
        <f t="shared" si="727"/>
        <v>121.3252786319982</v>
      </c>
      <c r="D1414" s="104">
        <f t="shared" si="718"/>
        <v>1143.3130000000001</v>
      </c>
      <c r="E1414" s="105">
        <f t="shared" si="730"/>
        <v>1146.575</v>
      </c>
      <c r="F1414" s="106">
        <f t="shared" si="731"/>
        <v>45556</v>
      </c>
      <c r="G1414" s="107">
        <f t="shared" si="710"/>
        <v>2.8531119649648495E-3</v>
      </c>
      <c r="H1414" s="108">
        <f t="shared" si="723"/>
        <v>45617</v>
      </c>
      <c r="I1414" s="108">
        <f t="shared" si="711"/>
        <v>45617</v>
      </c>
      <c r="J1414" s="109">
        <f t="shared" si="719"/>
        <v>21</v>
      </c>
      <c r="K1414" s="109">
        <f t="shared" si="734"/>
        <v>3</v>
      </c>
      <c r="L1414" s="8">
        <f t="shared" si="720"/>
        <v>1.00040708</v>
      </c>
      <c r="M1414" s="110">
        <f t="shared" si="733"/>
        <v>1.00285311</v>
      </c>
      <c r="N1414" s="110">
        <f t="shared" si="728"/>
        <v>1.380012420580274</v>
      </c>
      <c r="O1414" s="103">
        <f t="shared" si="732"/>
        <v>1.3805741899999999</v>
      </c>
      <c r="P1414" s="103">
        <f t="shared" si="712"/>
        <v>167.49854826999999</v>
      </c>
      <c r="Q1414" s="11">
        <f t="shared" si="726"/>
        <v>0</v>
      </c>
      <c r="R1414" s="30">
        <f t="shared" si="721"/>
        <v>0</v>
      </c>
      <c r="S1414" s="8">
        <f t="shared" si="713"/>
        <v>0</v>
      </c>
      <c r="T1414" s="113">
        <f t="shared" si="722"/>
        <v>0.16</v>
      </c>
      <c r="U1414" s="111">
        <f t="shared" si="729"/>
        <v>3</v>
      </c>
      <c r="V1414" s="111">
        <v>252</v>
      </c>
      <c r="W1414" s="110">
        <f t="shared" si="714"/>
        <v>1.001768467</v>
      </c>
      <c r="X1414" s="103">
        <f t="shared" si="715"/>
        <v>0.29621565</v>
      </c>
      <c r="Y1414" s="103">
        <f t="shared" si="716"/>
        <v>0</v>
      </c>
      <c r="Z1414" s="114" t="str">
        <f t="shared" si="724"/>
        <v>A+J=</v>
      </c>
      <c r="AA1414" s="108">
        <f t="shared" si="725"/>
        <v>45617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2">
        <f t="shared" si="717"/>
        <v>45590</v>
      </c>
      <c r="B1415" s="103">
        <f t="shared" si="709"/>
        <v>167.91639896999999</v>
      </c>
      <c r="C1415" s="192">
        <f t="shared" si="727"/>
        <v>121.3252786319982</v>
      </c>
      <c r="D1415" s="104">
        <f t="shared" si="718"/>
        <v>1143.3130000000001</v>
      </c>
      <c r="E1415" s="105">
        <f t="shared" si="730"/>
        <v>1146.575</v>
      </c>
      <c r="F1415" s="106">
        <f t="shared" si="731"/>
        <v>45556</v>
      </c>
      <c r="G1415" s="107">
        <f t="shared" si="710"/>
        <v>2.8531119649648495E-3</v>
      </c>
      <c r="H1415" s="108">
        <f t="shared" si="723"/>
        <v>45617</v>
      </c>
      <c r="I1415" s="108">
        <f t="shared" si="711"/>
        <v>45617</v>
      </c>
      <c r="J1415" s="109">
        <f t="shared" si="719"/>
        <v>21</v>
      </c>
      <c r="K1415" s="109">
        <f t="shared" si="734"/>
        <v>4</v>
      </c>
      <c r="L1415" s="8">
        <f t="shared" si="720"/>
        <v>1.0005428199999999</v>
      </c>
      <c r="M1415" s="110">
        <f t="shared" si="733"/>
        <v>1.00285311</v>
      </c>
      <c r="N1415" s="110">
        <f t="shared" si="728"/>
        <v>1.380012420580274</v>
      </c>
      <c r="O1415" s="103">
        <f t="shared" si="732"/>
        <v>1.3807615099999999</v>
      </c>
      <c r="P1415" s="103">
        <f t="shared" si="712"/>
        <v>167.52127492</v>
      </c>
      <c r="Q1415" s="11">
        <f t="shared" si="726"/>
        <v>0</v>
      </c>
      <c r="R1415" s="30">
        <f t="shared" si="721"/>
        <v>0</v>
      </c>
      <c r="S1415" s="8">
        <f t="shared" si="713"/>
        <v>0</v>
      </c>
      <c r="T1415" s="113">
        <f t="shared" si="722"/>
        <v>0.16</v>
      </c>
      <c r="U1415" s="111">
        <f t="shared" si="729"/>
        <v>4</v>
      </c>
      <c r="V1415" s="111">
        <v>252</v>
      </c>
      <c r="W1415" s="110">
        <f t="shared" si="714"/>
        <v>1.0023586499999999</v>
      </c>
      <c r="X1415" s="103">
        <f t="shared" si="715"/>
        <v>0.39512405</v>
      </c>
      <c r="Y1415" s="103">
        <f t="shared" si="716"/>
        <v>0</v>
      </c>
      <c r="Z1415" s="114" t="str">
        <f t="shared" si="724"/>
        <v>A+J=</v>
      </c>
      <c r="AA1415" s="108">
        <f t="shared" si="725"/>
        <v>45617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2">
        <f t="shared" si="717"/>
        <v>45591</v>
      </c>
      <c r="B1416" s="103">
        <f t="shared" si="709"/>
        <v>168.03812176</v>
      </c>
      <c r="C1416" s="192">
        <f t="shared" si="727"/>
        <v>121.3252786319982</v>
      </c>
      <c r="D1416" s="104">
        <f t="shared" si="718"/>
        <v>1143.3130000000001</v>
      </c>
      <c r="E1416" s="105">
        <f t="shared" si="730"/>
        <v>1146.575</v>
      </c>
      <c r="F1416" s="106">
        <f t="shared" si="731"/>
        <v>45556</v>
      </c>
      <c r="G1416" s="107">
        <f t="shared" si="710"/>
        <v>2.8531119649648495E-3</v>
      </c>
      <c r="H1416" s="108">
        <f t="shared" si="723"/>
        <v>45617</v>
      </c>
      <c r="I1416" s="108">
        <f t="shared" si="711"/>
        <v>45617</v>
      </c>
      <c r="J1416" s="109">
        <f t="shared" si="719"/>
        <v>21</v>
      </c>
      <c r="K1416" s="109">
        <f t="shared" si="734"/>
        <v>5</v>
      </c>
      <c r="L1416" s="8">
        <f t="shared" si="720"/>
        <v>1.00067857</v>
      </c>
      <c r="M1416" s="110">
        <f t="shared" si="733"/>
        <v>1.00285311</v>
      </c>
      <c r="N1416" s="110">
        <f t="shared" si="728"/>
        <v>1.380012420580274</v>
      </c>
      <c r="O1416" s="103">
        <f t="shared" si="732"/>
        <v>1.38094885</v>
      </c>
      <c r="P1416" s="103">
        <f t="shared" si="712"/>
        <v>167.544004</v>
      </c>
      <c r="Q1416" s="11">
        <f t="shared" si="726"/>
        <v>0</v>
      </c>
      <c r="R1416" s="30">
        <f t="shared" si="721"/>
        <v>0</v>
      </c>
      <c r="S1416" s="8">
        <f t="shared" si="713"/>
        <v>0</v>
      </c>
      <c r="T1416" s="113">
        <f t="shared" si="722"/>
        <v>0.16</v>
      </c>
      <c r="U1416" s="111">
        <f t="shared" si="729"/>
        <v>5</v>
      </c>
      <c r="V1416" s="111">
        <v>252</v>
      </c>
      <c r="W1416" s="110">
        <f t="shared" si="714"/>
        <v>1.0029491820000001</v>
      </c>
      <c r="X1416" s="103">
        <f t="shared" si="715"/>
        <v>0.49411776000000002</v>
      </c>
      <c r="Y1416" s="103">
        <f t="shared" si="716"/>
        <v>0</v>
      </c>
      <c r="Z1416" s="114" t="str">
        <f t="shared" si="724"/>
        <v>A+J=</v>
      </c>
      <c r="AA1416" s="108">
        <f t="shared" si="725"/>
        <v>45617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2">
        <f t="shared" si="717"/>
        <v>45592</v>
      </c>
      <c r="B1417" s="103">
        <f t="shared" si="709"/>
        <v>168.03812176</v>
      </c>
      <c r="C1417" s="192">
        <f t="shared" si="727"/>
        <v>121.3252786319982</v>
      </c>
      <c r="D1417" s="104">
        <f t="shared" si="718"/>
        <v>1143.3130000000001</v>
      </c>
      <c r="E1417" s="105">
        <f t="shared" si="730"/>
        <v>1146.575</v>
      </c>
      <c r="F1417" s="106">
        <f t="shared" si="731"/>
        <v>45556</v>
      </c>
      <c r="G1417" s="107">
        <f t="shared" si="710"/>
        <v>2.8531119649648495E-3</v>
      </c>
      <c r="H1417" s="108">
        <f t="shared" si="723"/>
        <v>45617</v>
      </c>
      <c r="I1417" s="108">
        <f t="shared" si="711"/>
        <v>45617</v>
      </c>
      <c r="J1417" s="109">
        <f t="shared" si="719"/>
        <v>21</v>
      </c>
      <c r="K1417" s="109">
        <f t="shared" si="734"/>
        <v>5</v>
      </c>
      <c r="L1417" s="8">
        <f t="shared" si="720"/>
        <v>1.00067857</v>
      </c>
      <c r="M1417" s="110">
        <f t="shared" si="733"/>
        <v>1.00285311</v>
      </c>
      <c r="N1417" s="110">
        <f t="shared" si="728"/>
        <v>1.380012420580274</v>
      </c>
      <c r="O1417" s="103">
        <f t="shared" si="732"/>
        <v>1.38094885</v>
      </c>
      <c r="P1417" s="103">
        <f t="shared" si="712"/>
        <v>167.544004</v>
      </c>
      <c r="Q1417" s="11">
        <f t="shared" si="726"/>
        <v>0</v>
      </c>
      <c r="R1417" s="30">
        <f t="shared" si="721"/>
        <v>0</v>
      </c>
      <c r="S1417" s="8">
        <f t="shared" si="713"/>
        <v>0</v>
      </c>
      <c r="T1417" s="113">
        <f t="shared" si="722"/>
        <v>0.16</v>
      </c>
      <c r="U1417" s="111">
        <f t="shared" si="729"/>
        <v>5</v>
      </c>
      <c r="V1417" s="111">
        <v>252</v>
      </c>
      <c r="W1417" s="110">
        <f t="shared" si="714"/>
        <v>1.0029491820000001</v>
      </c>
      <c r="X1417" s="103">
        <f t="shared" si="715"/>
        <v>0.49411776000000002</v>
      </c>
      <c r="Y1417" s="103">
        <f t="shared" si="716"/>
        <v>0</v>
      </c>
      <c r="Z1417" s="114" t="str">
        <f t="shared" si="724"/>
        <v>A+J=</v>
      </c>
      <c r="AA1417" s="108">
        <f t="shared" si="725"/>
        <v>45617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2">
        <f t="shared" si="717"/>
        <v>45593</v>
      </c>
      <c r="B1418" s="103">
        <f t="shared" ref="B1418:B1481" si="735">(P1418+X1418)</f>
        <v>168.03812176</v>
      </c>
      <c r="C1418" s="192">
        <f t="shared" si="727"/>
        <v>121.3252786319982</v>
      </c>
      <c r="D1418" s="104">
        <f t="shared" si="718"/>
        <v>1143.3130000000001</v>
      </c>
      <c r="E1418" s="105">
        <f t="shared" si="730"/>
        <v>1146.575</v>
      </c>
      <c r="F1418" s="106">
        <f t="shared" si="731"/>
        <v>45556</v>
      </c>
      <c r="G1418" s="107">
        <f t="shared" ref="G1418:G1481" si="736">(E1418/D1418)-1</f>
        <v>2.8531119649648495E-3</v>
      </c>
      <c r="H1418" s="108">
        <f t="shared" si="723"/>
        <v>45617</v>
      </c>
      <c r="I1418" s="108">
        <f t="shared" ref="I1418:I1481" si="737">IF(A1418&gt;I1417,H1418,I1417)</f>
        <v>45617</v>
      </c>
      <c r="J1418" s="109">
        <f t="shared" si="719"/>
        <v>21</v>
      </c>
      <c r="K1418" s="109">
        <f t="shared" si="734"/>
        <v>5</v>
      </c>
      <c r="L1418" s="8">
        <f t="shared" si="720"/>
        <v>1.00067857</v>
      </c>
      <c r="M1418" s="110">
        <f t="shared" si="733"/>
        <v>1.00285311</v>
      </c>
      <c r="N1418" s="110">
        <f t="shared" si="728"/>
        <v>1.380012420580274</v>
      </c>
      <c r="O1418" s="103">
        <f t="shared" si="732"/>
        <v>1.38094885</v>
      </c>
      <c r="P1418" s="103">
        <f t="shared" ref="P1418:P1481" si="738">TRUNC(C1418*O1418,8)</f>
        <v>167.544004</v>
      </c>
      <c r="Q1418" s="11">
        <f t="shared" si="726"/>
        <v>0</v>
      </c>
      <c r="R1418" s="30">
        <f t="shared" si="721"/>
        <v>0</v>
      </c>
      <c r="S1418" s="8">
        <f t="shared" ref="S1418:S1481" si="739">IF(R1418&gt;0,TRUNC(R1418*P1418,8),0)</f>
        <v>0</v>
      </c>
      <c r="T1418" s="113">
        <f t="shared" si="722"/>
        <v>0.16</v>
      </c>
      <c r="U1418" s="111">
        <f t="shared" si="729"/>
        <v>5</v>
      </c>
      <c r="V1418" s="111">
        <v>252</v>
      </c>
      <c r="W1418" s="110">
        <f t="shared" ref="W1418:W1481" si="740">ROUND((1+T1418)^TRUNC((U1418/V1418),9),9)</f>
        <v>1.0029491820000001</v>
      </c>
      <c r="X1418" s="103">
        <f t="shared" ref="X1418:X1481" si="741">TRUNC((P1418*(W1418-1)),8)</f>
        <v>0.49411776000000002</v>
      </c>
      <c r="Y1418" s="103">
        <f t="shared" ref="Y1418:Y1481" si="742">IF(Q1418&gt;0,S1418+X1418,0)</f>
        <v>0</v>
      </c>
      <c r="Z1418" s="114" t="str">
        <f t="shared" si="724"/>
        <v>A+J=</v>
      </c>
      <c r="AA1418" s="108">
        <f t="shared" si="725"/>
        <v>45617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2">
        <f t="shared" ref="A1419:A1482" si="743">(A1418+1)</f>
        <v>45594</v>
      </c>
      <c r="B1419" s="103">
        <f t="shared" si="735"/>
        <v>168.15993195999999</v>
      </c>
      <c r="C1419" s="192">
        <f t="shared" si="727"/>
        <v>121.3252786319982</v>
      </c>
      <c r="D1419" s="104">
        <f t="shared" ref="D1419:D1482" si="744">IF(E1419=E1418,D1418,E1418)</f>
        <v>1143.3130000000001</v>
      </c>
      <c r="E1419" s="105">
        <f t="shared" si="730"/>
        <v>1146.575</v>
      </c>
      <c r="F1419" s="106">
        <f t="shared" si="731"/>
        <v>45556</v>
      </c>
      <c r="G1419" s="107">
        <f t="shared" si="736"/>
        <v>2.8531119649648495E-3</v>
      </c>
      <c r="H1419" s="108">
        <f t="shared" si="723"/>
        <v>45617</v>
      </c>
      <c r="I1419" s="108">
        <f t="shared" si="737"/>
        <v>45617</v>
      </c>
      <c r="J1419" s="109">
        <f t="shared" ref="J1419:J1482" si="745">IF(I1419=I1418,J1418,NETWORKDAYS(I1418,I1419,$AD$171:$AD$502)-1)</f>
        <v>21</v>
      </c>
      <c r="K1419" s="109">
        <f t="shared" si="734"/>
        <v>6</v>
      </c>
      <c r="L1419" s="8">
        <f t="shared" ref="L1419:L1482" si="746">IF(E1419&lt;D1419,1,TRUNC((E1419/D1419)^TRUNC((K1419/J1419),9),8))</f>
        <v>1.00081434</v>
      </c>
      <c r="M1419" s="110">
        <f t="shared" si="733"/>
        <v>1.00285311</v>
      </c>
      <c r="N1419" s="110">
        <f t="shared" si="728"/>
        <v>1.380012420580274</v>
      </c>
      <c r="O1419" s="103">
        <f t="shared" si="732"/>
        <v>1.38113621</v>
      </c>
      <c r="P1419" s="103">
        <f t="shared" si="738"/>
        <v>167.56673549999999</v>
      </c>
      <c r="Q1419" s="11">
        <f t="shared" si="726"/>
        <v>0</v>
      </c>
      <c r="R1419" s="30">
        <f t="shared" ref="R1419:R1482" si="747">IF(Q1419&gt;0,VLOOKUP($A1419,$AD$10:$AI$165,6),0)</f>
        <v>0</v>
      </c>
      <c r="S1419" s="8">
        <f t="shared" si="739"/>
        <v>0</v>
      </c>
      <c r="T1419" s="113">
        <f t="shared" ref="T1419:T1482" si="748">(T1418)</f>
        <v>0.16</v>
      </c>
      <c r="U1419" s="111">
        <f t="shared" si="729"/>
        <v>6</v>
      </c>
      <c r="V1419" s="111">
        <v>252</v>
      </c>
      <c r="W1419" s="110">
        <f t="shared" si="740"/>
        <v>1.003540061</v>
      </c>
      <c r="X1419" s="103">
        <f t="shared" si="741"/>
        <v>0.59319646000000004</v>
      </c>
      <c r="Y1419" s="103">
        <f t="shared" si="742"/>
        <v>0</v>
      </c>
      <c r="Z1419" s="114" t="str">
        <f t="shared" si="724"/>
        <v>A+J=</v>
      </c>
      <c r="AA1419" s="108">
        <f t="shared" si="725"/>
        <v>45617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2">
        <f t="shared" si="743"/>
        <v>45595</v>
      </c>
      <c r="B1420" s="103">
        <f t="shared" si="735"/>
        <v>168.28183222999999</v>
      </c>
      <c r="C1420" s="192">
        <f t="shared" si="727"/>
        <v>121.3252786319982</v>
      </c>
      <c r="D1420" s="104">
        <f t="shared" si="744"/>
        <v>1143.3130000000001</v>
      </c>
      <c r="E1420" s="105">
        <f t="shared" si="730"/>
        <v>1146.575</v>
      </c>
      <c r="F1420" s="106">
        <f t="shared" si="731"/>
        <v>45556</v>
      </c>
      <c r="G1420" s="107">
        <f t="shared" si="736"/>
        <v>2.8531119649648495E-3</v>
      </c>
      <c r="H1420" s="108">
        <f t="shared" ref="H1420:H1483" si="749">IF(DAY(A1420)=H$9,VLOOKUP(A1420,AH$118:AN$450,4),H1419)</f>
        <v>45617</v>
      </c>
      <c r="I1420" s="108">
        <f t="shared" si="737"/>
        <v>45617</v>
      </c>
      <c r="J1420" s="109">
        <f t="shared" si="745"/>
        <v>21</v>
      </c>
      <c r="K1420" s="109">
        <f t="shared" si="734"/>
        <v>7</v>
      </c>
      <c r="L1420" s="8">
        <f t="shared" si="746"/>
        <v>1.0009501300000001</v>
      </c>
      <c r="M1420" s="110">
        <f t="shared" si="733"/>
        <v>1.00285311</v>
      </c>
      <c r="N1420" s="110">
        <f t="shared" si="728"/>
        <v>1.380012420580274</v>
      </c>
      <c r="O1420" s="103">
        <f t="shared" si="732"/>
        <v>1.3813236099999999</v>
      </c>
      <c r="P1420" s="103">
        <f t="shared" si="738"/>
        <v>167.58947186</v>
      </c>
      <c r="Q1420" s="11">
        <f t="shared" si="726"/>
        <v>0</v>
      </c>
      <c r="R1420" s="30">
        <f t="shared" si="747"/>
        <v>0</v>
      </c>
      <c r="S1420" s="8">
        <f t="shared" si="739"/>
        <v>0</v>
      </c>
      <c r="T1420" s="113">
        <f t="shared" si="748"/>
        <v>0.16</v>
      </c>
      <c r="U1420" s="111">
        <f t="shared" si="729"/>
        <v>7</v>
      </c>
      <c r="V1420" s="111">
        <v>252</v>
      </c>
      <c r="W1420" s="110">
        <f t="shared" si="740"/>
        <v>1.004131288</v>
      </c>
      <c r="X1420" s="103">
        <f t="shared" si="741"/>
        <v>0.69236036999999995</v>
      </c>
      <c r="Y1420" s="103">
        <f t="shared" si="742"/>
        <v>0</v>
      </c>
      <c r="Z1420" s="114" t="str">
        <f t="shared" ref="Z1420:Z1483" si="750">IF($Q1419&gt;0,VLOOKUP($A1419,$AD$10:$AM$165,9),Z1419)</f>
        <v>A+J=</v>
      </c>
      <c r="AA1420" s="108">
        <f t="shared" ref="AA1420:AA1483" si="751">IF($Q1419&gt;0,VLOOKUP($A1419,$AD$10:$AM$165,10),AA1419)</f>
        <v>45617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2">
        <f t="shared" si="743"/>
        <v>45596</v>
      </c>
      <c r="B1421" s="103">
        <f t="shared" si="735"/>
        <v>168.40382031000001</v>
      </c>
      <c r="C1421" s="192">
        <f t="shared" si="727"/>
        <v>121.3252786319982</v>
      </c>
      <c r="D1421" s="104">
        <f t="shared" si="744"/>
        <v>1143.3130000000001</v>
      </c>
      <c r="E1421" s="105">
        <f t="shared" si="730"/>
        <v>1146.575</v>
      </c>
      <c r="F1421" s="106">
        <f t="shared" si="731"/>
        <v>45556</v>
      </c>
      <c r="G1421" s="107">
        <f t="shared" si="736"/>
        <v>2.8531119649648495E-3</v>
      </c>
      <c r="H1421" s="108">
        <f t="shared" si="749"/>
        <v>45617</v>
      </c>
      <c r="I1421" s="108">
        <f t="shared" si="737"/>
        <v>45617</v>
      </c>
      <c r="J1421" s="109">
        <f t="shared" si="745"/>
        <v>21</v>
      </c>
      <c r="K1421" s="109">
        <f t="shared" si="734"/>
        <v>8</v>
      </c>
      <c r="L1421" s="8">
        <f t="shared" si="746"/>
        <v>1.0010859400000001</v>
      </c>
      <c r="M1421" s="110">
        <f t="shared" si="733"/>
        <v>1.00285311</v>
      </c>
      <c r="N1421" s="110">
        <f t="shared" si="728"/>
        <v>1.380012420580274</v>
      </c>
      <c r="O1421" s="103">
        <f t="shared" si="732"/>
        <v>1.38151103</v>
      </c>
      <c r="P1421" s="103">
        <f t="shared" si="738"/>
        <v>167.61221064</v>
      </c>
      <c r="Q1421" s="11">
        <f t="shared" ref="Q1421:Q1484" si="752">IF(VLOOKUP(A1421,AD$10:AK$165,8)=VLOOKUP(A1420,AD$10:AK$165,8),0,VLOOKUP(A1421,AD$10:AK$165,8))</f>
        <v>0</v>
      </c>
      <c r="R1421" s="30">
        <f t="shared" si="747"/>
        <v>0</v>
      </c>
      <c r="S1421" s="8">
        <f t="shared" si="739"/>
        <v>0</v>
      </c>
      <c r="T1421" s="113">
        <f t="shared" si="748"/>
        <v>0.16</v>
      </c>
      <c r="U1421" s="111">
        <f t="shared" si="729"/>
        <v>8</v>
      </c>
      <c r="V1421" s="111">
        <v>252</v>
      </c>
      <c r="W1421" s="110">
        <f t="shared" si="740"/>
        <v>1.0047228640000001</v>
      </c>
      <c r="X1421" s="103">
        <f t="shared" si="741"/>
        <v>0.79160967000000004</v>
      </c>
      <c r="Y1421" s="103">
        <f t="shared" si="742"/>
        <v>0</v>
      </c>
      <c r="Z1421" s="114" t="str">
        <f t="shared" si="750"/>
        <v>A+J=</v>
      </c>
      <c r="AA1421" s="108">
        <f t="shared" si="751"/>
        <v>45617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2">
        <f t="shared" si="743"/>
        <v>45597</v>
      </c>
      <c r="B1422" s="103">
        <f t="shared" si="735"/>
        <v>168.52589485999999</v>
      </c>
      <c r="C1422" s="192">
        <f t="shared" ref="C1422:C1485" si="753">C1421-(S1421/O1421)</f>
        <v>121.3252786319982</v>
      </c>
      <c r="D1422" s="104">
        <f t="shared" si="744"/>
        <v>1143.3130000000001</v>
      </c>
      <c r="E1422" s="105">
        <f t="shared" si="730"/>
        <v>1146.575</v>
      </c>
      <c r="F1422" s="106">
        <f t="shared" si="731"/>
        <v>45556</v>
      </c>
      <c r="G1422" s="107">
        <f t="shared" si="736"/>
        <v>2.8531119649648495E-3</v>
      </c>
      <c r="H1422" s="108">
        <f t="shared" si="749"/>
        <v>45617</v>
      </c>
      <c r="I1422" s="108">
        <f t="shared" si="737"/>
        <v>45617</v>
      </c>
      <c r="J1422" s="109">
        <f t="shared" si="745"/>
        <v>21</v>
      </c>
      <c r="K1422" s="109">
        <f t="shared" si="734"/>
        <v>9</v>
      </c>
      <c r="L1422" s="8">
        <f t="shared" si="746"/>
        <v>1.00122176</v>
      </c>
      <c r="M1422" s="110">
        <f t="shared" si="733"/>
        <v>1.00285311</v>
      </c>
      <c r="N1422" s="110">
        <f t="shared" si="728"/>
        <v>1.380012420580274</v>
      </c>
      <c r="O1422" s="103">
        <f t="shared" si="732"/>
        <v>1.38169846</v>
      </c>
      <c r="P1422" s="103">
        <f t="shared" si="738"/>
        <v>167.63495064</v>
      </c>
      <c r="Q1422" s="11">
        <f t="shared" si="752"/>
        <v>0</v>
      </c>
      <c r="R1422" s="30">
        <f t="shared" si="747"/>
        <v>0</v>
      </c>
      <c r="S1422" s="8">
        <f t="shared" si="739"/>
        <v>0</v>
      </c>
      <c r="T1422" s="113">
        <f t="shared" si="748"/>
        <v>0.16</v>
      </c>
      <c r="U1422" s="111">
        <f t="shared" si="729"/>
        <v>9</v>
      </c>
      <c r="V1422" s="111">
        <v>252</v>
      </c>
      <c r="W1422" s="110">
        <f t="shared" si="740"/>
        <v>1.005314788</v>
      </c>
      <c r="X1422" s="103">
        <f t="shared" si="741"/>
        <v>0.89094421999999995</v>
      </c>
      <c r="Y1422" s="103">
        <f t="shared" si="742"/>
        <v>0</v>
      </c>
      <c r="Z1422" s="114" t="str">
        <f t="shared" si="750"/>
        <v>A+J=</v>
      </c>
      <c r="AA1422" s="108">
        <f t="shared" si="751"/>
        <v>45617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2">
        <f t="shared" si="743"/>
        <v>45598</v>
      </c>
      <c r="B1423" s="103">
        <f t="shared" si="735"/>
        <v>168.64805972000002</v>
      </c>
      <c r="C1423" s="192">
        <f t="shared" si="753"/>
        <v>121.3252786319982</v>
      </c>
      <c r="D1423" s="104">
        <f t="shared" si="744"/>
        <v>1143.3130000000001</v>
      </c>
      <c r="E1423" s="105">
        <f t="shared" si="730"/>
        <v>1146.575</v>
      </c>
      <c r="F1423" s="106">
        <f t="shared" si="731"/>
        <v>45556</v>
      </c>
      <c r="G1423" s="107">
        <f t="shared" si="736"/>
        <v>2.8531119649648495E-3</v>
      </c>
      <c r="H1423" s="108">
        <f t="shared" si="749"/>
        <v>45617</v>
      </c>
      <c r="I1423" s="108">
        <f t="shared" si="737"/>
        <v>45617</v>
      </c>
      <c r="J1423" s="109">
        <f t="shared" si="745"/>
        <v>21</v>
      </c>
      <c r="K1423" s="109">
        <f t="shared" si="734"/>
        <v>10</v>
      </c>
      <c r="L1423" s="8">
        <f t="shared" si="746"/>
        <v>1.0013576099999999</v>
      </c>
      <c r="M1423" s="110">
        <f t="shared" si="733"/>
        <v>1.00285311</v>
      </c>
      <c r="N1423" s="110">
        <f t="shared" si="728"/>
        <v>1.380012420580274</v>
      </c>
      <c r="O1423" s="103">
        <f t="shared" si="732"/>
        <v>1.3818859299999999</v>
      </c>
      <c r="P1423" s="103">
        <f t="shared" si="738"/>
        <v>167.65769549000001</v>
      </c>
      <c r="Q1423" s="11">
        <f t="shared" si="752"/>
        <v>0</v>
      </c>
      <c r="R1423" s="30">
        <f t="shared" si="747"/>
        <v>0</v>
      </c>
      <c r="S1423" s="8">
        <f t="shared" si="739"/>
        <v>0</v>
      </c>
      <c r="T1423" s="113">
        <f t="shared" si="748"/>
        <v>0.16</v>
      </c>
      <c r="U1423" s="111">
        <f t="shared" si="729"/>
        <v>10</v>
      </c>
      <c r="V1423" s="111">
        <v>252</v>
      </c>
      <c r="W1423" s="110">
        <f t="shared" si="740"/>
        <v>1.005907061</v>
      </c>
      <c r="X1423" s="103">
        <f t="shared" si="741"/>
        <v>0.99036422999999996</v>
      </c>
      <c r="Y1423" s="103">
        <f t="shared" si="742"/>
        <v>0</v>
      </c>
      <c r="Z1423" s="114" t="str">
        <f t="shared" si="750"/>
        <v>A+J=</v>
      </c>
      <c r="AA1423" s="108">
        <f t="shared" si="751"/>
        <v>45617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2">
        <f t="shared" si="743"/>
        <v>45599</v>
      </c>
      <c r="B1424" s="103">
        <f t="shared" si="735"/>
        <v>168.64805972000002</v>
      </c>
      <c r="C1424" s="192">
        <f t="shared" si="753"/>
        <v>121.3252786319982</v>
      </c>
      <c r="D1424" s="104">
        <f t="shared" si="744"/>
        <v>1143.3130000000001</v>
      </c>
      <c r="E1424" s="105">
        <f t="shared" si="730"/>
        <v>1146.575</v>
      </c>
      <c r="F1424" s="106">
        <f t="shared" si="731"/>
        <v>45556</v>
      </c>
      <c r="G1424" s="107">
        <f t="shared" si="736"/>
        <v>2.8531119649648495E-3</v>
      </c>
      <c r="H1424" s="108">
        <f t="shared" si="749"/>
        <v>45617</v>
      </c>
      <c r="I1424" s="108">
        <f t="shared" si="737"/>
        <v>45617</v>
      </c>
      <c r="J1424" s="109">
        <f t="shared" si="745"/>
        <v>21</v>
      </c>
      <c r="K1424" s="109">
        <f t="shared" si="734"/>
        <v>10</v>
      </c>
      <c r="L1424" s="8">
        <f t="shared" si="746"/>
        <v>1.0013576099999999</v>
      </c>
      <c r="M1424" s="110">
        <f t="shared" si="733"/>
        <v>1.00285311</v>
      </c>
      <c r="N1424" s="110">
        <f t="shared" si="728"/>
        <v>1.380012420580274</v>
      </c>
      <c r="O1424" s="103">
        <f t="shared" si="732"/>
        <v>1.3818859299999999</v>
      </c>
      <c r="P1424" s="103">
        <f t="shared" si="738"/>
        <v>167.65769549000001</v>
      </c>
      <c r="Q1424" s="11">
        <f t="shared" si="752"/>
        <v>0</v>
      </c>
      <c r="R1424" s="30">
        <f t="shared" si="747"/>
        <v>0</v>
      </c>
      <c r="S1424" s="8">
        <f t="shared" si="739"/>
        <v>0</v>
      </c>
      <c r="T1424" s="113">
        <f t="shared" si="748"/>
        <v>0.16</v>
      </c>
      <c r="U1424" s="111">
        <f t="shared" si="729"/>
        <v>10</v>
      </c>
      <c r="V1424" s="111">
        <v>252</v>
      </c>
      <c r="W1424" s="110">
        <f t="shared" si="740"/>
        <v>1.005907061</v>
      </c>
      <c r="X1424" s="103">
        <f t="shared" si="741"/>
        <v>0.99036422999999996</v>
      </c>
      <c r="Y1424" s="103">
        <f t="shared" si="742"/>
        <v>0</v>
      </c>
      <c r="Z1424" s="114" t="str">
        <f t="shared" si="750"/>
        <v>A+J=</v>
      </c>
      <c r="AA1424" s="108">
        <f t="shared" si="751"/>
        <v>45617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2">
        <f t="shared" si="743"/>
        <v>45600</v>
      </c>
      <c r="B1425" s="103">
        <f t="shared" si="735"/>
        <v>168.64805972000002</v>
      </c>
      <c r="C1425" s="192">
        <f t="shared" si="753"/>
        <v>121.3252786319982</v>
      </c>
      <c r="D1425" s="104">
        <f t="shared" si="744"/>
        <v>1143.3130000000001</v>
      </c>
      <c r="E1425" s="105">
        <f t="shared" si="730"/>
        <v>1146.575</v>
      </c>
      <c r="F1425" s="106">
        <f t="shared" si="731"/>
        <v>45556</v>
      </c>
      <c r="G1425" s="107">
        <f t="shared" si="736"/>
        <v>2.8531119649648495E-3</v>
      </c>
      <c r="H1425" s="108">
        <f t="shared" si="749"/>
        <v>45617</v>
      </c>
      <c r="I1425" s="108">
        <f t="shared" si="737"/>
        <v>45617</v>
      </c>
      <c r="J1425" s="109">
        <f t="shared" si="745"/>
        <v>21</v>
      </c>
      <c r="K1425" s="109">
        <f t="shared" si="734"/>
        <v>10</v>
      </c>
      <c r="L1425" s="8">
        <f t="shared" si="746"/>
        <v>1.0013576099999999</v>
      </c>
      <c r="M1425" s="110">
        <f t="shared" si="733"/>
        <v>1.00285311</v>
      </c>
      <c r="N1425" s="110">
        <f t="shared" si="728"/>
        <v>1.380012420580274</v>
      </c>
      <c r="O1425" s="103">
        <f t="shared" si="732"/>
        <v>1.3818859299999999</v>
      </c>
      <c r="P1425" s="103">
        <f t="shared" si="738"/>
        <v>167.65769549000001</v>
      </c>
      <c r="Q1425" s="11">
        <f t="shared" si="752"/>
        <v>0</v>
      </c>
      <c r="R1425" s="30">
        <f t="shared" si="747"/>
        <v>0</v>
      </c>
      <c r="S1425" s="8">
        <f t="shared" si="739"/>
        <v>0</v>
      </c>
      <c r="T1425" s="113">
        <f t="shared" si="748"/>
        <v>0.16</v>
      </c>
      <c r="U1425" s="111">
        <f t="shared" si="729"/>
        <v>10</v>
      </c>
      <c r="V1425" s="111">
        <v>252</v>
      </c>
      <c r="W1425" s="110">
        <f t="shared" si="740"/>
        <v>1.005907061</v>
      </c>
      <c r="X1425" s="103">
        <f t="shared" si="741"/>
        <v>0.99036422999999996</v>
      </c>
      <c r="Y1425" s="103">
        <f t="shared" si="742"/>
        <v>0</v>
      </c>
      <c r="Z1425" s="114" t="str">
        <f t="shared" si="750"/>
        <v>A+J=</v>
      </c>
      <c r="AA1425" s="108">
        <f t="shared" si="751"/>
        <v>45617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2">
        <f t="shared" si="743"/>
        <v>45601</v>
      </c>
      <c r="B1426" s="103">
        <f t="shared" si="735"/>
        <v>168.77031249000001</v>
      </c>
      <c r="C1426" s="192">
        <f t="shared" si="753"/>
        <v>121.3252786319982</v>
      </c>
      <c r="D1426" s="104">
        <f t="shared" si="744"/>
        <v>1143.3130000000001</v>
      </c>
      <c r="E1426" s="105">
        <f t="shared" si="730"/>
        <v>1146.575</v>
      </c>
      <c r="F1426" s="106">
        <f t="shared" si="731"/>
        <v>45556</v>
      </c>
      <c r="G1426" s="107">
        <f t="shared" si="736"/>
        <v>2.8531119649648495E-3</v>
      </c>
      <c r="H1426" s="108">
        <f t="shared" si="749"/>
        <v>45617</v>
      </c>
      <c r="I1426" s="108">
        <f t="shared" si="737"/>
        <v>45617</v>
      </c>
      <c r="J1426" s="109">
        <f t="shared" si="745"/>
        <v>21</v>
      </c>
      <c r="K1426" s="109">
        <f t="shared" si="734"/>
        <v>11</v>
      </c>
      <c r="L1426" s="8">
        <f t="shared" si="746"/>
        <v>1.00149347</v>
      </c>
      <c r="M1426" s="110">
        <f t="shared" si="733"/>
        <v>1.00285311</v>
      </c>
      <c r="N1426" s="110">
        <f t="shared" si="728"/>
        <v>1.380012420580274</v>
      </c>
      <c r="O1426" s="103">
        <f t="shared" si="732"/>
        <v>1.38207342</v>
      </c>
      <c r="P1426" s="103">
        <f t="shared" si="738"/>
        <v>167.68044277000001</v>
      </c>
      <c r="Q1426" s="11">
        <f t="shared" si="752"/>
        <v>0</v>
      </c>
      <c r="R1426" s="30">
        <f t="shared" si="747"/>
        <v>0</v>
      </c>
      <c r="S1426" s="8">
        <f t="shared" si="739"/>
        <v>0</v>
      </c>
      <c r="T1426" s="113">
        <f t="shared" si="748"/>
        <v>0.16</v>
      </c>
      <c r="U1426" s="111">
        <f t="shared" si="729"/>
        <v>11</v>
      </c>
      <c r="V1426" s="111">
        <v>252</v>
      </c>
      <c r="W1426" s="110">
        <f t="shared" si="740"/>
        <v>1.0064996829999999</v>
      </c>
      <c r="X1426" s="103">
        <f t="shared" si="741"/>
        <v>1.08986972</v>
      </c>
      <c r="Y1426" s="103">
        <f t="shared" si="742"/>
        <v>0</v>
      </c>
      <c r="Z1426" s="114" t="str">
        <f t="shared" si="750"/>
        <v>A+J=</v>
      </c>
      <c r="AA1426" s="108">
        <f t="shared" si="751"/>
        <v>45617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2">
        <f t="shared" si="743"/>
        <v>45602</v>
      </c>
      <c r="B1427" s="103">
        <f t="shared" si="735"/>
        <v>168.8926544</v>
      </c>
      <c r="C1427" s="192">
        <f t="shared" si="753"/>
        <v>121.3252786319982</v>
      </c>
      <c r="D1427" s="104">
        <f t="shared" si="744"/>
        <v>1143.3130000000001</v>
      </c>
      <c r="E1427" s="105">
        <f t="shared" si="730"/>
        <v>1146.575</v>
      </c>
      <c r="F1427" s="106">
        <f t="shared" si="731"/>
        <v>45556</v>
      </c>
      <c r="G1427" s="107">
        <f t="shared" si="736"/>
        <v>2.8531119649648495E-3</v>
      </c>
      <c r="H1427" s="108">
        <f t="shared" si="749"/>
        <v>45617</v>
      </c>
      <c r="I1427" s="108">
        <f t="shared" si="737"/>
        <v>45617</v>
      </c>
      <c r="J1427" s="109">
        <f t="shared" si="745"/>
        <v>21</v>
      </c>
      <c r="K1427" s="109">
        <f t="shared" si="734"/>
        <v>12</v>
      </c>
      <c r="L1427" s="8">
        <f t="shared" si="746"/>
        <v>1.00162935</v>
      </c>
      <c r="M1427" s="110">
        <f t="shared" si="733"/>
        <v>1.00285311</v>
      </c>
      <c r="N1427" s="110">
        <f t="shared" si="728"/>
        <v>1.380012420580274</v>
      </c>
      <c r="O1427" s="103">
        <f t="shared" si="732"/>
        <v>1.3822609400000001</v>
      </c>
      <c r="P1427" s="103">
        <f t="shared" si="738"/>
        <v>167.70319368</v>
      </c>
      <c r="Q1427" s="11">
        <f t="shared" si="752"/>
        <v>0</v>
      </c>
      <c r="R1427" s="30">
        <f t="shared" si="747"/>
        <v>0</v>
      </c>
      <c r="S1427" s="8">
        <f t="shared" si="739"/>
        <v>0</v>
      </c>
      <c r="T1427" s="113">
        <f t="shared" si="748"/>
        <v>0.16</v>
      </c>
      <c r="U1427" s="111">
        <f t="shared" si="729"/>
        <v>12</v>
      </c>
      <c r="V1427" s="111">
        <v>252</v>
      </c>
      <c r="W1427" s="110">
        <f t="shared" si="740"/>
        <v>1.007092654</v>
      </c>
      <c r="X1427" s="103">
        <f t="shared" si="741"/>
        <v>1.18946072</v>
      </c>
      <c r="Y1427" s="103">
        <f t="shared" si="742"/>
        <v>0</v>
      </c>
      <c r="Z1427" s="114" t="str">
        <f t="shared" si="750"/>
        <v>A+J=</v>
      </c>
      <c r="AA1427" s="108">
        <f t="shared" si="751"/>
        <v>45617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2">
        <f t="shared" si="743"/>
        <v>45603</v>
      </c>
      <c r="B1428" s="103">
        <f t="shared" si="735"/>
        <v>169.01508428999998</v>
      </c>
      <c r="C1428" s="192">
        <f t="shared" si="753"/>
        <v>121.3252786319982</v>
      </c>
      <c r="D1428" s="104">
        <f t="shared" si="744"/>
        <v>1143.3130000000001</v>
      </c>
      <c r="E1428" s="105">
        <f t="shared" si="730"/>
        <v>1146.575</v>
      </c>
      <c r="F1428" s="106">
        <f t="shared" si="731"/>
        <v>45556</v>
      </c>
      <c r="G1428" s="107">
        <f t="shared" si="736"/>
        <v>2.8531119649648495E-3</v>
      </c>
      <c r="H1428" s="108">
        <f t="shared" si="749"/>
        <v>45617</v>
      </c>
      <c r="I1428" s="108">
        <f t="shared" si="737"/>
        <v>45617</v>
      </c>
      <c r="J1428" s="109">
        <f t="shared" si="745"/>
        <v>21</v>
      </c>
      <c r="K1428" s="109">
        <f t="shared" si="734"/>
        <v>13</v>
      </c>
      <c r="L1428" s="8">
        <f t="shared" si="746"/>
        <v>1.0017652500000001</v>
      </c>
      <c r="M1428" s="110">
        <f t="shared" si="733"/>
        <v>1.00285311</v>
      </c>
      <c r="N1428" s="110">
        <f t="shared" si="728"/>
        <v>1.380012420580274</v>
      </c>
      <c r="O1428" s="103">
        <f t="shared" si="732"/>
        <v>1.3824484800000001</v>
      </c>
      <c r="P1428" s="103">
        <f t="shared" si="738"/>
        <v>167.72594702999999</v>
      </c>
      <c r="Q1428" s="11">
        <f t="shared" si="752"/>
        <v>0</v>
      </c>
      <c r="R1428" s="30">
        <f t="shared" si="747"/>
        <v>0</v>
      </c>
      <c r="S1428" s="8">
        <f t="shared" si="739"/>
        <v>0</v>
      </c>
      <c r="T1428" s="113">
        <f t="shared" si="748"/>
        <v>0.16</v>
      </c>
      <c r="U1428" s="111">
        <f t="shared" si="729"/>
        <v>13</v>
      </c>
      <c r="V1428" s="111">
        <v>252</v>
      </c>
      <c r="W1428" s="110">
        <f t="shared" si="740"/>
        <v>1.0076859739999999</v>
      </c>
      <c r="X1428" s="103">
        <f t="shared" si="741"/>
        <v>1.28913726</v>
      </c>
      <c r="Y1428" s="103">
        <f t="shared" si="742"/>
        <v>0</v>
      </c>
      <c r="Z1428" s="114" t="str">
        <f t="shared" si="750"/>
        <v>A+J=</v>
      </c>
      <c r="AA1428" s="108">
        <f t="shared" si="751"/>
        <v>45617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2">
        <f t="shared" si="743"/>
        <v>45604</v>
      </c>
      <c r="B1429" s="103">
        <f t="shared" si="735"/>
        <v>169.13760356</v>
      </c>
      <c r="C1429" s="192">
        <f t="shared" si="753"/>
        <v>121.3252786319982</v>
      </c>
      <c r="D1429" s="104">
        <f t="shared" si="744"/>
        <v>1143.3130000000001</v>
      </c>
      <c r="E1429" s="105">
        <f t="shared" si="730"/>
        <v>1146.575</v>
      </c>
      <c r="F1429" s="106">
        <f t="shared" si="731"/>
        <v>45556</v>
      </c>
      <c r="G1429" s="107">
        <f t="shared" si="736"/>
        <v>2.8531119649648495E-3</v>
      </c>
      <c r="H1429" s="108">
        <f t="shared" si="749"/>
        <v>45617</v>
      </c>
      <c r="I1429" s="108">
        <f t="shared" si="737"/>
        <v>45617</v>
      </c>
      <c r="J1429" s="109">
        <f t="shared" si="745"/>
        <v>21</v>
      </c>
      <c r="K1429" s="109">
        <f t="shared" si="734"/>
        <v>14</v>
      </c>
      <c r="L1429" s="8">
        <f t="shared" si="746"/>
        <v>1.00190117</v>
      </c>
      <c r="M1429" s="110">
        <f t="shared" si="733"/>
        <v>1.00285311</v>
      </c>
      <c r="N1429" s="110">
        <f t="shared" si="728"/>
        <v>1.380012420580274</v>
      </c>
      <c r="O1429" s="103">
        <f t="shared" si="732"/>
        <v>1.3826360499999999</v>
      </c>
      <c r="P1429" s="103">
        <f t="shared" si="738"/>
        <v>167.74870401000001</v>
      </c>
      <c r="Q1429" s="11">
        <f t="shared" si="752"/>
        <v>0</v>
      </c>
      <c r="R1429" s="30">
        <f t="shared" si="747"/>
        <v>0</v>
      </c>
      <c r="S1429" s="8">
        <f t="shared" si="739"/>
        <v>0</v>
      </c>
      <c r="T1429" s="113">
        <f t="shared" si="748"/>
        <v>0.16</v>
      </c>
      <c r="U1429" s="111">
        <f t="shared" si="729"/>
        <v>14</v>
      </c>
      <c r="V1429" s="111">
        <v>252</v>
      </c>
      <c r="W1429" s="110">
        <f t="shared" si="740"/>
        <v>1.0082796439999999</v>
      </c>
      <c r="X1429" s="103">
        <f t="shared" si="741"/>
        <v>1.3888995500000001</v>
      </c>
      <c r="Y1429" s="103">
        <f t="shared" si="742"/>
        <v>0</v>
      </c>
      <c r="Z1429" s="114" t="str">
        <f t="shared" si="750"/>
        <v>A+J=</v>
      </c>
      <c r="AA1429" s="108">
        <f t="shared" si="751"/>
        <v>45617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2">
        <f t="shared" si="743"/>
        <v>45605</v>
      </c>
      <c r="B1430" s="103">
        <f t="shared" si="735"/>
        <v>169.26021101000001</v>
      </c>
      <c r="C1430" s="192">
        <f t="shared" si="753"/>
        <v>121.3252786319982</v>
      </c>
      <c r="D1430" s="104">
        <f t="shared" si="744"/>
        <v>1143.3130000000001</v>
      </c>
      <c r="E1430" s="105">
        <f t="shared" si="730"/>
        <v>1146.575</v>
      </c>
      <c r="F1430" s="106">
        <f t="shared" si="731"/>
        <v>45556</v>
      </c>
      <c r="G1430" s="107">
        <f t="shared" si="736"/>
        <v>2.8531119649648495E-3</v>
      </c>
      <c r="H1430" s="108">
        <f t="shared" si="749"/>
        <v>45617</v>
      </c>
      <c r="I1430" s="108">
        <f t="shared" si="737"/>
        <v>45617</v>
      </c>
      <c r="J1430" s="109">
        <f t="shared" si="745"/>
        <v>21</v>
      </c>
      <c r="K1430" s="109">
        <f t="shared" si="734"/>
        <v>15</v>
      </c>
      <c r="L1430" s="8">
        <f t="shared" si="746"/>
        <v>1.0020370999999999</v>
      </c>
      <c r="M1430" s="110">
        <f t="shared" si="733"/>
        <v>1.00285311</v>
      </c>
      <c r="N1430" s="110">
        <f t="shared" si="728"/>
        <v>1.380012420580274</v>
      </c>
      <c r="O1430" s="103">
        <f t="shared" si="732"/>
        <v>1.38282364</v>
      </c>
      <c r="P1430" s="103">
        <f t="shared" si="738"/>
        <v>167.77146342</v>
      </c>
      <c r="Q1430" s="11">
        <f t="shared" si="752"/>
        <v>0</v>
      </c>
      <c r="R1430" s="30">
        <f t="shared" si="747"/>
        <v>0</v>
      </c>
      <c r="S1430" s="8">
        <f t="shared" si="739"/>
        <v>0</v>
      </c>
      <c r="T1430" s="113">
        <f t="shared" si="748"/>
        <v>0.16</v>
      </c>
      <c r="U1430" s="111">
        <f t="shared" si="729"/>
        <v>15</v>
      </c>
      <c r="V1430" s="111">
        <v>252</v>
      </c>
      <c r="W1430" s="110">
        <f t="shared" si="740"/>
        <v>1.008873664</v>
      </c>
      <c r="X1430" s="103">
        <f t="shared" si="741"/>
        <v>1.48874759</v>
      </c>
      <c r="Y1430" s="103">
        <f t="shared" si="742"/>
        <v>0</v>
      </c>
      <c r="Z1430" s="114" t="str">
        <f t="shared" si="750"/>
        <v>A+J=</v>
      </c>
      <c r="AA1430" s="108">
        <f t="shared" si="751"/>
        <v>45617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2">
        <f t="shared" si="743"/>
        <v>45606</v>
      </c>
      <c r="B1431" s="103">
        <f t="shared" si="735"/>
        <v>169.26021101000001</v>
      </c>
      <c r="C1431" s="192">
        <f t="shared" si="753"/>
        <v>121.3252786319982</v>
      </c>
      <c r="D1431" s="104">
        <f t="shared" si="744"/>
        <v>1143.3130000000001</v>
      </c>
      <c r="E1431" s="105">
        <f t="shared" si="730"/>
        <v>1146.575</v>
      </c>
      <c r="F1431" s="106">
        <f t="shared" si="731"/>
        <v>45556</v>
      </c>
      <c r="G1431" s="107">
        <f t="shared" si="736"/>
        <v>2.8531119649648495E-3</v>
      </c>
      <c r="H1431" s="108">
        <f t="shared" si="749"/>
        <v>45617</v>
      </c>
      <c r="I1431" s="108">
        <f t="shared" si="737"/>
        <v>45617</v>
      </c>
      <c r="J1431" s="109">
        <f t="shared" si="745"/>
        <v>21</v>
      </c>
      <c r="K1431" s="109">
        <f t="shared" si="734"/>
        <v>15</v>
      </c>
      <c r="L1431" s="8">
        <f t="shared" si="746"/>
        <v>1.0020370999999999</v>
      </c>
      <c r="M1431" s="110">
        <f t="shared" si="733"/>
        <v>1.00285311</v>
      </c>
      <c r="N1431" s="110">
        <f t="shared" si="728"/>
        <v>1.380012420580274</v>
      </c>
      <c r="O1431" s="103">
        <f t="shared" si="732"/>
        <v>1.38282364</v>
      </c>
      <c r="P1431" s="103">
        <f t="shared" si="738"/>
        <v>167.77146342</v>
      </c>
      <c r="Q1431" s="11">
        <f t="shared" si="752"/>
        <v>0</v>
      </c>
      <c r="R1431" s="30">
        <f t="shared" si="747"/>
        <v>0</v>
      </c>
      <c r="S1431" s="8">
        <f t="shared" si="739"/>
        <v>0</v>
      </c>
      <c r="T1431" s="113">
        <f t="shared" si="748"/>
        <v>0.16</v>
      </c>
      <c r="U1431" s="111">
        <f t="shared" si="729"/>
        <v>15</v>
      </c>
      <c r="V1431" s="111">
        <v>252</v>
      </c>
      <c r="W1431" s="110">
        <f t="shared" si="740"/>
        <v>1.008873664</v>
      </c>
      <c r="X1431" s="103">
        <f t="shared" si="741"/>
        <v>1.48874759</v>
      </c>
      <c r="Y1431" s="103">
        <f t="shared" si="742"/>
        <v>0</v>
      </c>
      <c r="Z1431" s="114" t="str">
        <f t="shared" si="750"/>
        <v>A+J=</v>
      </c>
      <c r="AA1431" s="108">
        <f t="shared" si="751"/>
        <v>45617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2">
        <f t="shared" si="743"/>
        <v>45607</v>
      </c>
      <c r="B1432" s="103">
        <f t="shared" si="735"/>
        <v>169.26021101000001</v>
      </c>
      <c r="C1432" s="192">
        <f t="shared" si="753"/>
        <v>121.3252786319982</v>
      </c>
      <c r="D1432" s="104">
        <f t="shared" si="744"/>
        <v>1143.3130000000001</v>
      </c>
      <c r="E1432" s="105">
        <f t="shared" si="730"/>
        <v>1146.575</v>
      </c>
      <c r="F1432" s="106">
        <f t="shared" si="731"/>
        <v>45556</v>
      </c>
      <c r="G1432" s="107">
        <f t="shared" si="736"/>
        <v>2.8531119649648495E-3</v>
      </c>
      <c r="H1432" s="108">
        <f t="shared" si="749"/>
        <v>45617</v>
      </c>
      <c r="I1432" s="108">
        <f t="shared" si="737"/>
        <v>45617</v>
      </c>
      <c r="J1432" s="109">
        <f t="shared" si="745"/>
        <v>21</v>
      </c>
      <c r="K1432" s="109">
        <f t="shared" si="734"/>
        <v>15</v>
      </c>
      <c r="L1432" s="8">
        <f t="shared" si="746"/>
        <v>1.0020370999999999</v>
      </c>
      <c r="M1432" s="110">
        <f t="shared" si="733"/>
        <v>1.00285311</v>
      </c>
      <c r="N1432" s="110">
        <f t="shared" si="728"/>
        <v>1.380012420580274</v>
      </c>
      <c r="O1432" s="103">
        <f t="shared" si="732"/>
        <v>1.38282364</v>
      </c>
      <c r="P1432" s="103">
        <f t="shared" si="738"/>
        <v>167.77146342</v>
      </c>
      <c r="Q1432" s="11">
        <f t="shared" si="752"/>
        <v>0</v>
      </c>
      <c r="R1432" s="30">
        <f t="shared" si="747"/>
        <v>0</v>
      </c>
      <c r="S1432" s="8">
        <f t="shared" si="739"/>
        <v>0</v>
      </c>
      <c r="T1432" s="113">
        <f t="shared" si="748"/>
        <v>0.16</v>
      </c>
      <c r="U1432" s="111">
        <f t="shared" si="729"/>
        <v>15</v>
      </c>
      <c r="V1432" s="111">
        <v>252</v>
      </c>
      <c r="W1432" s="110">
        <f t="shared" si="740"/>
        <v>1.008873664</v>
      </c>
      <c r="X1432" s="103">
        <f t="shared" si="741"/>
        <v>1.48874759</v>
      </c>
      <c r="Y1432" s="103">
        <f t="shared" si="742"/>
        <v>0</v>
      </c>
      <c r="Z1432" s="114" t="str">
        <f t="shared" si="750"/>
        <v>A+J=</v>
      </c>
      <c r="AA1432" s="108">
        <f t="shared" si="751"/>
        <v>45617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2">
        <f t="shared" si="743"/>
        <v>45608</v>
      </c>
      <c r="B1433" s="103">
        <f t="shared" si="735"/>
        <v>169.38290896000001</v>
      </c>
      <c r="C1433" s="192">
        <f t="shared" si="753"/>
        <v>121.3252786319982</v>
      </c>
      <c r="D1433" s="104">
        <f t="shared" si="744"/>
        <v>1143.3130000000001</v>
      </c>
      <c r="E1433" s="105">
        <f t="shared" si="730"/>
        <v>1146.575</v>
      </c>
      <c r="F1433" s="106">
        <f t="shared" si="731"/>
        <v>45556</v>
      </c>
      <c r="G1433" s="107">
        <f t="shared" si="736"/>
        <v>2.8531119649648495E-3</v>
      </c>
      <c r="H1433" s="108">
        <f t="shared" si="749"/>
        <v>45617</v>
      </c>
      <c r="I1433" s="108">
        <f t="shared" si="737"/>
        <v>45617</v>
      </c>
      <c r="J1433" s="109">
        <f t="shared" si="745"/>
        <v>21</v>
      </c>
      <c r="K1433" s="109">
        <f t="shared" si="734"/>
        <v>16</v>
      </c>
      <c r="L1433" s="8">
        <f t="shared" si="746"/>
        <v>1.0021730600000001</v>
      </c>
      <c r="M1433" s="110">
        <f t="shared" si="733"/>
        <v>1.00285311</v>
      </c>
      <c r="N1433" s="110">
        <f t="shared" si="728"/>
        <v>1.380012420580274</v>
      </c>
      <c r="O1433" s="103">
        <f t="shared" si="732"/>
        <v>1.3830112699999999</v>
      </c>
      <c r="P1433" s="103">
        <f t="shared" si="738"/>
        <v>167.79422768000001</v>
      </c>
      <c r="Q1433" s="11">
        <f t="shared" si="752"/>
        <v>0</v>
      </c>
      <c r="R1433" s="30">
        <f t="shared" si="747"/>
        <v>0</v>
      </c>
      <c r="S1433" s="8">
        <f t="shared" si="739"/>
        <v>0</v>
      </c>
      <c r="T1433" s="113">
        <f t="shared" si="748"/>
        <v>0.16</v>
      </c>
      <c r="U1433" s="111">
        <f t="shared" si="729"/>
        <v>16</v>
      </c>
      <c r="V1433" s="111">
        <v>252</v>
      </c>
      <c r="W1433" s="110">
        <f t="shared" si="740"/>
        <v>1.0094680330000001</v>
      </c>
      <c r="X1433" s="103">
        <f t="shared" si="741"/>
        <v>1.5886812800000001</v>
      </c>
      <c r="Y1433" s="103">
        <f t="shared" si="742"/>
        <v>0</v>
      </c>
      <c r="Z1433" s="114" t="str">
        <f t="shared" si="750"/>
        <v>A+J=</v>
      </c>
      <c r="AA1433" s="108">
        <f t="shared" si="751"/>
        <v>45617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2">
        <f t="shared" si="743"/>
        <v>45609</v>
      </c>
      <c r="B1434" s="103">
        <f t="shared" si="735"/>
        <v>169.5056941</v>
      </c>
      <c r="C1434" s="192">
        <f t="shared" si="753"/>
        <v>121.3252786319982</v>
      </c>
      <c r="D1434" s="104">
        <f t="shared" si="744"/>
        <v>1143.3130000000001</v>
      </c>
      <c r="E1434" s="105">
        <f t="shared" si="730"/>
        <v>1146.575</v>
      </c>
      <c r="F1434" s="106">
        <f t="shared" si="731"/>
        <v>45556</v>
      </c>
      <c r="G1434" s="107">
        <f t="shared" si="736"/>
        <v>2.8531119649648495E-3</v>
      </c>
      <c r="H1434" s="108">
        <f t="shared" si="749"/>
        <v>45617</v>
      </c>
      <c r="I1434" s="108">
        <f t="shared" si="737"/>
        <v>45617</v>
      </c>
      <c r="J1434" s="109">
        <f t="shared" si="745"/>
        <v>21</v>
      </c>
      <c r="K1434" s="109">
        <f t="shared" si="734"/>
        <v>17</v>
      </c>
      <c r="L1434" s="8">
        <f t="shared" si="746"/>
        <v>1.0023090299999999</v>
      </c>
      <c r="M1434" s="110">
        <f t="shared" si="733"/>
        <v>1.00285311</v>
      </c>
      <c r="N1434" s="110">
        <f t="shared" si="728"/>
        <v>1.380012420580274</v>
      </c>
      <c r="O1434" s="103">
        <f t="shared" si="732"/>
        <v>1.3831989099999999</v>
      </c>
      <c r="P1434" s="103">
        <f t="shared" si="738"/>
        <v>167.81699315</v>
      </c>
      <c r="Q1434" s="11">
        <f t="shared" si="752"/>
        <v>0</v>
      </c>
      <c r="R1434" s="30">
        <f t="shared" si="747"/>
        <v>0</v>
      </c>
      <c r="S1434" s="8">
        <f t="shared" si="739"/>
        <v>0</v>
      </c>
      <c r="T1434" s="113">
        <f t="shared" si="748"/>
        <v>0.16</v>
      </c>
      <c r="U1434" s="111">
        <f t="shared" si="729"/>
        <v>17</v>
      </c>
      <c r="V1434" s="111">
        <v>252</v>
      </c>
      <c r="W1434" s="110">
        <f t="shared" si="740"/>
        <v>1.0100627529999999</v>
      </c>
      <c r="X1434" s="103">
        <f t="shared" si="741"/>
        <v>1.6887009500000001</v>
      </c>
      <c r="Y1434" s="103">
        <f t="shared" si="742"/>
        <v>0</v>
      </c>
      <c r="Z1434" s="114" t="str">
        <f t="shared" si="750"/>
        <v>A+J=</v>
      </c>
      <c r="AA1434" s="108">
        <f t="shared" si="751"/>
        <v>45617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2">
        <f t="shared" si="743"/>
        <v>45610</v>
      </c>
      <c r="B1435" s="103">
        <f t="shared" si="735"/>
        <v>169.62856751999999</v>
      </c>
      <c r="C1435" s="192">
        <f t="shared" si="753"/>
        <v>121.3252786319982</v>
      </c>
      <c r="D1435" s="104">
        <f t="shared" si="744"/>
        <v>1143.3130000000001</v>
      </c>
      <c r="E1435" s="105">
        <f t="shared" si="730"/>
        <v>1146.575</v>
      </c>
      <c r="F1435" s="106">
        <f t="shared" si="731"/>
        <v>45556</v>
      </c>
      <c r="G1435" s="107">
        <f t="shared" si="736"/>
        <v>2.8531119649648495E-3</v>
      </c>
      <c r="H1435" s="108">
        <f t="shared" si="749"/>
        <v>45617</v>
      </c>
      <c r="I1435" s="108">
        <f t="shared" si="737"/>
        <v>45617</v>
      </c>
      <c r="J1435" s="109">
        <f t="shared" si="745"/>
        <v>21</v>
      </c>
      <c r="K1435" s="109">
        <f t="shared" si="734"/>
        <v>18</v>
      </c>
      <c r="L1435" s="8">
        <f t="shared" si="746"/>
        <v>1.0024450199999999</v>
      </c>
      <c r="M1435" s="110">
        <f t="shared" si="733"/>
        <v>1.00285311</v>
      </c>
      <c r="N1435" s="110">
        <f t="shared" si="728"/>
        <v>1.380012420580274</v>
      </c>
      <c r="O1435" s="103">
        <f t="shared" si="732"/>
        <v>1.3833865700000001</v>
      </c>
      <c r="P1435" s="103">
        <f t="shared" si="738"/>
        <v>167.83976106</v>
      </c>
      <c r="Q1435" s="11">
        <f t="shared" si="752"/>
        <v>0</v>
      </c>
      <c r="R1435" s="30">
        <f t="shared" si="747"/>
        <v>0</v>
      </c>
      <c r="S1435" s="8">
        <f t="shared" si="739"/>
        <v>0</v>
      </c>
      <c r="T1435" s="113">
        <f t="shared" si="748"/>
        <v>0.16</v>
      </c>
      <c r="U1435" s="111">
        <f t="shared" si="729"/>
        <v>18</v>
      </c>
      <c r="V1435" s="111">
        <v>252</v>
      </c>
      <c r="W1435" s="110">
        <f t="shared" si="740"/>
        <v>1.0106578230000001</v>
      </c>
      <c r="X1435" s="103">
        <f t="shared" si="741"/>
        <v>1.78880646</v>
      </c>
      <c r="Y1435" s="103">
        <f t="shared" si="742"/>
        <v>0</v>
      </c>
      <c r="Z1435" s="114" t="str">
        <f t="shared" si="750"/>
        <v>A+J=</v>
      </c>
      <c r="AA1435" s="108">
        <f t="shared" si="751"/>
        <v>45617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2">
        <f t="shared" si="743"/>
        <v>45611</v>
      </c>
      <c r="B1436" s="103">
        <f t="shared" si="735"/>
        <v>169.75153186</v>
      </c>
      <c r="C1436" s="192">
        <f t="shared" si="753"/>
        <v>121.3252786319982</v>
      </c>
      <c r="D1436" s="104">
        <f t="shared" si="744"/>
        <v>1143.3130000000001</v>
      </c>
      <c r="E1436" s="105">
        <f t="shared" si="730"/>
        <v>1146.575</v>
      </c>
      <c r="F1436" s="106">
        <f t="shared" si="731"/>
        <v>45556</v>
      </c>
      <c r="G1436" s="107">
        <f t="shared" si="736"/>
        <v>2.8531119649648495E-3</v>
      </c>
      <c r="H1436" s="108">
        <f t="shared" si="749"/>
        <v>45617</v>
      </c>
      <c r="I1436" s="108">
        <f t="shared" si="737"/>
        <v>45617</v>
      </c>
      <c r="J1436" s="109">
        <f t="shared" si="745"/>
        <v>21</v>
      </c>
      <c r="K1436" s="109">
        <f t="shared" si="734"/>
        <v>19</v>
      </c>
      <c r="L1436" s="8">
        <f t="shared" si="746"/>
        <v>1.00258103</v>
      </c>
      <c r="M1436" s="110">
        <f t="shared" si="733"/>
        <v>1.00285311</v>
      </c>
      <c r="N1436" s="110">
        <f t="shared" si="728"/>
        <v>1.380012420580274</v>
      </c>
      <c r="O1436" s="103">
        <f t="shared" si="732"/>
        <v>1.38357427</v>
      </c>
      <c r="P1436" s="103">
        <f t="shared" si="738"/>
        <v>167.86253381</v>
      </c>
      <c r="Q1436" s="11">
        <f t="shared" si="752"/>
        <v>0</v>
      </c>
      <c r="R1436" s="30">
        <f t="shared" si="747"/>
        <v>0</v>
      </c>
      <c r="S1436" s="8">
        <f t="shared" si="739"/>
        <v>0</v>
      </c>
      <c r="T1436" s="113">
        <f t="shared" si="748"/>
        <v>0.16</v>
      </c>
      <c r="U1436" s="111">
        <f t="shared" si="729"/>
        <v>19</v>
      </c>
      <c r="V1436" s="111">
        <v>252</v>
      </c>
      <c r="W1436" s="110">
        <f t="shared" si="740"/>
        <v>1.0112532439999999</v>
      </c>
      <c r="X1436" s="103">
        <f t="shared" si="741"/>
        <v>1.8889980500000001</v>
      </c>
      <c r="Y1436" s="103">
        <f t="shared" si="742"/>
        <v>0</v>
      </c>
      <c r="Z1436" s="114" t="str">
        <f t="shared" si="750"/>
        <v>A+J=</v>
      </c>
      <c r="AA1436" s="108">
        <f t="shared" si="751"/>
        <v>45617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2">
        <f t="shared" si="743"/>
        <v>45612</v>
      </c>
      <c r="B1437" s="103">
        <f t="shared" si="735"/>
        <v>169.75153186</v>
      </c>
      <c r="C1437" s="192">
        <f t="shared" si="753"/>
        <v>121.3252786319982</v>
      </c>
      <c r="D1437" s="104">
        <f t="shared" si="744"/>
        <v>1143.3130000000001</v>
      </c>
      <c r="E1437" s="105">
        <f t="shared" si="730"/>
        <v>1146.575</v>
      </c>
      <c r="F1437" s="106">
        <f t="shared" si="731"/>
        <v>45556</v>
      </c>
      <c r="G1437" s="107">
        <f t="shared" si="736"/>
        <v>2.8531119649648495E-3</v>
      </c>
      <c r="H1437" s="108">
        <f t="shared" si="749"/>
        <v>45617</v>
      </c>
      <c r="I1437" s="108">
        <f t="shared" si="737"/>
        <v>45617</v>
      </c>
      <c r="J1437" s="109">
        <f t="shared" si="745"/>
        <v>21</v>
      </c>
      <c r="K1437" s="109">
        <f t="shared" si="734"/>
        <v>19</v>
      </c>
      <c r="L1437" s="8">
        <f t="shared" si="746"/>
        <v>1.00258103</v>
      </c>
      <c r="M1437" s="110">
        <f t="shared" si="733"/>
        <v>1.00285311</v>
      </c>
      <c r="N1437" s="110">
        <f t="shared" si="728"/>
        <v>1.380012420580274</v>
      </c>
      <c r="O1437" s="103">
        <f t="shared" si="732"/>
        <v>1.38357427</v>
      </c>
      <c r="P1437" s="103">
        <f t="shared" si="738"/>
        <v>167.86253381</v>
      </c>
      <c r="Q1437" s="11">
        <f t="shared" si="752"/>
        <v>0</v>
      </c>
      <c r="R1437" s="30">
        <f t="shared" si="747"/>
        <v>0</v>
      </c>
      <c r="S1437" s="8">
        <f t="shared" si="739"/>
        <v>0</v>
      </c>
      <c r="T1437" s="113">
        <f t="shared" si="748"/>
        <v>0.16</v>
      </c>
      <c r="U1437" s="111">
        <f t="shared" si="729"/>
        <v>19</v>
      </c>
      <c r="V1437" s="111">
        <v>252</v>
      </c>
      <c r="W1437" s="110">
        <f t="shared" si="740"/>
        <v>1.0112532439999999</v>
      </c>
      <c r="X1437" s="103">
        <f t="shared" si="741"/>
        <v>1.8889980500000001</v>
      </c>
      <c r="Y1437" s="103">
        <f t="shared" si="742"/>
        <v>0</v>
      </c>
      <c r="Z1437" s="114" t="str">
        <f t="shared" si="750"/>
        <v>A+J=</v>
      </c>
      <c r="AA1437" s="108">
        <f t="shared" si="751"/>
        <v>45617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2">
        <f t="shared" si="743"/>
        <v>45613</v>
      </c>
      <c r="B1438" s="103">
        <f t="shared" si="735"/>
        <v>169.75153186</v>
      </c>
      <c r="C1438" s="192">
        <f t="shared" si="753"/>
        <v>121.3252786319982</v>
      </c>
      <c r="D1438" s="104">
        <f t="shared" si="744"/>
        <v>1143.3130000000001</v>
      </c>
      <c r="E1438" s="105">
        <f t="shared" si="730"/>
        <v>1146.575</v>
      </c>
      <c r="F1438" s="106">
        <f t="shared" si="731"/>
        <v>45556</v>
      </c>
      <c r="G1438" s="107">
        <f t="shared" si="736"/>
        <v>2.8531119649648495E-3</v>
      </c>
      <c r="H1438" s="108">
        <f t="shared" si="749"/>
        <v>45617</v>
      </c>
      <c r="I1438" s="108">
        <f t="shared" si="737"/>
        <v>45617</v>
      </c>
      <c r="J1438" s="109">
        <f t="shared" si="745"/>
        <v>21</v>
      </c>
      <c r="K1438" s="109">
        <f t="shared" si="734"/>
        <v>19</v>
      </c>
      <c r="L1438" s="8">
        <f t="shared" si="746"/>
        <v>1.00258103</v>
      </c>
      <c r="M1438" s="110">
        <f t="shared" si="733"/>
        <v>1.00285311</v>
      </c>
      <c r="N1438" s="110">
        <f t="shared" si="728"/>
        <v>1.380012420580274</v>
      </c>
      <c r="O1438" s="103">
        <f t="shared" si="732"/>
        <v>1.38357427</v>
      </c>
      <c r="P1438" s="103">
        <f t="shared" si="738"/>
        <v>167.86253381</v>
      </c>
      <c r="Q1438" s="11">
        <f t="shared" si="752"/>
        <v>0</v>
      </c>
      <c r="R1438" s="30">
        <f t="shared" si="747"/>
        <v>0</v>
      </c>
      <c r="S1438" s="8">
        <f t="shared" si="739"/>
        <v>0</v>
      </c>
      <c r="T1438" s="113">
        <f t="shared" si="748"/>
        <v>0.16</v>
      </c>
      <c r="U1438" s="111">
        <f t="shared" si="729"/>
        <v>19</v>
      </c>
      <c r="V1438" s="111">
        <v>252</v>
      </c>
      <c r="W1438" s="110">
        <f t="shared" si="740"/>
        <v>1.0112532439999999</v>
      </c>
      <c r="X1438" s="103">
        <f t="shared" si="741"/>
        <v>1.8889980500000001</v>
      </c>
      <c r="Y1438" s="103">
        <f t="shared" si="742"/>
        <v>0</v>
      </c>
      <c r="Z1438" s="114" t="str">
        <f t="shared" si="750"/>
        <v>A+J=</v>
      </c>
      <c r="AA1438" s="108">
        <f t="shared" si="751"/>
        <v>45617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2">
        <f t="shared" si="743"/>
        <v>45614</v>
      </c>
      <c r="B1439" s="103">
        <f t="shared" si="735"/>
        <v>169.75153186</v>
      </c>
      <c r="C1439" s="192">
        <f t="shared" si="753"/>
        <v>121.3252786319982</v>
      </c>
      <c r="D1439" s="104">
        <f t="shared" si="744"/>
        <v>1143.3130000000001</v>
      </c>
      <c r="E1439" s="105">
        <f t="shared" si="730"/>
        <v>1146.575</v>
      </c>
      <c r="F1439" s="106">
        <f t="shared" si="731"/>
        <v>45556</v>
      </c>
      <c r="G1439" s="107">
        <f t="shared" si="736"/>
        <v>2.8531119649648495E-3</v>
      </c>
      <c r="H1439" s="108">
        <f t="shared" si="749"/>
        <v>45617</v>
      </c>
      <c r="I1439" s="108">
        <f t="shared" si="737"/>
        <v>45617</v>
      </c>
      <c r="J1439" s="109">
        <f t="shared" si="745"/>
        <v>21</v>
      </c>
      <c r="K1439" s="109">
        <f t="shared" si="734"/>
        <v>19</v>
      </c>
      <c r="L1439" s="8">
        <f t="shared" si="746"/>
        <v>1.00258103</v>
      </c>
      <c r="M1439" s="110">
        <f t="shared" si="733"/>
        <v>1.00285311</v>
      </c>
      <c r="N1439" s="110">
        <f t="shared" ref="N1439:N1502" si="754">IF(I1439&gt;I1438,N1438*M1439,N1438)</f>
        <v>1.380012420580274</v>
      </c>
      <c r="O1439" s="103">
        <f t="shared" si="732"/>
        <v>1.38357427</v>
      </c>
      <c r="P1439" s="103">
        <f t="shared" si="738"/>
        <v>167.86253381</v>
      </c>
      <c r="Q1439" s="11">
        <f t="shared" si="752"/>
        <v>0</v>
      </c>
      <c r="R1439" s="30">
        <f t="shared" si="747"/>
        <v>0</v>
      </c>
      <c r="S1439" s="8">
        <f t="shared" si="739"/>
        <v>0</v>
      </c>
      <c r="T1439" s="113">
        <f t="shared" si="748"/>
        <v>0.16</v>
      </c>
      <c r="U1439" s="111">
        <f t="shared" si="729"/>
        <v>19</v>
      </c>
      <c r="V1439" s="111">
        <v>252</v>
      </c>
      <c r="W1439" s="110">
        <f t="shared" si="740"/>
        <v>1.0112532439999999</v>
      </c>
      <c r="X1439" s="103">
        <f t="shared" si="741"/>
        <v>1.8889980500000001</v>
      </c>
      <c r="Y1439" s="103">
        <f t="shared" si="742"/>
        <v>0</v>
      </c>
      <c r="Z1439" s="114" t="str">
        <f t="shared" si="750"/>
        <v>A+J=</v>
      </c>
      <c r="AA1439" s="108">
        <f t="shared" si="751"/>
        <v>45617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2">
        <f t="shared" si="743"/>
        <v>45615</v>
      </c>
      <c r="B1440" s="103">
        <f t="shared" si="735"/>
        <v>169.87458452999999</v>
      </c>
      <c r="C1440" s="192">
        <f t="shared" si="753"/>
        <v>121.3252786319982</v>
      </c>
      <c r="D1440" s="104">
        <f t="shared" si="744"/>
        <v>1143.3130000000001</v>
      </c>
      <c r="E1440" s="105">
        <f t="shared" si="730"/>
        <v>1146.575</v>
      </c>
      <c r="F1440" s="106">
        <f t="shared" si="731"/>
        <v>45556</v>
      </c>
      <c r="G1440" s="107">
        <f t="shared" si="736"/>
        <v>2.8531119649648495E-3</v>
      </c>
      <c r="H1440" s="108">
        <f t="shared" si="749"/>
        <v>45617</v>
      </c>
      <c r="I1440" s="108">
        <f t="shared" si="737"/>
        <v>45617</v>
      </c>
      <c r="J1440" s="109">
        <f t="shared" si="745"/>
        <v>21</v>
      </c>
      <c r="K1440" s="109">
        <f t="shared" si="734"/>
        <v>20</v>
      </c>
      <c r="L1440" s="8">
        <f t="shared" si="746"/>
        <v>1.0027170599999999</v>
      </c>
      <c r="M1440" s="110">
        <f t="shared" si="733"/>
        <v>1.00285311</v>
      </c>
      <c r="N1440" s="110">
        <f t="shared" si="754"/>
        <v>1.380012420580274</v>
      </c>
      <c r="O1440" s="103">
        <f t="shared" si="732"/>
        <v>1.38376199</v>
      </c>
      <c r="P1440" s="103">
        <f t="shared" si="738"/>
        <v>167.88530899</v>
      </c>
      <c r="Q1440" s="11">
        <f t="shared" si="752"/>
        <v>0</v>
      </c>
      <c r="R1440" s="30">
        <f t="shared" si="747"/>
        <v>0</v>
      </c>
      <c r="S1440" s="8">
        <f t="shared" si="739"/>
        <v>0</v>
      </c>
      <c r="T1440" s="113">
        <f t="shared" si="748"/>
        <v>0.16</v>
      </c>
      <c r="U1440" s="111">
        <f t="shared" si="729"/>
        <v>20</v>
      </c>
      <c r="V1440" s="111">
        <v>252</v>
      </c>
      <c r="W1440" s="110">
        <f t="shared" si="740"/>
        <v>1.0118490149999999</v>
      </c>
      <c r="X1440" s="103">
        <f t="shared" si="741"/>
        <v>1.98927554</v>
      </c>
      <c r="Y1440" s="103">
        <f t="shared" si="742"/>
        <v>0</v>
      </c>
      <c r="Z1440" s="114" t="str">
        <f t="shared" si="750"/>
        <v>A+J=</v>
      </c>
      <c r="AA1440" s="108">
        <f t="shared" si="751"/>
        <v>45617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2">
        <f t="shared" si="743"/>
        <v>45616</v>
      </c>
      <c r="B1441" s="103">
        <f t="shared" si="735"/>
        <v>169.99772713000002</v>
      </c>
      <c r="C1441" s="192">
        <f t="shared" si="753"/>
        <v>121.3252786319982</v>
      </c>
      <c r="D1441" s="104">
        <f t="shared" si="744"/>
        <v>1143.3130000000001</v>
      </c>
      <c r="E1441" s="105">
        <f t="shared" si="730"/>
        <v>1146.575</v>
      </c>
      <c r="F1441" s="106">
        <f t="shared" si="731"/>
        <v>45556</v>
      </c>
      <c r="G1441" s="107">
        <f t="shared" si="736"/>
        <v>2.8531119649648495E-3</v>
      </c>
      <c r="H1441" s="108">
        <f t="shared" si="749"/>
        <v>45646</v>
      </c>
      <c r="I1441" s="108">
        <f t="shared" si="737"/>
        <v>45617</v>
      </c>
      <c r="J1441" s="109">
        <f t="shared" si="745"/>
        <v>21</v>
      </c>
      <c r="K1441" s="109">
        <f t="shared" si="734"/>
        <v>21</v>
      </c>
      <c r="L1441" s="8">
        <f t="shared" si="746"/>
        <v>1.00285311</v>
      </c>
      <c r="M1441" s="110">
        <f t="shared" si="733"/>
        <v>1.00285311</v>
      </c>
      <c r="N1441" s="110">
        <f t="shared" si="754"/>
        <v>1.380012420580274</v>
      </c>
      <c r="O1441" s="103">
        <f t="shared" si="732"/>
        <v>1.38394974</v>
      </c>
      <c r="P1441" s="103">
        <f t="shared" si="738"/>
        <v>167.90808781000001</v>
      </c>
      <c r="Q1441" s="11">
        <f t="shared" si="752"/>
        <v>0</v>
      </c>
      <c r="R1441" s="30">
        <f t="shared" si="747"/>
        <v>0</v>
      </c>
      <c r="S1441" s="8">
        <f t="shared" si="739"/>
        <v>0</v>
      </c>
      <c r="T1441" s="113">
        <f t="shared" si="748"/>
        <v>0.16</v>
      </c>
      <c r="U1441" s="111">
        <f t="shared" si="729"/>
        <v>21</v>
      </c>
      <c r="V1441" s="111">
        <v>252</v>
      </c>
      <c r="W1441" s="110">
        <f t="shared" si="740"/>
        <v>1.0124451379999999</v>
      </c>
      <c r="X1441" s="103">
        <f t="shared" si="741"/>
        <v>2.0896393199999999</v>
      </c>
      <c r="Y1441" s="103">
        <f t="shared" si="742"/>
        <v>0</v>
      </c>
      <c r="Z1441" s="114" t="str">
        <f t="shared" si="750"/>
        <v>A+J=</v>
      </c>
      <c r="AA1441" s="108">
        <f t="shared" si="751"/>
        <v>45617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2">
        <f t="shared" si="743"/>
        <v>45617</v>
      </c>
      <c r="B1442" s="103">
        <f t="shared" si="735"/>
        <v>169.99772713000002</v>
      </c>
      <c r="C1442" s="192">
        <f t="shared" si="753"/>
        <v>121.3252786319982</v>
      </c>
      <c r="D1442" s="104">
        <f t="shared" si="744"/>
        <v>1143.3130000000001</v>
      </c>
      <c r="E1442" s="105">
        <f t="shared" si="730"/>
        <v>1146.575</v>
      </c>
      <c r="F1442" s="106">
        <f t="shared" si="731"/>
        <v>45556</v>
      </c>
      <c r="G1442" s="107">
        <f t="shared" si="736"/>
        <v>2.8531119649648495E-3</v>
      </c>
      <c r="H1442" s="108">
        <f t="shared" si="749"/>
        <v>45646</v>
      </c>
      <c r="I1442" s="108">
        <f t="shared" si="737"/>
        <v>45617</v>
      </c>
      <c r="J1442" s="109">
        <f t="shared" si="745"/>
        <v>21</v>
      </c>
      <c r="K1442" s="109">
        <f t="shared" si="734"/>
        <v>21</v>
      </c>
      <c r="L1442" s="8">
        <f t="shared" si="746"/>
        <v>1.00285311</v>
      </c>
      <c r="M1442" s="110">
        <f t="shared" si="733"/>
        <v>1.00285311</v>
      </c>
      <c r="N1442" s="110">
        <f t="shared" si="754"/>
        <v>1.380012420580274</v>
      </c>
      <c r="O1442" s="103">
        <f t="shared" si="732"/>
        <v>1.38394974</v>
      </c>
      <c r="P1442" s="103">
        <f t="shared" si="738"/>
        <v>167.90808781000001</v>
      </c>
      <c r="Q1442" s="11">
        <f t="shared" si="752"/>
        <v>47</v>
      </c>
      <c r="R1442" s="30">
        <f t="shared" si="747"/>
        <v>8.0389000000000002E-2</v>
      </c>
      <c r="S1442" s="8">
        <f t="shared" si="739"/>
        <v>13.49796327</v>
      </c>
      <c r="T1442" s="113">
        <f t="shared" si="748"/>
        <v>0.16</v>
      </c>
      <c r="U1442" s="111">
        <f t="shared" si="729"/>
        <v>21</v>
      </c>
      <c r="V1442" s="111">
        <v>252</v>
      </c>
      <c r="W1442" s="110">
        <f t="shared" si="740"/>
        <v>1.0124451379999999</v>
      </c>
      <c r="X1442" s="103">
        <f t="shared" si="741"/>
        <v>2.0896393199999999</v>
      </c>
      <c r="Y1442" s="103">
        <f t="shared" si="742"/>
        <v>15.587602589999999</v>
      </c>
      <c r="Z1442" s="114" t="str">
        <f t="shared" si="750"/>
        <v>A+J=</v>
      </c>
      <c r="AA1442" s="108">
        <f t="shared" si="751"/>
        <v>45617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2">
        <f t="shared" si="743"/>
        <v>45618</v>
      </c>
      <c r="B1443" s="103">
        <f t="shared" si="735"/>
        <v>154.52205513999999</v>
      </c>
      <c r="C1443" s="192">
        <f t="shared" si="753"/>
        <v>111.57206080921802</v>
      </c>
      <c r="D1443" s="104">
        <f t="shared" si="744"/>
        <v>1143.3130000000001</v>
      </c>
      <c r="E1443" s="105">
        <f t="shared" si="730"/>
        <v>1146.575</v>
      </c>
      <c r="F1443" s="106">
        <f t="shared" si="731"/>
        <v>45586</v>
      </c>
      <c r="G1443" s="107">
        <f t="shared" si="736"/>
        <v>2.8531119649648495E-3</v>
      </c>
      <c r="H1443" s="108">
        <f t="shared" si="749"/>
        <v>45646</v>
      </c>
      <c r="I1443" s="108">
        <f t="shared" si="737"/>
        <v>45646</v>
      </c>
      <c r="J1443" s="109">
        <f t="shared" si="745"/>
        <v>21</v>
      </c>
      <c r="K1443" s="109">
        <f t="shared" si="734"/>
        <v>1</v>
      </c>
      <c r="L1443" s="8">
        <f t="shared" si="746"/>
        <v>1.0001356699999999</v>
      </c>
      <c r="M1443" s="110">
        <f t="shared" si="733"/>
        <v>1.00285311</v>
      </c>
      <c r="N1443" s="110">
        <f t="shared" si="754"/>
        <v>1.3839497478175558</v>
      </c>
      <c r="O1443" s="103">
        <f t="shared" si="732"/>
        <v>1.3841375</v>
      </c>
      <c r="P1443" s="103">
        <f t="shared" si="738"/>
        <v>154.43107330999999</v>
      </c>
      <c r="Q1443" s="11">
        <f t="shared" si="752"/>
        <v>0</v>
      </c>
      <c r="R1443" s="30">
        <f t="shared" si="747"/>
        <v>0</v>
      </c>
      <c r="S1443" s="8">
        <f t="shared" si="739"/>
        <v>0</v>
      </c>
      <c r="T1443" s="113">
        <f t="shared" si="748"/>
        <v>0.16</v>
      </c>
      <c r="U1443" s="111">
        <f t="shared" si="729"/>
        <v>1</v>
      </c>
      <c r="V1443" s="111">
        <v>252</v>
      </c>
      <c r="W1443" s="110">
        <f t="shared" si="740"/>
        <v>1.0005891419999999</v>
      </c>
      <c r="X1443" s="103">
        <f t="shared" si="741"/>
        <v>9.098183E-2</v>
      </c>
      <c r="Y1443" s="103">
        <f t="shared" si="742"/>
        <v>0</v>
      </c>
      <c r="Z1443" s="114" t="str">
        <f t="shared" si="750"/>
        <v>A+J=</v>
      </c>
      <c r="AA1443" s="108">
        <f t="shared" si="751"/>
        <v>45646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2">
        <f t="shared" si="743"/>
        <v>45619</v>
      </c>
      <c r="B1444" s="103">
        <f t="shared" si="735"/>
        <v>154.63406945</v>
      </c>
      <c r="C1444" s="192">
        <f t="shared" si="753"/>
        <v>111.57206080921802</v>
      </c>
      <c r="D1444" s="104">
        <f t="shared" si="744"/>
        <v>1143.3130000000001</v>
      </c>
      <c r="E1444" s="105">
        <f t="shared" si="730"/>
        <v>1146.575</v>
      </c>
      <c r="F1444" s="106">
        <f t="shared" si="731"/>
        <v>45586</v>
      </c>
      <c r="G1444" s="107">
        <f t="shared" si="736"/>
        <v>2.8531119649648495E-3</v>
      </c>
      <c r="H1444" s="108">
        <f t="shared" si="749"/>
        <v>45646</v>
      </c>
      <c r="I1444" s="108">
        <f t="shared" si="737"/>
        <v>45646</v>
      </c>
      <c r="J1444" s="109">
        <f t="shared" si="745"/>
        <v>21</v>
      </c>
      <c r="K1444" s="109">
        <f t="shared" si="734"/>
        <v>2</v>
      </c>
      <c r="L1444" s="8">
        <f t="shared" si="746"/>
        <v>1.0002713700000001</v>
      </c>
      <c r="M1444" s="110">
        <f t="shared" si="733"/>
        <v>1.00285311</v>
      </c>
      <c r="N1444" s="110">
        <f t="shared" si="754"/>
        <v>1.3839497478175558</v>
      </c>
      <c r="O1444" s="103">
        <f t="shared" si="732"/>
        <v>1.3843253099999999</v>
      </c>
      <c r="P1444" s="103">
        <f t="shared" si="738"/>
        <v>154.45202766</v>
      </c>
      <c r="Q1444" s="11">
        <f t="shared" si="752"/>
        <v>0</v>
      </c>
      <c r="R1444" s="30">
        <f t="shared" si="747"/>
        <v>0</v>
      </c>
      <c r="S1444" s="8">
        <f t="shared" si="739"/>
        <v>0</v>
      </c>
      <c r="T1444" s="113">
        <f t="shared" si="748"/>
        <v>0.16</v>
      </c>
      <c r="U1444" s="111">
        <f t="shared" si="729"/>
        <v>2</v>
      </c>
      <c r="V1444" s="111">
        <v>252</v>
      </c>
      <c r="W1444" s="110">
        <f t="shared" si="740"/>
        <v>1.0011786300000001</v>
      </c>
      <c r="X1444" s="103">
        <f t="shared" si="741"/>
        <v>0.18204179000000001</v>
      </c>
      <c r="Y1444" s="103">
        <f t="shared" si="742"/>
        <v>0</v>
      </c>
      <c r="Z1444" s="114" t="str">
        <f t="shared" si="750"/>
        <v>A+J=</v>
      </c>
      <c r="AA1444" s="108">
        <f t="shared" si="751"/>
        <v>45646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2">
        <f t="shared" si="743"/>
        <v>45620</v>
      </c>
      <c r="B1445" s="103">
        <f t="shared" si="735"/>
        <v>154.63406945</v>
      </c>
      <c r="C1445" s="192">
        <f t="shared" si="753"/>
        <v>111.57206080921802</v>
      </c>
      <c r="D1445" s="104">
        <f t="shared" si="744"/>
        <v>1143.3130000000001</v>
      </c>
      <c r="E1445" s="105">
        <f t="shared" si="730"/>
        <v>1146.575</v>
      </c>
      <c r="F1445" s="106">
        <f t="shared" si="731"/>
        <v>45586</v>
      </c>
      <c r="G1445" s="107">
        <f t="shared" si="736"/>
        <v>2.8531119649648495E-3</v>
      </c>
      <c r="H1445" s="108">
        <f t="shared" si="749"/>
        <v>45646</v>
      </c>
      <c r="I1445" s="108">
        <f t="shared" si="737"/>
        <v>45646</v>
      </c>
      <c r="J1445" s="109">
        <f t="shared" si="745"/>
        <v>21</v>
      </c>
      <c r="K1445" s="109">
        <f t="shared" si="734"/>
        <v>2</v>
      </c>
      <c r="L1445" s="8">
        <f t="shared" si="746"/>
        <v>1.0002713700000001</v>
      </c>
      <c r="M1445" s="110">
        <f t="shared" si="733"/>
        <v>1.00285311</v>
      </c>
      <c r="N1445" s="110">
        <f t="shared" si="754"/>
        <v>1.3839497478175558</v>
      </c>
      <c r="O1445" s="103">
        <f t="shared" si="732"/>
        <v>1.3843253099999999</v>
      </c>
      <c r="P1445" s="103">
        <f t="shared" si="738"/>
        <v>154.45202766</v>
      </c>
      <c r="Q1445" s="11">
        <f t="shared" si="752"/>
        <v>0</v>
      </c>
      <c r="R1445" s="30">
        <f t="shared" si="747"/>
        <v>0</v>
      </c>
      <c r="S1445" s="8">
        <f t="shared" si="739"/>
        <v>0</v>
      </c>
      <c r="T1445" s="113">
        <f t="shared" si="748"/>
        <v>0.16</v>
      </c>
      <c r="U1445" s="111">
        <f t="shared" ref="U1445:U1508" si="755">IF(Q1444&gt;0,1,IF(K1445=K1444,U1444,U1444+1))</f>
        <v>2</v>
      </c>
      <c r="V1445" s="111">
        <v>252</v>
      </c>
      <c r="W1445" s="110">
        <f t="shared" si="740"/>
        <v>1.0011786300000001</v>
      </c>
      <c r="X1445" s="103">
        <f t="shared" si="741"/>
        <v>0.18204179000000001</v>
      </c>
      <c r="Y1445" s="103">
        <f t="shared" si="742"/>
        <v>0</v>
      </c>
      <c r="Z1445" s="114" t="str">
        <f t="shared" si="750"/>
        <v>A+J=</v>
      </c>
      <c r="AA1445" s="108">
        <f t="shared" si="751"/>
        <v>45646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2">
        <f t="shared" si="743"/>
        <v>45621</v>
      </c>
      <c r="B1446" s="103">
        <f t="shared" si="735"/>
        <v>154.63406945</v>
      </c>
      <c r="C1446" s="192">
        <f t="shared" si="753"/>
        <v>111.57206080921802</v>
      </c>
      <c r="D1446" s="104">
        <f t="shared" si="744"/>
        <v>1143.3130000000001</v>
      </c>
      <c r="E1446" s="105">
        <f t="shared" si="730"/>
        <v>1146.575</v>
      </c>
      <c r="F1446" s="106">
        <f t="shared" si="731"/>
        <v>45586</v>
      </c>
      <c r="G1446" s="107">
        <f t="shared" si="736"/>
        <v>2.8531119649648495E-3</v>
      </c>
      <c r="H1446" s="108">
        <f t="shared" si="749"/>
        <v>45646</v>
      </c>
      <c r="I1446" s="108">
        <f t="shared" si="737"/>
        <v>45646</v>
      </c>
      <c r="J1446" s="109">
        <f t="shared" si="745"/>
        <v>21</v>
      </c>
      <c r="K1446" s="109">
        <f t="shared" si="734"/>
        <v>2</v>
      </c>
      <c r="L1446" s="8">
        <f t="shared" si="746"/>
        <v>1.0002713700000001</v>
      </c>
      <c r="M1446" s="110">
        <f t="shared" si="733"/>
        <v>1.00285311</v>
      </c>
      <c r="N1446" s="110">
        <f t="shared" si="754"/>
        <v>1.3839497478175558</v>
      </c>
      <c r="O1446" s="103">
        <f t="shared" si="732"/>
        <v>1.3843253099999999</v>
      </c>
      <c r="P1446" s="103">
        <f t="shared" si="738"/>
        <v>154.45202766</v>
      </c>
      <c r="Q1446" s="11">
        <f t="shared" si="752"/>
        <v>0</v>
      </c>
      <c r="R1446" s="30">
        <f t="shared" si="747"/>
        <v>0</v>
      </c>
      <c r="S1446" s="8">
        <f t="shared" si="739"/>
        <v>0</v>
      </c>
      <c r="T1446" s="113">
        <f t="shared" si="748"/>
        <v>0.16</v>
      </c>
      <c r="U1446" s="111">
        <f t="shared" si="755"/>
        <v>2</v>
      </c>
      <c r="V1446" s="111">
        <v>252</v>
      </c>
      <c r="W1446" s="110">
        <f t="shared" si="740"/>
        <v>1.0011786300000001</v>
      </c>
      <c r="X1446" s="103">
        <f t="shared" si="741"/>
        <v>0.18204179000000001</v>
      </c>
      <c r="Y1446" s="103">
        <f t="shared" si="742"/>
        <v>0</v>
      </c>
      <c r="Z1446" s="114" t="str">
        <f t="shared" si="750"/>
        <v>A+J=</v>
      </c>
      <c r="AA1446" s="108">
        <f t="shared" si="751"/>
        <v>45646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2">
        <f t="shared" si="743"/>
        <v>45622</v>
      </c>
      <c r="B1447" s="103">
        <f t="shared" si="735"/>
        <v>154.74616238000002</v>
      </c>
      <c r="C1447" s="192">
        <f t="shared" si="753"/>
        <v>111.57206080921802</v>
      </c>
      <c r="D1447" s="104">
        <f t="shared" si="744"/>
        <v>1143.3130000000001</v>
      </c>
      <c r="E1447" s="105">
        <f t="shared" si="730"/>
        <v>1146.575</v>
      </c>
      <c r="F1447" s="106">
        <f t="shared" si="731"/>
        <v>45586</v>
      </c>
      <c r="G1447" s="107">
        <f t="shared" si="736"/>
        <v>2.8531119649648495E-3</v>
      </c>
      <c r="H1447" s="108">
        <f t="shared" si="749"/>
        <v>45646</v>
      </c>
      <c r="I1447" s="108">
        <f t="shared" si="737"/>
        <v>45646</v>
      </c>
      <c r="J1447" s="109">
        <f t="shared" si="745"/>
        <v>21</v>
      </c>
      <c r="K1447" s="109">
        <f t="shared" si="734"/>
        <v>3</v>
      </c>
      <c r="L1447" s="8">
        <f t="shared" si="746"/>
        <v>1.00040708</v>
      </c>
      <c r="M1447" s="110">
        <f t="shared" si="733"/>
        <v>1.00285311</v>
      </c>
      <c r="N1447" s="110">
        <f t="shared" si="754"/>
        <v>1.3839497478175558</v>
      </c>
      <c r="O1447" s="103">
        <f t="shared" si="732"/>
        <v>1.38451312</v>
      </c>
      <c r="P1447" s="103">
        <f t="shared" si="738"/>
        <v>154.47298201000001</v>
      </c>
      <c r="Q1447" s="11">
        <f t="shared" si="752"/>
        <v>0</v>
      </c>
      <c r="R1447" s="30">
        <f t="shared" si="747"/>
        <v>0</v>
      </c>
      <c r="S1447" s="8">
        <f t="shared" si="739"/>
        <v>0</v>
      </c>
      <c r="T1447" s="113">
        <f t="shared" si="748"/>
        <v>0.16</v>
      </c>
      <c r="U1447" s="111">
        <f t="shared" si="755"/>
        <v>3</v>
      </c>
      <c r="V1447" s="111">
        <v>252</v>
      </c>
      <c r="W1447" s="110">
        <f t="shared" si="740"/>
        <v>1.001768467</v>
      </c>
      <c r="X1447" s="103">
        <f t="shared" si="741"/>
        <v>0.27318037000000001</v>
      </c>
      <c r="Y1447" s="103">
        <f t="shared" si="742"/>
        <v>0</v>
      </c>
      <c r="Z1447" s="114" t="str">
        <f t="shared" si="750"/>
        <v>A+J=</v>
      </c>
      <c r="AA1447" s="108">
        <f t="shared" si="751"/>
        <v>45646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2">
        <f t="shared" si="743"/>
        <v>45623</v>
      </c>
      <c r="B1448" s="103">
        <f t="shared" si="735"/>
        <v>154.85833907</v>
      </c>
      <c r="C1448" s="192">
        <f t="shared" si="753"/>
        <v>111.57206080921802</v>
      </c>
      <c r="D1448" s="104">
        <f t="shared" si="744"/>
        <v>1143.3130000000001</v>
      </c>
      <c r="E1448" s="105">
        <f t="shared" ref="E1448:E1511" si="756">IF($K1448=1,VLOOKUP($A1447,$AO$10:$AS$165,4),E1447)</f>
        <v>1146.575</v>
      </c>
      <c r="F1448" s="106">
        <f t="shared" ref="F1448:F1511" si="757">IF($K1448=1,VLOOKUP($A1447,$AO$10:$AS$165,5),F1447)</f>
        <v>45586</v>
      </c>
      <c r="G1448" s="107">
        <f t="shared" si="736"/>
        <v>2.8531119649648495E-3</v>
      </c>
      <c r="H1448" s="108">
        <f t="shared" si="749"/>
        <v>45646</v>
      </c>
      <c r="I1448" s="108">
        <f t="shared" si="737"/>
        <v>45646</v>
      </c>
      <c r="J1448" s="109">
        <f t="shared" si="745"/>
        <v>21</v>
      </c>
      <c r="K1448" s="109">
        <f t="shared" si="734"/>
        <v>4</v>
      </c>
      <c r="L1448" s="8">
        <f t="shared" si="746"/>
        <v>1.0005428199999999</v>
      </c>
      <c r="M1448" s="110">
        <f t="shared" si="733"/>
        <v>1.00285311</v>
      </c>
      <c r="N1448" s="110">
        <f t="shared" si="754"/>
        <v>1.3839497478175558</v>
      </c>
      <c r="O1448" s="103">
        <f t="shared" si="732"/>
        <v>1.3847009800000001</v>
      </c>
      <c r="P1448" s="103">
        <f t="shared" si="738"/>
        <v>154.49394194000001</v>
      </c>
      <c r="Q1448" s="11">
        <f t="shared" si="752"/>
        <v>0</v>
      </c>
      <c r="R1448" s="30">
        <f t="shared" si="747"/>
        <v>0</v>
      </c>
      <c r="S1448" s="8">
        <f t="shared" si="739"/>
        <v>0</v>
      </c>
      <c r="T1448" s="113">
        <f t="shared" si="748"/>
        <v>0.16</v>
      </c>
      <c r="U1448" s="111">
        <f t="shared" si="755"/>
        <v>4</v>
      </c>
      <c r="V1448" s="111">
        <v>252</v>
      </c>
      <c r="W1448" s="110">
        <f t="shared" si="740"/>
        <v>1.0023586499999999</v>
      </c>
      <c r="X1448" s="103">
        <f t="shared" si="741"/>
        <v>0.36439713000000001</v>
      </c>
      <c r="Y1448" s="103">
        <f t="shared" si="742"/>
        <v>0</v>
      </c>
      <c r="Z1448" s="114" t="str">
        <f t="shared" si="750"/>
        <v>A+J=</v>
      </c>
      <c r="AA1448" s="108">
        <f t="shared" si="751"/>
        <v>45646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2">
        <f t="shared" si="743"/>
        <v>45624</v>
      </c>
      <c r="B1449" s="103">
        <f t="shared" si="735"/>
        <v>154.97059554999998</v>
      </c>
      <c r="C1449" s="192">
        <f t="shared" si="753"/>
        <v>111.57206080921802</v>
      </c>
      <c r="D1449" s="104">
        <f t="shared" si="744"/>
        <v>1143.3130000000001</v>
      </c>
      <c r="E1449" s="105">
        <f t="shared" si="756"/>
        <v>1146.575</v>
      </c>
      <c r="F1449" s="106">
        <f t="shared" si="757"/>
        <v>45586</v>
      </c>
      <c r="G1449" s="107">
        <f t="shared" si="736"/>
        <v>2.8531119649648495E-3</v>
      </c>
      <c r="H1449" s="108">
        <f t="shared" si="749"/>
        <v>45646</v>
      </c>
      <c r="I1449" s="108">
        <f t="shared" si="737"/>
        <v>45646</v>
      </c>
      <c r="J1449" s="109">
        <f t="shared" si="745"/>
        <v>21</v>
      </c>
      <c r="K1449" s="109">
        <f t="shared" si="734"/>
        <v>5</v>
      </c>
      <c r="L1449" s="8">
        <f t="shared" si="746"/>
        <v>1.00067857</v>
      </c>
      <c r="M1449" s="110">
        <f t="shared" si="733"/>
        <v>1.00285311</v>
      </c>
      <c r="N1449" s="110">
        <f t="shared" si="754"/>
        <v>1.3839497478175558</v>
      </c>
      <c r="O1449" s="103">
        <f t="shared" ref="O1449:O1512" si="758">TRUNC(TRUNC((L1449*N1449),15),8)</f>
        <v>1.3848888500000001</v>
      </c>
      <c r="P1449" s="103">
        <f t="shared" si="738"/>
        <v>154.51490297999999</v>
      </c>
      <c r="Q1449" s="11">
        <f t="shared" si="752"/>
        <v>0</v>
      </c>
      <c r="R1449" s="30">
        <f t="shared" si="747"/>
        <v>0</v>
      </c>
      <c r="S1449" s="8">
        <f t="shared" si="739"/>
        <v>0</v>
      </c>
      <c r="T1449" s="113">
        <f t="shared" si="748"/>
        <v>0.16</v>
      </c>
      <c r="U1449" s="111">
        <f t="shared" si="755"/>
        <v>5</v>
      </c>
      <c r="V1449" s="111">
        <v>252</v>
      </c>
      <c r="W1449" s="110">
        <f t="shared" si="740"/>
        <v>1.0029491820000001</v>
      </c>
      <c r="X1449" s="103">
        <f t="shared" si="741"/>
        <v>0.45569257000000002</v>
      </c>
      <c r="Y1449" s="103">
        <f t="shared" si="742"/>
        <v>0</v>
      </c>
      <c r="Z1449" s="114" t="str">
        <f t="shared" si="750"/>
        <v>A+J=</v>
      </c>
      <c r="AA1449" s="108">
        <f t="shared" si="751"/>
        <v>45646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2">
        <f t="shared" si="743"/>
        <v>45625</v>
      </c>
      <c r="B1450" s="103">
        <f t="shared" si="735"/>
        <v>155.08293376</v>
      </c>
      <c r="C1450" s="192">
        <f t="shared" si="753"/>
        <v>111.57206080921802</v>
      </c>
      <c r="D1450" s="104">
        <f t="shared" si="744"/>
        <v>1143.3130000000001</v>
      </c>
      <c r="E1450" s="105">
        <f t="shared" si="756"/>
        <v>1146.575</v>
      </c>
      <c r="F1450" s="106">
        <f t="shared" si="757"/>
        <v>45586</v>
      </c>
      <c r="G1450" s="107">
        <f t="shared" si="736"/>
        <v>2.8531119649648495E-3</v>
      </c>
      <c r="H1450" s="108">
        <f t="shared" si="749"/>
        <v>45646</v>
      </c>
      <c r="I1450" s="108">
        <f t="shared" si="737"/>
        <v>45646</v>
      </c>
      <c r="J1450" s="109">
        <f t="shared" si="745"/>
        <v>21</v>
      </c>
      <c r="K1450" s="109">
        <f t="shared" si="734"/>
        <v>6</v>
      </c>
      <c r="L1450" s="8">
        <f t="shared" si="746"/>
        <v>1.00081434</v>
      </c>
      <c r="M1450" s="110">
        <f t="shared" ref="M1450:M1513" si="759">IF(I1450&gt;I1449,L1449,M1449)</f>
        <v>1.00285311</v>
      </c>
      <c r="N1450" s="110">
        <f t="shared" si="754"/>
        <v>1.3839497478175558</v>
      </c>
      <c r="O1450" s="103">
        <f t="shared" si="758"/>
        <v>1.3850767500000001</v>
      </c>
      <c r="P1450" s="103">
        <f t="shared" si="738"/>
        <v>154.53586737000001</v>
      </c>
      <c r="Q1450" s="11">
        <f t="shared" si="752"/>
        <v>0</v>
      </c>
      <c r="R1450" s="30">
        <f t="shared" si="747"/>
        <v>0</v>
      </c>
      <c r="S1450" s="8">
        <f t="shared" si="739"/>
        <v>0</v>
      </c>
      <c r="T1450" s="113">
        <f t="shared" si="748"/>
        <v>0.16</v>
      </c>
      <c r="U1450" s="111">
        <f t="shared" si="755"/>
        <v>6</v>
      </c>
      <c r="V1450" s="111">
        <v>252</v>
      </c>
      <c r="W1450" s="110">
        <f t="shared" si="740"/>
        <v>1.003540061</v>
      </c>
      <c r="X1450" s="103">
        <f t="shared" si="741"/>
        <v>0.54706639000000001</v>
      </c>
      <c r="Y1450" s="103">
        <f t="shared" si="742"/>
        <v>0</v>
      </c>
      <c r="Z1450" s="114" t="str">
        <f t="shared" si="750"/>
        <v>A+J=</v>
      </c>
      <c r="AA1450" s="108">
        <f t="shared" si="751"/>
        <v>45646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2">
        <f t="shared" si="743"/>
        <v>45626</v>
      </c>
      <c r="B1451" s="103">
        <f t="shared" si="735"/>
        <v>155.19535278000001</v>
      </c>
      <c r="C1451" s="192">
        <f t="shared" si="753"/>
        <v>111.57206080921802</v>
      </c>
      <c r="D1451" s="104">
        <f t="shared" si="744"/>
        <v>1143.3130000000001</v>
      </c>
      <c r="E1451" s="105">
        <f t="shared" si="756"/>
        <v>1146.575</v>
      </c>
      <c r="F1451" s="106">
        <f t="shared" si="757"/>
        <v>45586</v>
      </c>
      <c r="G1451" s="107">
        <f t="shared" si="736"/>
        <v>2.8531119649648495E-3</v>
      </c>
      <c r="H1451" s="108">
        <f t="shared" si="749"/>
        <v>45646</v>
      </c>
      <c r="I1451" s="108">
        <f t="shared" si="737"/>
        <v>45646</v>
      </c>
      <c r="J1451" s="109">
        <f t="shared" si="745"/>
        <v>21</v>
      </c>
      <c r="K1451" s="109">
        <f t="shared" si="734"/>
        <v>7</v>
      </c>
      <c r="L1451" s="8">
        <f t="shared" si="746"/>
        <v>1.0009501300000001</v>
      </c>
      <c r="M1451" s="110">
        <f t="shared" si="759"/>
        <v>1.00285311</v>
      </c>
      <c r="N1451" s="110">
        <f t="shared" si="754"/>
        <v>1.3839497478175558</v>
      </c>
      <c r="O1451" s="103">
        <f t="shared" si="758"/>
        <v>1.38526467</v>
      </c>
      <c r="P1451" s="103">
        <f t="shared" si="738"/>
        <v>154.55683399</v>
      </c>
      <c r="Q1451" s="11">
        <f t="shared" si="752"/>
        <v>0</v>
      </c>
      <c r="R1451" s="30">
        <f t="shared" si="747"/>
        <v>0</v>
      </c>
      <c r="S1451" s="8">
        <f t="shared" si="739"/>
        <v>0</v>
      </c>
      <c r="T1451" s="113">
        <f t="shared" si="748"/>
        <v>0.16</v>
      </c>
      <c r="U1451" s="111">
        <f t="shared" si="755"/>
        <v>7</v>
      </c>
      <c r="V1451" s="111">
        <v>252</v>
      </c>
      <c r="W1451" s="110">
        <f t="shared" si="740"/>
        <v>1.004131288</v>
      </c>
      <c r="X1451" s="103">
        <f t="shared" si="741"/>
        <v>0.63851879</v>
      </c>
      <c r="Y1451" s="103">
        <f t="shared" si="742"/>
        <v>0</v>
      </c>
      <c r="Z1451" s="114" t="str">
        <f t="shared" si="750"/>
        <v>A+J=</v>
      </c>
      <c r="AA1451" s="108">
        <f t="shared" si="751"/>
        <v>45646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2">
        <f t="shared" si="743"/>
        <v>45627</v>
      </c>
      <c r="B1452" s="103">
        <f t="shared" si="735"/>
        <v>155.19535278000001</v>
      </c>
      <c r="C1452" s="192">
        <f t="shared" si="753"/>
        <v>111.57206080921802</v>
      </c>
      <c r="D1452" s="104">
        <f t="shared" si="744"/>
        <v>1143.3130000000001</v>
      </c>
      <c r="E1452" s="105">
        <f t="shared" si="756"/>
        <v>1146.575</v>
      </c>
      <c r="F1452" s="106">
        <f t="shared" si="757"/>
        <v>45586</v>
      </c>
      <c r="G1452" s="107">
        <f t="shared" si="736"/>
        <v>2.8531119649648495E-3</v>
      </c>
      <c r="H1452" s="108">
        <f t="shared" si="749"/>
        <v>45646</v>
      </c>
      <c r="I1452" s="108">
        <f t="shared" si="737"/>
        <v>45646</v>
      </c>
      <c r="J1452" s="109">
        <f t="shared" si="745"/>
        <v>21</v>
      </c>
      <c r="K1452" s="109">
        <f t="shared" ref="K1452:K1515" si="760">(J1452-(NETWORKDAYS(A1452,I1452,AD$171:AD$502)-1))</f>
        <v>7</v>
      </c>
      <c r="L1452" s="8">
        <f t="shared" si="746"/>
        <v>1.0009501300000001</v>
      </c>
      <c r="M1452" s="110">
        <f t="shared" si="759"/>
        <v>1.00285311</v>
      </c>
      <c r="N1452" s="110">
        <f t="shared" si="754"/>
        <v>1.3839497478175558</v>
      </c>
      <c r="O1452" s="103">
        <f t="shared" si="758"/>
        <v>1.38526467</v>
      </c>
      <c r="P1452" s="103">
        <f t="shared" si="738"/>
        <v>154.55683399</v>
      </c>
      <c r="Q1452" s="11">
        <f t="shared" si="752"/>
        <v>0</v>
      </c>
      <c r="R1452" s="30">
        <f t="shared" si="747"/>
        <v>0</v>
      </c>
      <c r="S1452" s="8">
        <f t="shared" si="739"/>
        <v>0</v>
      </c>
      <c r="T1452" s="113">
        <f t="shared" si="748"/>
        <v>0.16</v>
      </c>
      <c r="U1452" s="111">
        <f t="shared" si="755"/>
        <v>7</v>
      </c>
      <c r="V1452" s="111">
        <v>252</v>
      </c>
      <c r="W1452" s="110">
        <f t="shared" si="740"/>
        <v>1.004131288</v>
      </c>
      <c r="X1452" s="103">
        <f t="shared" si="741"/>
        <v>0.63851879</v>
      </c>
      <c r="Y1452" s="103">
        <f t="shared" si="742"/>
        <v>0</v>
      </c>
      <c r="Z1452" s="114" t="str">
        <f t="shared" si="750"/>
        <v>A+J=</v>
      </c>
      <c r="AA1452" s="108">
        <f t="shared" si="751"/>
        <v>45646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2">
        <f t="shared" si="743"/>
        <v>45628</v>
      </c>
      <c r="B1453" s="103">
        <f t="shared" si="735"/>
        <v>155.19535278000001</v>
      </c>
      <c r="C1453" s="192">
        <f t="shared" si="753"/>
        <v>111.57206080921802</v>
      </c>
      <c r="D1453" s="104">
        <f t="shared" si="744"/>
        <v>1143.3130000000001</v>
      </c>
      <c r="E1453" s="105">
        <f t="shared" si="756"/>
        <v>1146.575</v>
      </c>
      <c r="F1453" s="106">
        <f t="shared" si="757"/>
        <v>45586</v>
      </c>
      <c r="G1453" s="107">
        <f t="shared" si="736"/>
        <v>2.8531119649648495E-3</v>
      </c>
      <c r="H1453" s="108">
        <f t="shared" si="749"/>
        <v>45646</v>
      </c>
      <c r="I1453" s="108">
        <f t="shared" si="737"/>
        <v>45646</v>
      </c>
      <c r="J1453" s="109">
        <f t="shared" si="745"/>
        <v>21</v>
      </c>
      <c r="K1453" s="109">
        <f t="shared" si="760"/>
        <v>7</v>
      </c>
      <c r="L1453" s="8">
        <f t="shared" si="746"/>
        <v>1.0009501300000001</v>
      </c>
      <c r="M1453" s="110">
        <f t="shared" si="759"/>
        <v>1.00285311</v>
      </c>
      <c r="N1453" s="110">
        <f t="shared" si="754"/>
        <v>1.3839497478175558</v>
      </c>
      <c r="O1453" s="103">
        <f t="shared" si="758"/>
        <v>1.38526467</v>
      </c>
      <c r="P1453" s="103">
        <f t="shared" si="738"/>
        <v>154.55683399</v>
      </c>
      <c r="Q1453" s="11">
        <f t="shared" si="752"/>
        <v>0</v>
      </c>
      <c r="R1453" s="30">
        <f t="shared" si="747"/>
        <v>0</v>
      </c>
      <c r="S1453" s="8">
        <f t="shared" si="739"/>
        <v>0</v>
      </c>
      <c r="T1453" s="113">
        <f t="shared" si="748"/>
        <v>0.16</v>
      </c>
      <c r="U1453" s="111">
        <f t="shared" si="755"/>
        <v>7</v>
      </c>
      <c r="V1453" s="111">
        <v>252</v>
      </c>
      <c r="W1453" s="110">
        <f t="shared" si="740"/>
        <v>1.004131288</v>
      </c>
      <c r="X1453" s="103">
        <f t="shared" si="741"/>
        <v>0.63851879</v>
      </c>
      <c r="Y1453" s="103">
        <f t="shared" si="742"/>
        <v>0</v>
      </c>
      <c r="Z1453" s="114" t="str">
        <f t="shared" si="750"/>
        <v>A+J=</v>
      </c>
      <c r="AA1453" s="108">
        <f t="shared" si="751"/>
        <v>45646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2">
        <f t="shared" si="743"/>
        <v>45629</v>
      </c>
      <c r="B1454" s="103">
        <f t="shared" si="735"/>
        <v>155.30785502999998</v>
      </c>
      <c r="C1454" s="192">
        <f t="shared" si="753"/>
        <v>111.57206080921802</v>
      </c>
      <c r="D1454" s="104">
        <f t="shared" si="744"/>
        <v>1143.3130000000001</v>
      </c>
      <c r="E1454" s="105">
        <f t="shared" si="756"/>
        <v>1146.575</v>
      </c>
      <c r="F1454" s="106">
        <f t="shared" si="757"/>
        <v>45586</v>
      </c>
      <c r="G1454" s="107">
        <f t="shared" si="736"/>
        <v>2.8531119649648495E-3</v>
      </c>
      <c r="H1454" s="108">
        <f t="shared" si="749"/>
        <v>45646</v>
      </c>
      <c r="I1454" s="108">
        <f t="shared" si="737"/>
        <v>45646</v>
      </c>
      <c r="J1454" s="109">
        <f t="shared" si="745"/>
        <v>21</v>
      </c>
      <c r="K1454" s="109">
        <f t="shared" si="760"/>
        <v>8</v>
      </c>
      <c r="L1454" s="8">
        <f t="shared" si="746"/>
        <v>1.0010859400000001</v>
      </c>
      <c r="M1454" s="110">
        <f t="shared" si="759"/>
        <v>1.00285311</v>
      </c>
      <c r="N1454" s="110">
        <f t="shared" si="754"/>
        <v>1.3839497478175558</v>
      </c>
      <c r="O1454" s="103">
        <f t="shared" si="758"/>
        <v>1.3854526300000001</v>
      </c>
      <c r="P1454" s="103">
        <f t="shared" si="738"/>
        <v>154.57780507999999</v>
      </c>
      <c r="Q1454" s="11">
        <f t="shared" si="752"/>
        <v>0</v>
      </c>
      <c r="R1454" s="30">
        <f t="shared" si="747"/>
        <v>0</v>
      </c>
      <c r="S1454" s="8">
        <f t="shared" si="739"/>
        <v>0</v>
      </c>
      <c r="T1454" s="113">
        <f t="shared" si="748"/>
        <v>0.16</v>
      </c>
      <c r="U1454" s="111">
        <f t="shared" si="755"/>
        <v>8</v>
      </c>
      <c r="V1454" s="111">
        <v>252</v>
      </c>
      <c r="W1454" s="110">
        <f t="shared" si="740"/>
        <v>1.0047228640000001</v>
      </c>
      <c r="X1454" s="103">
        <f t="shared" si="741"/>
        <v>0.73004994999999995</v>
      </c>
      <c r="Y1454" s="103">
        <f t="shared" si="742"/>
        <v>0</v>
      </c>
      <c r="Z1454" s="114" t="str">
        <f t="shared" si="750"/>
        <v>A+J=</v>
      </c>
      <c r="AA1454" s="108">
        <f t="shared" si="751"/>
        <v>45646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2">
        <f t="shared" si="743"/>
        <v>45630</v>
      </c>
      <c r="B1455" s="103">
        <f t="shared" si="735"/>
        <v>155.42043700000002</v>
      </c>
      <c r="C1455" s="192">
        <f t="shared" si="753"/>
        <v>111.57206080921802</v>
      </c>
      <c r="D1455" s="104">
        <f t="shared" si="744"/>
        <v>1143.3130000000001</v>
      </c>
      <c r="E1455" s="105">
        <f t="shared" si="756"/>
        <v>1146.575</v>
      </c>
      <c r="F1455" s="106">
        <f t="shared" si="757"/>
        <v>45586</v>
      </c>
      <c r="G1455" s="107">
        <f t="shared" si="736"/>
        <v>2.8531119649648495E-3</v>
      </c>
      <c r="H1455" s="108">
        <f t="shared" si="749"/>
        <v>45646</v>
      </c>
      <c r="I1455" s="108">
        <f t="shared" si="737"/>
        <v>45646</v>
      </c>
      <c r="J1455" s="109">
        <f t="shared" si="745"/>
        <v>21</v>
      </c>
      <c r="K1455" s="109">
        <f t="shared" si="760"/>
        <v>9</v>
      </c>
      <c r="L1455" s="8">
        <f t="shared" si="746"/>
        <v>1.00122176</v>
      </c>
      <c r="M1455" s="110">
        <f t="shared" si="759"/>
        <v>1.00285311</v>
      </c>
      <c r="N1455" s="110">
        <f t="shared" si="754"/>
        <v>1.3839497478175558</v>
      </c>
      <c r="O1455" s="103">
        <f t="shared" si="758"/>
        <v>1.3856405999999999</v>
      </c>
      <c r="P1455" s="103">
        <f t="shared" si="738"/>
        <v>154.59877728000001</v>
      </c>
      <c r="Q1455" s="11">
        <f t="shared" si="752"/>
        <v>0</v>
      </c>
      <c r="R1455" s="30">
        <f t="shared" si="747"/>
        <v>0</v>
      </c>
      <c r="S1455" s="8">
        <f t="shared" si="739"/>
        <v>0</v>
      </c>
      <c r="T1455" s="113">
        <f t="shared" si="748"/>
        <v>0.16</v>
      </c>
      <c r="U1455" s="111">
        <f t="shared" si="755"/>
        <v>9</v>
      </c>
      <c r="V1455" s="111">
        <v>252</v>
      </c>
      <c r="W1455" s="110">
        <f t="shared" si="740"/>
        <v>1.005314788</v>
      </c>
      <c r="X1455" s="103">
        <f t="shared" si="741"/>
        <v>0.82165971999999998</v>
      </c>
      <c r="Y1455" s="103">
        <f t="shared" si="742"/>
        <v>0</v>
      </c>
      <c r="Z1455" s="114" t="str">
        <f t="shared" si="750"/>
        <v>A+J=</v>
      </c>
      <c r="AA1455" s="108">
        <f t="shared" si="751"/>
        <v>45646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2">
        <f t="shared" si="743"/>
        <v>45631</v>
      </c>
      <c r="B1456" s="103">
        <f t="shared" si="735"/>
        <v>155.53310225000001</v>
      </c>
      <c r="C1456" s="192">
        <f t="shared" si="753"/>
        <v>111.57206080921802</v>
      </c>
      <c r="D1456" s="104">
        <f t="shared" si="744"/>
        <v>1143.3130000000001</v>
      </c>
      <c r="E1456" s="105">
        <f t="shared" si="756"/>
        <v>1146.575</v>
      </c>
      <c r="F1456" s="106">
        <f t="shared" si="757"/>
        <v>45586</v>
      </c>
      <c r="G1456" s="107">
        <f t="shared" si="736"/>
        <v>2.8531119649648495E-3</v>
      </c>
      <c r="H1456" s="108">
        <f t="shared" si="749"/>
        <v>45646</v>
      </c>
      <c r="I1456" s="108">
        <f t="shared" si="737"/>
        <v>45646</v>
      </c>
      <c r="J1456" s="109">
        <f t="shared" si="745"/>
        <v>21</v>
      </c>
      <c r="K1456" s="109">
        <f t="shared" si="760"/>
        <v>10</v>
      </c>
      <c r="L1456" s="8">
        <f t="shared" si="746"/>
        <v>1.0013576099999999</v>
      </c>
      <c r="M1456" s="110">
        <f t="shared" si="759"/>
        <v>1.00285311</v>
      </c>
      <c r="N1456" s="110">
        <f t="shared" si="754"/>
        <v>1.3839497478175558</v>
      </c>
      <c r="O1456" s="103">
        <f t="shared" si="758"/>
        <v>1.3858286099999999</v>
      </c>
      <c r="P1456" s="103">
        <f t="shared" si="738"/>
        <v>154.61975394000001</v>
      </c>
      <c r="Q1456" s="11">
        <f t="shared" si="752"/>
        <v>0</v>
      </c>
      <c r="R1456" s="30">
        <f t="shared" si="747"/>
        <v>0</v>
      </c>
      <c r="S1456" s="8">
        <f t="shared" si="739"/>
        <v>0</v>
      </c>
      <c r="T1456" s="113">
        <f t="shared" si="748"/>
        <v>0.16</v>
      </c>
      <c r="U1456" s="111">
        <f t="shared" si="755"/>
        <v>10</v>
      </c>
      <c r="V1456" s="111">
        <v>252</v>
      </c>
      <c r="W1456" s="110">
        <f t="shared" si="740"/>
        <v>1.005907061</v>
      </c>
      <c r="X1456" s="103">
        <f t="shared" si="741"/>
        <v>0.91334831000000005</v>
      </c>
      <c r="Y1456" s="103">
        <f t="shared" si="742"/>
        <v>0</v>
      </c>
      <c r="Z1456" s="114" t="str">
        <f t="shared" si="750"/>
        <v>A+J=</v>
      </c>
      <c r="AA1456" s="108">
        <f t="shared" si="751"/>
        <v>45646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2">
        <f t="shared" si="743"/>
        <v>45632</v>
      </c>
      <c r="B1457" s="103">
        <f t="shared" si="735"/>
        <v>155.64584744999999</v>
      </c>
      <c r="C1457" s="192">
        <f t="shared" si="753"/>
        <v>111.57206080921802</v>
      </c>
      <c r="D1457" s="104">
        <f t="shared" si="744"/>
        <v>1143.3130000000001</v>
      </c>
      <c r="E1457" s="105">
        <f t="shared" si="756"/>
        <v>1146.575</v>
      </c>
      <c r="F1457" s="106">
        <f t="shared" si="757"/>
        <v>45586</v>
      </c>
      <c r="G1457" s="107">
        <f t="shared" si="736"/>
        <v>2.8531119649648495E-3</v>
      </c>
      <c r="H1457" s="108">
        <f t="shared" si="749"/>
        <v>45646</v>
      </c>
      <c r="I1457" s="108">
        <f t="shared" si="737"/>
        <v>45646</v>
      </c>
      <c r="J1457" s="109">
        <f t="shared" si="745"/>
        <v>21</v>
      </c>
      <c r="K1457" s="109">
        <f t="shared" si="760"/>
        <v>11</v>
      </c>
      <c r="L1457" s="8">
        <f t="shared" si="746"/>
        <v>1.00149347</v>
      </c>
      <c r="M1457" s="110">
        <f t="shared" si="759"/>
        <v>1.00285311</v>
      </c>
      <c r="N1457" s="110">
        <f t="shared" si="754"/>
        <v>1.3839497478175558</v>
      </c>
      <c r="O1457" s="103">
        <f t="shared" si="758"/>
        <v>1.3860166300000001</v>
      </c>
      <c r="P1457" s="103">
        <f t="shared" si="738"/>
        <v>154.64073171999999</v>
      </c>
      <c r="Q1457" s="11">
        <f t="shared" si="752"/>
        <v>0</v>
      </c>
      <c r="R1457" s="30">
        <f t="shared" si="747"/>
        <v>0</v>
      </c>
      <c r="S1457" s="8">
        <f t="shared" si="739"/>
        <v>0</v>
      </c>
      <c r="T1457" s="113">
        <f t="shared" si="748"/>
        <v>0.16</v>
      </c>
      <c r="U1457" s="111">
        <f t="shared" si="755"/>
        <v>11</v>
      </c>
      <c r="V1457" s="111">
        <v>252</v>
      </c>
      <c r="W1457" s="110">
        <f t="shared" si="740"/>
        <v>1.0064996829999999</v>
      </c>
      <c r="X1457" s="103">
        <f t="shared" si="741"/>
        <v>1.00511573</v>
      </c>
      <c r="Y1457" s="103">
        <f t="shared" si="742"/>
        <v>0</v>
      </c>
      <c r="Z1457" s="114" t="str">
        <f t="shared" si="750"/>
        <v>A+J=</v>
      </c>
      <c r="AA1457" s="108">
        <f t="shared" si="751"/>
        <v>45646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2">
        <f t="shared" si="743"/>
        <v>45633</v>
      </c>
      <c r="B1458" s="103">
        <f t="shared" si="735"/>
        <v>155.75867485999999</v>
      </c>
      <c r="C1458" s="192">
        <f t="shared" si="753"/>
        <v>111.57206080921802</v>
      </c>
      <c r="D1458" s="104">
        <f t="shared" si="744"/>
        <v>1143.3130000000001</v>
      </c>
      <c r="E1458" s="105">
        <f t="shared" si="756"/>
        <v>1146.575</v>
      </c>
      <c r="F1458" s="106">
        <f t="shared" si="757"/>
        <v>45586</v>
      </c>
      <c r="G1458" s="107">
        <f t="shared" si="736"/>
        <v>2.8531119649648495E-3</v>
      </c>
      <c r="H1458" s="108">
        <f t="shared" si="749"/>
        <v>45646</v>
      </c>
      <c r="I1458" s="108">
        <f t="shared" si="737"/>
        <v>45646</v>
      </c>
      <c r="J1458" s="109">
        <f t="shared" si="745"/>
        <v>21</v>
      </c>
      <c r="K1458" s="109">
        <f t="shared" si="760"/>
        <v>12</v>
      </c>
      <c r="L1458" s="8">
        <f t="shared" si="746"/>
        <v>1.00162935</v>
      </c>
      <c r="M1458" s="110">
        <f t="shared" si="759"/>
        <v>1.00285311</v>
      </c>
      <c r="N1458" s="110">
        <f t="shared" si="754"/>
        <v>1.3839497478175558</v>
      </c>
      <c r="O1458" s="103">
        <f t="shared" si="758"/>
        <v>1.3862046800000001</v>
      </c>
      <c r="P1458" s="103">
        <f t="shared" si="738"/>
        <v>154.66171284999999</v>
      </c>
      <c r="Q1458" s="11">
        <f t="shared" si="752"/>
        <v>0</v>
      </c>
      <c r="R1458" s="30">
        <f t="shared" si="747"/>
        <v>0</v>
      </c>
      <c r="S1458" s="8">
        <f t="shared" si="739"/>
        <v>0</v>
      </c>
      <c r="T1458" s="113">
        <f t="shared" si="748"/>
        <v>0.16</v>
      </c>
      <c r="U1458" s="111">
        <f t="shared" si="755"/>
        <v>12</v>
      </c>
      <c r="V1458" s="111">
        <v>252</v>
      </c>
      <c r="W1458" s="110">
        <f t="shared" si="740"/>
        <v>1.007092654</v>
      </c>
      <c r="X1458" s="103">
        <f t="shared" si="741"/>
        <v>1.0969620099999999</v>
      </c>
      <c r="Y1458" s="103">
        <f t="shared" si="742"/>
        <v>0</v>
      </c>
      <c r="Z1458" s="114" t="str">
        <f t="shared" si="750"/>
        <v>A+J=</v>
      </c>
      <c r="AA1458" s="108">
        <f t="shared" si="751"/>
        <v>45646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2">
        <f t="shared" si="743"/>
        <v>45634</v>
      </c>
      <c r="B1459" s="103">
        <f t="shared" si="735"/>
        <v>155.75867485999999</v>
      </c>
      <c r="C1459" s="192">
        <f t="shared" si="753"/>
        <v>111.57206080921802</v>
      </c>
      <c r="D1459" s="104">
        <f t="shared" si="744"/>
        <v>1143.3130000000001</v>
      </c>
      <c r="E1459" s="105">
        <f t="shared" si="756"/>
        <v>1146.575</v>
      </c>
      <c r="F1459" s="106">
        <f t="shared" si="757"/>
        <v>45586</v>
      </c>
      <c r="G1459" s="107">
        <f t="shared" si="736"/>
        <v>2.8531119649648495E-3</v>
      </c>
      <c r="H1459" s="108">
        <f t="shared" si="749"/>
        <v>45646</v>
      </c>
      <c r="I1459" s="108">
        <f t="shared" si="737"/>
        <v>45646</v>
      </c>
      <c r="J1459" s="109">
        <f t="shared" si="745"/>
        <v>21</v>
      </c>
      <c r="K1459" s="109">
        <f t="shared" si="760"/>
        <v>12</v>
      </c>
      <c r="L1459" s="8">
        <f t="shared" si="746"/>
        <v>1.00162935</v>
      </c>
      <c r="M1459" s="110">
        <f t="shared" si="759"/>
        <v>1.00285311</v>
      </c>
      <c r="N1459" s="110">
        <f t="shared" si="754"/>
        <v>1.3839497478175558</v>
      </c>
      <c r="O1459" s="103">
        <f t="shared" si="758"/>
        <v>1.3862046800000001</v>
      </c>
      <c r="P1459" s="103">
        <f t="shared" si="738"/>
        <v>154.66171284999999</v>
      </c>
      <c r="Q1459" s="11">
        <f t="shared" si="752"/>
        <v>0</v>
      </c>
      <c r="R1459" s="30">
        <f t="shared" si="747"/>
        <v>0</v>
      </c>
      <c r="S1459" s="8">
        <f t="shared" si="739"/>
        <v>0</v>
      </c>
      <c r="T1459" s="113">
        <f t="shared" si="748"/>
        <v>0.16</v>
      </c>
      <c r="U1459" s="111">
        <f t="shared" si="755"/>
        <v>12</v>
      </c>
      <c r="V1459" s="111">
        <v>252</v>
      </c>
      <c r="W1459" s="110">
        <f t="shared" si="740"/>
        <v>1.007092654</v>
      </c>
      <c r="X1459" s="103">
        <f t="shared" si="741"/>
        <v>1.0969620099999999</v>
      </c>
      <c r="Y1459" s="103">
        <f t="shared" si="742"/>
        <v>0</v>
      </c>
      <c r="Z1459" s="114" t="str">
        <f t="shared" si="750"/>
        <v>A+J=</v>
      </c>
      <c r="AA1459" s="108">
        <f t="shared" si="751"/>
        <v>45646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2">
        <f t="shared" si="743"/>
        <v>45635</v>
      </c>
      <c r="B1460" s="103">
        <f t="shared" si="735"/>
        <v>155.75867485999999</v>
      </c>
      <c r="C1460" s="192">
        <f t="shared" si="753"/>
        <v>111.57206080921802</v>
      </c>
      <c r="D1460" s="104">
        <f t="shared" si="744"/>
        <v>1143.3130000000001</v>
      </c>
      <c r="E1460" s="105">
        <f t="shared" si="756"/>
        <v>1146.575</v>
      </c>
      <c r="F1460" s="106">
        <f t="shared" si="757"/>
        <v>45586</v>
      </c>
      <c r="G1460" s="107">
        <f t="shared" si="736"/>
        <v>2.8531119649648495E-3</v>
      </c>
      <c r="H1460" s="108">
        <f t="shared" si="749"/>
        <v>45646</v>
      </c>
      <c r="I1460" s="108">
        <f t="shared" si="737"/>
        <v>45646</v>
      </c>
      <c r="J1460" s="109">
        <f t="shared" si="745"/>
        <v>21</v>
      </c>
      <c r="K1460" s="109">
        <f t="shared" si="760"/>
        <v>12</v>
      </c>
      <c r="L1460" s="8">
        <f t="shared" si="746"/>
        <v>1.00162935</v>
      </c>
      <c r="M1460" s="110">
        <f t="shared" si="759"/>
        <v>1.00285311</v>
      </c>
      <c r="N1460" s="110">
        <f t="shared" si="754"/>
        <v>1.3839497478175558</v>
      </c>
      <c r="O1460" s="103">
        <f t="shared" si="758"/>
        <v>1.3862046800000001</v>
      </c>
      <c r="P1460" s="103">
        <f t="shared" si="738"/>
        <v>154.66171284999999</v>
      </c>
      <c r="Q1460" s="11">
        <f t="shared" si="752"/>
        <v>0</v>
      </c>
      <c r="R1460" s="30">
        <f t="shared" si="747"/>
        <v>0</v>
      </c>
      <c r="S1460" s="8">
        <f t="shared" si="739"/>
        <v>0</v>
      </c>
      <c r="T1460" s="113">
        <f t="shared" si="748"/>
        <v>0.16</v>
      </c>
      <c r="U1460" s="111">
        <f t="shared" si="755"/>
        <v>12</v>
      </c>
      <c r="V1460" s="111">
        <v>252</v>
      </c>
      <c r="W1460" s="110">
        <f t="shared" si="740"/>
        <v>1.007092654</v>
      </c>
      <c r="X1460" s="103">
        <f t="shared" si="741"/>
        <v>1.0969620099999999</v>
      </c>
      <c r="Y1460" s="103">
        <f t="shared" si="742"/>
        <v>0</v>
      </c>
      <c r="Z1460" s="114" t="str">
        <f t="shared" si="750"/>
        <v>A+J=</v>
      </c>
      <c r="AA1460" s="108">
        <f t="shared" si="751"/>
        <v>45646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2">
        <f t="shared" si="743"/>
        <v>45636</v>
      </c>
      <c r="B1461" s="103">
        <f t="shared" si="735"/>
        <v>155.87158449999998</v>
      </c>
      <c r="C1461" s="192">
        <f t="shared" si="753"/>
        <v>111.57206080921802</v>
      </c>
      <c r="D1461" s="104">
        <f t="shared" si="744"/>
        <v>1143.3130000000001</v>
      </c>
      <c r="E1461" s="105">
        <f t="shared" si="756"/>
        <v>1146.575</v>
      </c>
      <c r="F1461" s="106">
        <f t="shared" si="757"/>
        <v>45586</v>
      </c>
      <c r="G1461" s="107">
        <f t="shared" si="736"/>
        <v>2.8531119649648495E-3</v>
      </c>
      <c r="H1461" s="108">
        <f t="shared" si="749"/>
        <v>45646</v>
      </c>
      <c r="I1461" s="108">
        <f t="shared" si="737"/>
        <v>45646</v>
      </c>
      <c r="J1461" s="109">
        <f t="shared" si="745"/>
        <v>21</v>
      </c>
      <c r="K1461" s="109">
        <f t="shared" si="760"/>
        <v>13</v>
      </c>
      <c r="L1461" s="8">
        <f t="shared" si="746"/>
        <v>1.0017652500000001</v>
      </c>
      <c r="M1461" s="110">
        <f t="shared" si="759"/>
        <v>1.00285311</v>
      </c>
      <c r="N1461" s="110">
        <f t="shared" si="754"/>
        <v>1.3839497478175558</v>
      </c>
      <c r="O1461" s="103">
        <f t="shared" si="758"/>
        <v>1.3863927599999999</v>
      </c>
      <c r="P1461" s="103">
        <f t="shared" si="738"/>
        <v>154.68269731999999</v>
      </c>
      <c r="Q1461" s="11">
        <f t="shared" si="752"/>
        <v>0</v>
      </c>
      <c r="R1461" s="30">
        <f t="shared" si="747"/>
        <v>0</v>
      </c>
      <c r="S1461" s="8">
        <f t="shared" si="739"/>
        <v>0</v>
      </c>
      <c r="T1461" s="113">
        <f t="shared" si="748"/>
        <v>0.16</v>
      </c>
      <c r="U1461" s="111">
        <f t="shared" si="755"/>
        <v>13</v>
      </c>
      <c r="V1461" s="111">
        <v>252</v>
      </c>
      <c r="W1461" s="110">
        <f t="shared" si="740"/>
        <v>1.0076859739999999</v>
      </c>
      <c r="X1461" s="103">
        <f t="shared" si="741"/>
        <v>1.18888718</v>
      </c>
      <c r="Y1461" s="103">
        <f t="shared" si="742"/>
        <v>0</v>
      </c>
      <c r="Z1461" s="114" t="str">
        <f t="shared" si="750"/>
        <v>A+J=</v>
      </c>
      <c r="AA1461" s="108">
        <f t="shared" si="751"/>
        <v>45646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2">
        <f t="shared" si="743"/>
        <v>45637</v>
      </c>
      <c r="B1462" s="103">
        <f t="shared" si="735"/>
        <v>155.98457657</v>
      </c>
      <c r="C1462" s="192">
        <f t="shared" si="753"/>
        <v>111.57206080921802</v>
      </c>
      <c r="D1462" s="104">
        <f t="shared" si="744"/>
        <v>1143.3130000000001</v>
      </c>
      <c r="E1462" s="105">
        <f t="shared" si="756"/>
        <v>1146.575</v>
      </c>
      <c r="F1462" s="106">
        <f t="shared" si="757"/>
        <v>45586</v>
      </c>
      <c r="G1462" s="107">
        <f t="shared" si="736"/>
        <v>2.8531119649648495E-3</v>
      </c>
      <c r="H1462" s="108">
        <f t="shared" si="749"/>
        <v>45646</v>
      </c>
      <c r="I1462" s="108">
        <f t="shared" si="737"/>
        <v>45646</v>
      </c>
      <c r="J1462" s="109">
        <f t="shared" si="745"/>
        <v>21</v>
      </c>
      <c r="K1462" s="109">
        <f t="shared" si="760"/>
        <v>14</v>
      </c>
      <c r="L1462" s="8">
        <f t="shared" si="746"/>
        <v>1.00190117</v>
      </c>
      <c r="M1462" s="110">
        <f t="shared" si="759"/>
        <v>1.00285311</v>
      </c>
      <c r="N1462" s="110">
        <f t="shared" si="754"/>
        <v>1.3839497478175558</v>
      </c>
      <c r="O1462" s="103">
        <f t="shared" si="758"/>
        <v>1.38658087</v>
      </c>
      <c r="P1462" s="103">
        <f t="shared" si="738"/>
        <v>154.70368514</v>
      </c>
      <c r="Q1462" s="11">
        <f t="shared" si="752"/>
        <v>0</v>
      </c>
      <c r="R1462" s="30">
        <f t="shared" si="747"/>
        <v>0</v>
      </c>
      <c r="S1462" s="8">
        <f t="shared" si="739"/>
        <v>0</v>
      </c>
      <c r="T1462" s="113">
        <f t="shared" si="748"/>
        <v>0.16</v>
      </c>
      <c r="U1462" s="111">
        <f t="shared" si="755"/>
        <v>14</v>
      </c>
      <c r="V1462" s="111">
        <v>252</v>
      </c>
      <c r="W1462" s="110">
        <f t="shared" si="740"/>
        <v>1.0082796439999999</v>
      </c>
      <c r="X1462" s="103">
        <f t="shared" si="741"/>
        <v>1.2808914300000001</v>
      </c>
      <c r="Y1462" s="103">
        <f t="shared" si="742"/>
        <v>0</v>
      </c>
      <c r="Z1462" s="114" t="str">
        <f t="shared" si="750"/>
        <v>A+J=</v>
      </c>
      <c r="AA1462" s="108">
        <f t="shared" si="751"/>
        <v>45646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2">
        <f t="shared" si="743"/>
        <v>45638</v>
      </c>
      <c r="B1463" s="103">
        <f t="shared" si="735"/>
        <v>156.09764885000001</v>
      </c>
      <c r="C1463" s="192">
        <f t="shared" si="753"/>
        <v>111.57206080921802</v>
      </c>
      <c r="D1463" s="104">
        <f t="shared" si="744"/>
        <v>1143.3130000000001</v>
      </c>
      <c r="E1463" s="105">
        <f t="shared" si="756"/>
        <v>1146.575</v>
      </c>
      <c r="F1463" s="106">
        <f t="shared" si="757"/>
        <v>45586</v>
      </c>
      <c r="G1463" s="107">
        <f t="shared" si="736"/>
        <v>2.8531119649648495E-3</v>
      </c>
      <c r="H1463" s="108">
        <f t="shared" si="749"/>
        <v>45646</v>
      </c>
      <c r="I1463" s="108">
        <f t="shared" si="737"/>
        <v>45646</v>
      </c>
      <c r="J1463" s="109">
        <f t="shared" si="745"/>
        <v>21</v>
      </c>
      <c r="K1463" s="109">
        <f t="shared" si="760"/>
        <v>15</v>
      </c>
      <c r="L1463" s="8">
        <f t="shared" si="746"/>
        <v>1.0020370999999999</v>
      </c>
      <c r="M1463" s="110">
        <f t="shared" si="759"/>
        <v>1.00285311</v>
      </c>
      <c r="N1463" s="110">
        <f t="shared" si="754"/>
        <v>1.3839497478175558</v>
      </c>
      <c r="O1463" s="103">
        <f t="shared" si="758"/>
        <v>1.38676899</v>
      </c>
      <c r="P1463" s="103">
        <f t="shared" si="738"/>
        <v>154.72467408</v>
      </c>
      <c r="Q1463" s="11">
        <f t="shared" si="752"/>
        <v>0</v>
      </c>
      <c r="R1463" s="30">
        <f t="shared" si="747"/>
        <v>0</v>
      </c>
      <c r="S1463" s="8">
        <f t="shared" si="739"/>
        <v>0</v>
      </c>
      <c r="T1463" s="113">
        <f t="shared" si="748"/>
        <v>0.16</v>
      </c>
      <c r="U1463" s="111">
        <f t="shared" si="755"/>
        <v>15</v>
      </c>
      <c r="V1463" s="111">
        <v>252</v>
      </c>
      <c r="W1463" s="110">
        <f t="shared" si="740"/>
        <v>1.008873664</v>
      </c>
      <c r="X1463" s="103">
        <f t="shared" si="741"/>
        <v>1.3729747699999999</v>
      </c>
      <c r="Y1463" s="103">
        <f t="shared" si="742"/>
        <v>0</v>
      </c>
      <c r="Z1463" s="114" t="str">
        <f t="shared" si="750"/>
        <v>A+J=</v>
      </c>
      <c r="AA1463" s="108">
        <f t="shared" si="751"/>
        <v>45646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2">
        <f t="shared" si="743"/>
        <v>45639</v>
      </c>
      <c r="B1464" s="103">
        <f t="shared" si="735"/>
        <v>156.21080455000001</v>
      </c>
      <c r="C1464" s="192">
        <f t="shared" si="753"/>
        <v>111.57206080921802</v>
      </c>
      <c r="D1464" s="104">
        <f t="shared" si="744"/>
        <v>1143.3130000000001</v>
      </c>
      <c r="E1464" s="105">
        <f t="shared" si="756"/>
        <v>1146.575</v>
      </c>
      <c r="F1464" s="106">
        <f t="shared" si="757"/>
        <v>45586</v>
      </c>
      <c r="G1464" s="107">
        <f t="shared" si="736"/>
        <v>2.8531119649648495E-3</v>
      </c>
      <c r="H1464" s="108">
        <f t="shared" si="749"/>
        <v>45646</v>
      </c>
      <c r="I1464" s="108">
        <f t="shared" si="737"/>
        <v>45646</v>
      </c>
      <c r="J1464" s="109">
        <f t="shared" si="745"/>
        <v>21</v>
      </c>
      <c r="K1464" s="109">
        <f t="shared" si="760"/>
        <v>16</v>
      </c>
      <c r="L1464" s="8">
        <f t="shared" si="746"/>
        <v>1.0021730600000001</v>
      </c>
      <c r="M1464" s="110">
        <f t="shared" si="759"/>
        <v>1.00285311</v>
      </c>
      <c r="N1464" s="110">
        <f t="shared" si="754"/>
        <v>1.3839497478175558</v>
      </c>
      <c r="O1464" s="103">
        <f t="shared" si="758"/>
        <v>1.38695715</v>
      </c>
      <c r="P1464" s="103">
        <f t="shared" si="738"/>
        <v>154.74566747</v>
      </c>
      <c r="Q1464" s="11">
        <f t="shared" si="752"/>
        <v>0</v>
      </c>
      <c r="R1464" s="30">
        <f t="shared" si="747"/>
        <v>0</v>
      </c>
      <c r="S1464" s="8">
        <f t="shared" si="739"/>
        <v>0</v>
      </c>
      <c r="T1464" s="113">
        <f t="shared" si="748"/>
        <v>0.16</v>
      </c>
      <c r="U1464" s="111">
        <f t="shared" si="755"/>
        <v>16</v>
      </c>
      <c r="V1464" s="111">
        <v>252</v>
      </c>
      <c r="W1464" s="110">
        <f t="shared" si="740"/>
        <v>1.0094680330000001</v>
      </c>
      <c r="X1464" s="103">
        <f t="shared" si="741"/>
        <v>1.4651370800000001</v>
      </c>
      <c r="Y1464" s="103">
        <f t="shared" si="742"/>
        <v>0</v>
      </c>
      <c r="Z1464" s="114" t="str">
        <f t="shared" si="750"/>
        <v>A+J=</v>
      </c>
      <c r="AA1464" s="108">
        <f t="shared" si="751"/>
        <v>45646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2">
        <f t="shared" si="743"/>
        <v>45640</v>
      </c>
      <c r="B1465" s="103">
        <f t="shared" si="735"/>
        <v>156.32404068</v>
      </c>
      <c r="C1465" s="192">
        <f t="shared" si="753"/>
        <v>111.57206080921802</v>
      </c>
      <c r="D1465" s="104">
        <f t="shared" si="744"/>
        <v>1143.3130000000001</v>
      </c>
      <c r="E1465" s="105">
        <f t="shared" si="756"/>
        <v>1146.575</v>
      </c>
      <c r="F1465" s="106">
        <f t="shared" si="757"/>
        <v>45586</v>
      </c>
      <c r="G1465" s="107">
        <f t="shared" si="736"/>
        <v>2.8531119649648495E-3</v>
      </c>
      <c r="H1465" s="108">
        <f t="shared" si="749"/>
        <v>45646</v>
      </c>
      <c r="I1465" s="108">
        <f t="shared" si="737"/>
        <v>45646</v>
      </c>
      <c r="J1465" s="109">
        <f t="shared" si="745"/>
        <v>21</v>
      </c>
      <c r="K1465" s="109">
        <f t="shared" si="760"/>
        <v>17</v>
      </c>
      <c r="L1465" s="8">
        <f t="shared" si="746"/>
        <v>1.0023090299999999</v>
      </c>
      <c r="M1465" s="110">
        <f t="shared" si="759"/>
        <v>1.00285311</v>
      </c>
      <c r="N1465" s="110">
        <f t="shared" si="754"/>
        <v>1.3839497478175558</v>
      </c>
      <c r="O1465" s="103">
        <f t="shared" si="758"/>
        <v>1.3871453199999999</v>
      </c>
      <c r="P1465" s="103">
        <f t="shared" si="738"/>
        <v>154.76666198999999</v>
      </c>
      <c r="Q1465" s="11">
        <f t="shared" si="752"/>
        <v>0</v>
      </c>
      <c r="R1465" s="30">
        <f t="shared" si="747"/>
        <v>0</v>
      </c>
      <c r="S1465" s="8">
        <f t="shared" si="739"/>
        <v>0</v>
      </c>
      <c r="T1465" s="113">
        <f t="shared" si="748"/>
        <v>0.16</v>
      </c>
      <c r="U1465" s="111">
        <f t="shared" si="755"/>
        <v>17</v>
      </c>
      <c r="V1465" s="111">
        <v>252</v>
      </c>
      <c r="W1465" s="110">
        <f t="shared" si="740"/>
        <v>1.0100627529999999</v>
      </c>
      <c r="X1465" s="103">
        <f t="shared" si="741"/>
        <v>1.55737869</v>
      </c>
      <c r="Y1465" s="103">
        <f t="shared" si="742"/>
        <v>0</v>
      </c>
      <c r="Z1465" s="114" t="str">
        <f t="shared" si="750"/>
        <v>A+J=</v>
      </c>
      <c r="AA1465" s="108">
        <f t="shared" si="751"/>
        <v>45646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2">
        <f t="shared" si="743"/>
        <v>45641</v>
      </c>
      <c r="B1466" s="103">
        <f t="shared" si="735"/>
        <v>156.32404068</v>
      </c>
      <c r="C1466" s="192">
        <f t="shared" si="753"/>
        <v>111.57206080921802</v>
      </c>
      <c r="D1466" s="104">
        <f t="shared" si="744"/>
        <v>1143.3130000000001</v>
      </c>
      <c r="E1466" s="105">
        <f t="shared" si="756"/>
        <v>1146.575</v>
      </c>
      <c r="F1466" s="106">
        <f t="shared" si="757"/>
        <v>45586</v>
      </c>
      <c r="G1466" s="107">
        <f t="shared" si="736"/>
        <v>2.8531119649648495E-3</v>
      </c>
      <c r="H1466" s="108">
        <f t="shared" si="749"/>
        <v>45646</v>
      </c>
      <c r="I1466" s="108">
        <f t="shared" si="737"/>
        <v>45646</v>
      </c>
      <c r="J1466" s="109">
        <f t="shared" si="745"/>
        <v>21</v>
      </c>
      <c r="K1466" s="109">
        <f t="shared" si="760"/>
        <v>17</v>
      </c>
      <c r="L1466" s="8">
        <f t="shared" si="746"/>
        <v>1.0023090299999999</v>
      </c>
      <c r="M1466" s="110">
        <f t="shared" si="759"/>
        <v>1.00285311</v>
      </c>
      <c r="N1466" s="110">
        <f t="shared" si="754"/>
        <v>1.3839497478175558</v>
      </c>
      <c r="O1466" s="103">
        <f t="shared" si="758"/>
        <v>1.3871453199999999</v>
      </c>
      <c r="P1466" s="103">
        <f t="shared" si="738"/>
        <v>154.76666198999999</v>
      </c>
      <c r="Q1466" s="11">
        <f t="shared" si="752"/>
        <v>0</v>
      </c>
      <c r="R1466" s="30">
        <f t="shared" si="747"/>
        <v>0</v>
      </c>
      <c r="S1466" s="8">
        <f t="shared" si="739"/>
        <v>0</v>
      </c>
      <c r="T1466" s="113">
        <f t="shared" si="748"/>
        <v>0.16</v>
      </c>
      <c r="U1466" s="111">
        <f t="shared" si="755"/>
        <v>17</v>
      </c>
      <c r="V1466" s="111">
        <v>252</v>
      </c>
      <c r="W1466" s="110">
        <f t="shared" si="740"/>
        <v>1.0100627529999999</v>
      </c>
      <c r="X1466" s="103">
        <f t="shared" si="741"/>
        <v>1.55737869</v>
      </c>
      <c r="Y1466" s="103">
        <f t="shared" si="742"/>
        <v>0</v>
      </c>
      <c r="Z1466" s="114" t="str">
        <f t="shared" si="750"/>
        <v>A+J=</v>
      </c>
      <c r="AA1466" s="108">
        <f t="shared" si="751"/>
        <v>45646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2">
        <f t="shared" si="743"/>
        <v>45642</v>
      </c>
      <c r="B1467" s="103">
        <f t="shared" si="735"/>
        <v>156.32404068</v>
      </c>
      <c r="C1467" s="192">
        <f t="shared" si="753"/>
        <v>111.57206080921802</v>
      </c>
      <c r="D1467" s="104">
        <f t="shared" si="744"/>
        <v>1143.3130000000001</v>
      </c>
      <c r="E1467" s="105">
        <f t="shared" si="756"/>
        <v>1146.575</v>
      </c>
      <c r="F1467" s="106">
        <f t="shared" si="757"/>
        <v>45586</v>
      </c>
      <c r="G1467" s="107">
        <f t="shared" si="736"/>
        <v>2.8531119649648495E-3</v>
      </c>
      <c r="H1467" s="108">
        <f t="shared" si="749"/>
        <v>45646</v>
      </c>
      <c r="I1467" s="108">
        <f t="shared" si="737"/>
        <v>45646</v>
      </c>
      <c r="J1467" s="109">
        <f t="shared" si="745"/>
        <v>21</v>
      </c>
      <c r="K1467" s="109">
        <f t="shared" si="760"/>
        <v>17</v>
      </c>
      <c r="L1467" s="8">
        <f t="shared" si="746"/>
        <v>1.0023090299999999</v>
      </c>
      <c r="M1467" s="110">
        <f t="shared" si="759"/>
        <v>1.00285311</v>
      </c>
      <c r="N1467" s="110">
        <f t="shared" si="754"/>
        <v>1.3839497478175558</v>
      </c>
      <c r="O1467" s="103">
        <f t="shared" si="758"/>
        <v>1.3871453199999999</v>
      </c>
      <c r="P1467" s="103">
        <f t="shared" si="738"/>
        <v>154.76666198999999</v>
      </c>
      <c r="Q1467" s="11">
        <f t="shared" si="752"/>
        <v>0</v>
      </c>
      <c r="R1467" s="30">
        <f t="shared" si="747"/>
        <v>0</v>
      </c>
      <c r="S1467" s="8">
        <f t="shared" si="739"/>
        <v>0</v>
      </c>
      <c r="T1467" s="113">
        <f t="shared" si="748"/>
        <v>0.16</v>
      </c>
      <c r="U1467" s="111">
        <f t="shared" si="755"/>
        <v>17</v>
      </c>
      <c r="V1467" s="111">
        <v>252</v>
      </c>
      <c r="W1467" s="110">
        <f t="shared" si="740"/>
        <v>1.0100627529999999</v>
      </c>
      <c r="X1467" s="103">
        <f t="shared" si="741"/>
        <v>1.55737869</v>
      </c>
      <c r="Y1467" s="103">
        <f t="shared" si="742"/>
        <v>0</v>
      </c>
      <c r="Z1467" s="114" t="str">
        <f t="shared" si="750"/>
        <v>A+J=</v>
      </c>
      <c r="AA1467" s="108">
        <f t="shared" si="751"/>
        <v>45646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2">
        <f t="shared" si="743"/>
        <v>45643</v>
      </c>
      <c r="B1468" s="103">
        <f t="shared" si="735"/>
        <v>156.43736045999998</v>
      </c>
      <c r="C1468" s="192">
        <f t="shared" si="753"/>
        <v>111.57206080921802</v>
      </c>
      <c r="D1468" s="104">
        <f t="shared" si="744"/>
        <v>1143.3130000000001</v>
      </c>
      <c r="E1468" s="105">
        <f t="shared" si="756"/>
        <v>1146.575</v>
      </c>
      <c r="F1468" s="106">
        <f t="shared" si="757"/>
        <v>45586</v>
      </c>
      <c r="G1468" s="107">
        <f t="shared" si="736"/>
        <v>2.8531119649648495E-3</v>
      </c>
      <c r="H1468" s="108">
        <f t="shared" si="749"/>
        <v>45646</v>
      </c>
      <c r="I1468" s="108">
        <f t="shared" si="737"/>
        <v>45646</v>
      </c>
      <c r="J1468" s="109">
        <f t="shared" si="745"/>
        <v>21</v>
      </c>
      <c r="K1468" s="109">
        <f t="shared" si="760"/>
        <v>18</v>
      </c>
      <c r="L1468" s="8">
        <f t="shared" si="746"/>
        <v>1.0024450199999999</v>
      </c>
      <c r="M1468" s="110">
        <f t="shared" si="759"/>
        <v>1.00285311</v>
      </c>
      <c r="N1468" s="110">
        <f t="shared" si="754"/>
        <v>1.3839497478175558</v>
      </c>
      <c r="O1468" s="103">
        <f t="shared" si="758"/>
        <v>1.38733353</v>
      </c>
      <c r="P1468" s="103">
        <f t="shared" si="738"/>
        <v>154.78766096999999</v>
      </c>
      <c r="Q1468" s="11">
        <f t="shared" si="752"/>
        <v>0</v>
      </c>
      <c r="R1468" s="30">
        <f t="shared" si="747"/>
        <v>0</v>
      </c>
      <c r="S1468" s="8">
        <f t="shared" si="739"/>
        <v>0</v>
      </c>
      <c r="T1468" s="113">
        <f t="shared" si="748"/>
        <v>0.16</v>
      </c>
      <c r="U1468" s="111">
        <f t="shared" si="755"/>
        <v>18</v>
      </c>
      <c r="V1468" s="111">
        <v>252</v>
      </c>
      <c r="W1468" s="110">
        <f t="shared" si="740"/>
        <v>1.0106578230000001</v>
      </c>
      <c r="X1468" s="103">
        <f t="shared" si="741"/>
        <v>1.6496994899999999</v>
      </c>
      <c r="Y1468" s="103">
        <f t="shared" si="742"/>
        <v>0</v>
      </c>
      <c r="Z1468" s="114" t="str">
        <f t="shared" si="750"/>
        <v>A+J=</v>
      </c>
      <c r="AA1468" s="108">
        <f t="shared" si="751"/>
        <v>45646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2">
        <f t="shared" si="743"/>
        <v>45644</v>
      </c>
      <c r="B1469" s="103">
        <f t="shared" si="735"/>
        <v>156.55076181999999</v>
      </c>
      <c r="C1469" s="192">
        <f t="shared" si="753"/>
        <v>111.57206080921802</v>
      </c>
      <c r="D1469" s="104">
        <f t="shared" si="744"/>
        <v>1143.3130000000001</v>
      </c>
      <c r="E1469" s="105">
        <f t="shared" si="756"/>
        <v>1146.575</v>
      </c>
      <c r="F1469" s="106">
        <f t="shared" si="757"/>
        <v>45586</v>
      </c>
      <c r="G1469" s="107">
        <f t="shared" si="736"/>
        <v>2.8531119649648495E-3</v>
      </c>
      <c r="H1469" s="108">
        <f t="shared" si="749"/>
        <v>45646</v>
      </c>
      <c r="I1469" s="108">
        <f t="shared" si="737"/>
        <v>45646</v>
      </c>
      <c r="J1469" s="109">
        <f t="shared" si="745"/>
        <v>21</v>
      </c>
      <c r="K1469" s="109">
        <f t="shared" si="760"/>
        <v>19</v>
      </c>
      <c r="L1469" s="8">
        <f t="shared" si="746"/>
        <v>1.00258103</v>
      </c>
      <c r="M1469" s="110">
        <f t="shared" si="759"/>
        <v>1.00285311</v>
      </c>
      <c r="N1469" s="110">
        <f t="shared" si="754"/>
        <v>1.3839497478175558</v>
      </c>
      <c r="O1469" s="103">
        <f t="shared" si="758"/>
        <v>1.38752176</v>
      </c>
      <c r="P1469" s="103">
        <f t="shared" si="738"/>
        <v>154.80866218</v>
      </c>
      <c r="Q1469" s="11">
        <f t="shared" si="752"/>
        <v>0</v>
      </c>
      <c r="R1469" s="30">
        <f t="shared" si="747"/>
        <v>0</v>
      </c>
      <c r="S1469" s="8">
        <f t="shared" si="739"/>
        <v>0</v>
      </c>
      <c r="T1469" s="113">
        <f t="shared" si="748"/>
        <v>0.16</v>
      </c>
      <c r="U1469" s="111">
        <f t="shared" si="755"/>
        <v>19</v>
      </c>
      <c r="V1469" s="111">
        <v>252</v>
      </c>
      <c r="W1469" s="110">
        <f t="shared" si="740"/>
        <v>1.0112532439999999</v>
      </c>
      <c r="X1469" s="103">
        <f t="shared" si="741"/>
        <v>1.7420996399999999</v>
      </c>
      <c r="Y1469" s="103">
        <f t="shared" si="742"/>
        <v>0</v>
      </c>
      <c r="Z1469" s="114" t="str">
        <f t="shared" si="750"/>
        <v>A+J=</v>
      </c>
      <c r="AA1469" s="108">
        <f t="shared" si="751"/>
        <v>45646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2">
        <f t="shared" si="743"/>
        <v>45645</v>
      </c>
      <c r="B1470" s="103">
        <f t="shared" si="735"/>
        <v>156.66424577000001</v>
      </c>
      <c r="C1470" s="192">
        <f t="shared" si="753"/>
        <v>111.57206080921802</v>
      </c>
      <c r="D1470" s="104">
        <f t="shared" si="744"/>
        <v>1143.3130000000001</v>
      </c>
      <c r="E1470" s="105">
        <f t="shared" si="756"/>
        <v>1146.575</v>
      </c>
      <c r="F1470" s="106">
        <f t="shared" si="757"/>
        <v>45586</v>
      </c>
      <c r="G1470" s="107">
        <f t="shared" si="736"/>
        <v>2.8531119649648495E-3</v>
      </c>
      <c r="H1470" s="108">
        <f t="shared" si="749"/>
        <v>45646</v>
      </c>
      <c r="I1470" s="108">
        <f t="shared" si="737"/>
        <v>45646</v>
      </c>
      <c r="J1470" s="109">
        <f t="shared" si="745"/>
        <v>21</v>
      </c>
      <c r="K1470" s="109">
        <f t="shared" si="760"/>
        <v>20</v>
      </c>
      <c r="L1470" s="8">
        <f t="shared" si="746"/>
        <v>1.0027170599999999</v>
      </c>
      <c r="M1470" s="110">
        <f t="shared" si="759"/>
        <v>1.00285311</v>
      </c>
      <c r="N1470" s="110">
        <f t="shared" si="754"/>
        <v>1.3839497478175558</v>
      </c>
      <c r="O1470" s="103">
        <f t="shared" si="758"/>
        <v>1.3877100200000001</v>
      </c>
      <c r="P1470" s="103">
        <f t="shared" si="738"/>
        <v>154.82966673000001</v>
      </c>
      <c r="Q1470" s="11">
        <f t="shared" si="752"/>
        <v>0</v>
      </c>
      <c r="R1470" s="30">
        <f t="shared" si="747"/>
        <v>0</v>
      </c>
      <c r="S1470" s="8">
        <f t="shared" si="739"/>
        <v>0</v>
      </c>
      <c r="T1470" s="113">
        <f t="shared" si="748"/>
        <v>0.16</v>
      </c>
      <c r="U1470" s="111">
        <f t="shared" si="755"/>
        <v>20</v>
      </c>
      <c r="V1470" s="111">
        <v>252</v>
      </c>
      <c r="W1470" s="110">
        <f t="shared" si="740"/>
        <v>1.0118490149999999</v>
      </c>
      <c r="X1470" s="103">
        <f t="shared" si="741"/>
        <v>1.8345790399999999</v>
      </c>
      <c r="Y1470" s="103">
        <f t="shared" si="742"/>
        <v>0</v>
      </c>
      <c r="Z1470" s="114" t="str">
        <f t="shared" si="750"/>
        <v>A+J=</v>
      </c>
      <c r="AA1470" s="108">
        <f t="shared" si="751"/>
        <v>45646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2">
        <f t="shared" si="743"/>
        <v>45646</v>
      </c>
      <c r="B1471" s="103">
        <f t="shared" si="735"/>
        <v>156.77781152</v>
      </c>
      <c r="C1471" s="192">
        <f t="shared" si="753"/>
        <v>111.57206080921802</v>
      </c>
      <c r="D1471" s="104">
        <f t="shared" si="744"/>
        <v>1143.3130000000001</v>
      </c>
      <c r="E1471" s="105">
        <f t="shared" si="756"/>
        <v>1146.575</v>
      </c>
      <c r="F1471" s="106">
        <f t="shared" si="757"/>
        <v>45586</v>
      </c>
      <c r="G1471" s="107">
        <f t="shared" si="736"/>
        <v>2.8531119649648495E-3</v>
      </c>
      <c r="H1471" s="108">
        <f t="shared" si="749"/>
        <v>45677</v>
      </c>
      <c r="I1471" s="108">
        <f t="shared" si="737"/>
        <v>45646</v>
      </c>
      <c r="J1471" s="109">
        <f t="shared" si="745"/>
        <v>21</v>
      </c>
      <c r="K1471" s="109">
        <f t="shared" si="760"/>
        <v>21</v>
      </c>
      <c r="L1471" s="8">
        <f t="shared" si="746"/>
        <v>1.00285311</v>
      </c>
      <c r="M1471" s="110">
        <f t="shared" si="759"/>
        <v>1.00285311</v>
      </c>
      <c r="N1471" s="110">
        <f t="shared" si="754"/>
        <v>1.3839497478175558</v>
      </c>
      <c r="O1471" s="103">
        <f t="shared" si="758"/>
        <v>1.3878983</v>
      </c>
      <c r="P1471" s="103">
        <f t="shared" si="738"/>
        <v>154.85067351999999</v>
      </c>
      <c r="Q1471" s="11">
        <f t="shared" si="752"/>
        <v>48</v>
      </c>
      <c r="R1471" s="30">
        <f t="shared" si="747"/>
        <v>8.1245999999999999E-2</v>
      </c>
      <c r="S1471" s="8">
        <f t="shared" si="739"/>
        <v>12.58099782</v>
      </c>
      <c r="T1471" s="113">
        <f t="shared" si="748"/>
        <v>0.16</v>
      </c>
      <c r="U1471" s="111">
        <f t="shared" si="755"/>
        <v>21</v>
      </c>
      <c r="V1471" s="111">
        <v>252</v>
      </c>
      <c r="W1471" s="110">
        <f t="shared" si="740"/>
        <v>1.0124451379999999</v>
      </c>
      <c r="X1471" s="103">
        <f t="shared" si="741"/>
        <v>1.927138</v>
      </c>
      <c r="Y1471" s="103">
        <f t="shared" si="742"/>
        <v>14.50813582</v>
      </c>
      <c r="Z1471" s="114" t="str">
        <f t="shared" si="750"/>
        <v>A+J=</v>
      </c>
      <c r="AA1471" s="108">
        <f t="shared" si="751"/>
        <v>45646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2">
        <f t="shared" si="743"/>
        <v>45647</v>
      </c>
      <c r="B1472" s="103">
        <f t="shared" si="735"/>
        <v>142.37484015000001</v>
      </c>
      <c r="C1472" s="192">
        <f t="shared" si="753"/>
        <v>102.50727715756285</v>
      </c>
      <c r="D1472" s="104">
        <f t="shared" si="744"/>
        <v>1143.3130000000001</v>
      </c>
      <c r="E1472" s="105">
        <f t="shared" si="756"/>
        <v>1146.575</v>
      </c>
      <c r="F1472" s="106">
        <f t="shared" si="757"/>
        <v>45616</v>
      </c>
      <c r="G1472" s="107">
        <f t="shared" si="736"/>
        <v>2.8531119649648495E-3</v>
      </c>
      <c r="H1472" s="108">
        <f t="shared" si="749"/>
        <v>45677</v>
      </c>
      <c r="I1472" s="108">
        <f t="shared" si="737"/>
        <v>45677</v>
      </c>
      <c r="J1472" s="109">
        <f t="shared" si="745"/>
        <v>19</v>
      </c>
      <c r="K1472" s="109">
        <f t="shared" si="760"/>
        <v>1</v>
      </c>
      <c r="L1472" s="8">
        <f t="shared" si="746"/>
        <v>1.0001499599999999</v>
      </c>
      <c r="M1472" s="110">
        <f t="shared" si="759"/>
        <v>1.00285311</v>
      </c>
      <c r="N1472" s="110">
        <f t="shared" si="754"/>
        <v>1.3878983086825516</v>
      </c>
      <c r="O1472" s="103">
        <f t="shared" si="758"/>
        <v>1.3881064299999999</v>
      </c>
      <c r="P1472" s="103">
        <f t="shared" si="738"/>
        <v>142.29101054</v>
      </c>
      <c r="Q1472" s="11">
        <f t="shared" si="752"/>
        <v>0</v>
      </c>
      <c r="R1472" s="30">
        <f t="shared" si="747"/>
        <v>0</v>
      </c>
      <c r="S1472" s="8">
        <f t="shared" si="739"/>
        <v>0</v>
      </c>
      <c r="T1472" s="113">
        <f t="shared" si="748"/>
        <v>0.16</v>
      </c>
      <c r="U1472" s="111">
        <f t="shared" si="755"/>
        <v>1</v>
      </c>
      <c r="V1472" s="111">
        <v>252</v>
      </c>
      <c r="W1472" s="110">
        <f t="shared" si="740"/>
        <v>1.0005891419999999</v>
      </c>
      <c r="X1472" s="103">
        <f t="shared" si="741"/>
        <v>8.3829609999999999E-2</v>
      </c>
      <c r="Y1472" s="103">
        <f t="shared" si="742"/>
        <v>0</v>
      </c>
      <c r="Z1472" s="114" t="str">
        <f t="shared" si="750"/>
        <v>A+J=</v>
      </c>
      <c r="AA1472" s="108">
        <f t="shared" si="751"/>
        <v>45677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2">
        <f t="shared" si="743"/>
        <v>45648</v>
      </c>
      <c r="B1473" s="103">
        <f t="shared" si="735"/>
        <v>142.37484015000001</v>
      </c>
      <c r="C1473" s="192">
        <f t="shared" si="753"/>
        <v>102.50727715756285</v>
      </c>
      <c r="D1473" s="104">
        <f t="shared" si="744"/>
        <v>1143.3130000000001</v>
      </c>
      <c r="E1473" s="105">
        <f t="shared" si="756"/>
        <v>1146.575</v>
      </c>
      <c r="F1473" s="106">
        <f t="shared" si="757"/>
        <v>45616</v>
      </c>
      <c r="G1473" s="107">
        <f t="shared" si="736"/>
        <v>2.8531119649648495E-3</v>
      </c>
      <c r="H1473" s="108">
        <f t="shared" si="749"/>
        <v>45677</v>
      </c>
      <c r="I1473" s="108">
        <f t="shared" si="737"/>
        <v>45677</v>
      </c>
      <c r="J1473" s="109">
        <f t="shared" si="745"/>
        <v>19</v>
      </c>
      <c r="K1473" s="109">
        <f t="shared" si="760"/>
        <v>1</v>
      </c>
      <c r="L1473" s="8">
        <f t="shared" si="746"/>
        <v>1.0001499599999999</v>
      </c>
      <c r="M1473" s="110">
        <f t="shared" si="759"/>
        <v>1.00285311</v>
      </c>
      <c r="N1473" s="110">
        <f t="shared" si="754"/>
        <v>1.3878983086825516</v>
      </c>
      <c r="O1473" s="103">
        <f t="shared" si="758"/>
        <v>1.3881064299999999</v>
      </c>
      <c r="P1473" s="103">
        <f t="shared" si="738"/>
        <v>142.29101054</v>
      </c>
      <c r="Q1473" s="11">
        <f t="shared" si="752"/>
        <v>0</v>
      </c>
      <c r="R1473" s="30">
        <f t="shared" si="747"/>
        <v>0</v>
      </c>
      <c r="S1473" s="8">
        <f t="shared" si="739"/>
        <v>0</v>
      </c>
      <c r="T1473" s="113">
        <f t="shared" si="748"/>
        <v>0.16</v>
      </c>
      <c r="U1473" s="111">
        <f t="shared" si="755"/>
        <v>1</v>
      </c>
      <c r="V1473" s="111">
        <v>252</v>
      </c>
      <c r="W1473" s="110">
        <f t="shared" si="740"/>
        <v>1.0005891419999999</v>
      </c>
      <c r="X1473" s="103">
        <f t="shared" si="741"/>
        <v>8.3829609999999999E-2</v>
      </c>
      <c r="Y1473" s="103">
        <f t="shared" si="742"/>
        <v>0</v>
      </c>
      <c r="Z1473" s="114" t="str">
        <f t="shared" si="750"/>
        <v>A+J=</v>
      </c>
      <c r="AA1473" s="108">
        <f t="shared" si="751"/>
        <v>45677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2">
        <f t="shared" si="743"/>
        <v>45649</v>
      </c>
      <c r="B1474" s="103">
        <f t="shared" si="735"/>
        <v>142.37484015000001</v>
      </c>
      <c r="C1474" s="192">
        <f t="shared" si="753"/>
        <v>102.50727715756285</v>
      </c>
      <c r="D1474" s="104">
        <f t="shared" si="744"/>
        <v>1143.3130000000001</v>
      </c>
      <c r="E1474" s="105">
        <f t="shared" si="756"/>
        <v>1146.575</v>
      </c>
      <c r="F1474" s="106">
        <f t="shared" si="757"/>
        <v>45616</v>
      </c>
      <c r="G1474" s="107">
        <f t="shared" si="736"/>
        <v>2.8531119649648495E-3</v>
      </c>
      <c r="H1474" s="108">
        <f t="shared" si="749"/>
        <v>45677</v>
      </c>
      <c r="I1474" s="108">
        <f t="shared" si="737"/>
        <v>45677</v>
      </c>
      <c r="J1474" s="109">
        <f t="shared" si="745"/>
        <v>19</v>
      </c>
      <c r="K1474" s="109">
        <f t="shared" si="760"/>
        <v>1</v>
      </c>
      <c r="L1474" s="8">
        <f t="shared" si="746"/>
        <v>1.0001499599999999</v>
      </c>
      <c r="M1474" s="110">
        <f t="shared" si="759"/>
        <v>1.00285311</v>
      </c>
      <c r="N1474" s="110">
        <f t="shared" si="754"/>
        <v>1.3878983086825516</v>
      </c>
      <c r="O1474" s="103">
        <f t="shared" si="758"/>
        <v>1.3881064299999999</v>
      </c>
      <c r="P1474" s="103">
        <f t="shared" si="738"/>
        <v>142.29101054</v>
      </c>
      <c r="Q1474" s="11">
        <f t="shared" si="752"/>
        <v>0</v>
      </c>
      <c r="R1474" s="30">
        <f t="shared" si="747"/>
        <v>0</v>
      </c>
      <c r="S1474" s="8">
        <f t="shared" si="739"/>
        <v>0</v>
      </c>
      <c r="T1474" s="113">
        <f t="shared" si="748"/>
        <v>0.16</v>
      </c>
      <c r="U1474" s="111">
        <f t="shared" si="755"/>
        <v>1</v>
      </c>
      <c r="V1474" s="111">
        <v>252</v>
      </c>
      <c r="W1474" s="110">
        <f t="shared" si="740"/>
        <v>1.0005891419999999</v>
      </c>
      <c r="X1474" s="103">
        <f t="shared" si="741"/>
        <v>8.3829609999999999E-2</v>
      </c>
      <c r="Y1474" s="103">
        <f t="shared" si="742"/>
        <v>0</v>
      </c>
      <c r="Z1474" s="114" t="str">
        <f t="shared" si="750"/>
        <v>A+J=</v>
      </c>
      <c r="AA1474" s="108">
        <f t="shared" si="751"/>
        <v>45677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2">
        <f t="shared" si="743"/>
        <v>45650</v>
      </c>
      <c r="B1475" s="103">
        <f t="shared" si="735"/>
        <v>142.48008204999999</v>
      </c>
      <c r="C1475" s="192">
        <f t="shared" si="753"/>
        <v>102.50727715756285</v>
      </c>
      <c r="D1475" s="104">
        <f t="shared" si="744"/>
        <v>1143.3130000000001</v>
      </c>
      <c r="E1475" s="105">
        <f t="shared" si="756"/>
        <v>1146.575</v>
      </c>
      <c r="F1475" s="106">
        <f t="shared" si="757"/>
        <v>45616</v>
      </c>
      <c r="G1475" s="107">
        <f t="shared" si="736"/>
        <v>2.8531119649648495E-3</v>
      </c>
      <c r="H1475" s="108">
        <f t="shared" si="749"/>
        <v>45677</v>
      </c>
      <c r="I1475" s="108">
        <f t="shared" si="737"/>
        <v>45677</v>
      </c>
      <c r="J1475" s="109">
        <f t="shared" si="745"/>
        <v>19</v>
      </c>
      <c r="K1475" s="109">
        <f t="shared" si="760"/>
        <v>2</v>
      </c>
      <c r="L1475" s="8">
        <f t="shared" si="746"/>
        <v>1.0002999400000001</v>
      </c>
      <c r="M1475" s="110">
        <f t="shared" si="759"/>
        <v>1.00285311</v>
      </c>
      <c r="N1475" s="110">
        <f t="shared" si="754"/>
        <v>1.3878983086825516</v>
      </c>
      <c r="O1475" s="103">
        <f t="shared" si="758"/>
        <v>1.38831459</v>
      </c>
      <c r="P1475" s="103">
        <f t="shared" si="738"/>
        <v>142.31234845</v>
      </c>
      <c r="Q1475" s="11">
        <f t="shared" si="752"/>
        <v>0</v>
      </c>
      <c r="R1475" s="30">
        <f t="shared" si="747"/>
        <v>0</v>
      </c>
      <c r="S1475" s="8">
        <f t="shared" si="739"/>
        <v>0</v>
      </c>
      <c r="T1475" s="113">
        <f t="shared" si="748"/>
        <v>0.16</v>
      </c>
      <c r="U1475" s="111">
        <f t="shared" si="755"/>
        <v>2</v>
      </c>
      <c r="V1475" s="111">
        <v>252</v>
      </c>
      <c r="W1475" s="110">
        <f t="shared" si="740"/>
        <v>1.0011786300000001</v>
      </c>
      <c r="X1475" s="103">
        <f t="shared" si="741"/>
        <v>0.16773360000000001</v>
      </c>
      <c r="Y1475" s="103">
        <f t="shared" si="742"/>
        <v>0</v>
      </c>
      <c r="Z1475" s="114" t="str">
        <f t="shared" si="750"/>
        <v>A+J=</v>
      </c>
      <c r="AA1475" s="108">
        <f t="shared" si="751"/>
        <v>45677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2">
        <f t="shared" si="743"/>
        <v>45651</v>
      </c>
      <c r="B1476" s="103">
        <f t="shared" si="735"/>
        <v>142.58540289999999</v>
      </c>
      <c r="C1476" s="192">
        <f t="shared" si="753"/>
        <v>102.50727715756285</v>
      </c>
      <c r="D1476" s="104">
        <f t="shared" si="744"/>
        <v>1143.3130000000001</v>
      </c>
      <c r="E1476" s="105">
        <f t="shared" si="756"/>
        <v>1146.575</v>
      </c>
      <c r="F1476" s="106">
        <f t="shared" si="757"/>
        <v>45616</v>
      </c>
      <c r="G1476" s="107">
        <f t="shared" si="736"/>
        <v>2.8531119649648495E-3</v>
      </c>
      <c r="H1476" s="108">
        <f t="shared" si="749"/>
        <v>45677</v>
      </c>
      <c r="I1476" s="108">
        <f t="shared" si="737"/>
        <v>45677</v>
      </c>
      <c r="J1476" s="109">
        <f t="shared" si="745"/>
        <v>19</v>
      </c>
      <c r="K1476" s="109">
        <f t="shared" si="760"/>
        <v>3</v>
      </c>
      <c r="L1476" s="8">
        <f t="shared" si="746"/>
        <v>1.0004499499999999</v>
      </c>
      <c r="M1476" s="110">
        <f t="shared" si="759"/>
        <v>1.00285311</v>
      </c>
      <c r="N1476" s="110">
        <f t="shared" si="754"/>
        <v>1.3878983086825516</v>
      </c>
      <c r="O1476" s="103">
        <f t="shared" si="758"/>
        <v>1.3885227899999999</v>
      </c>
      <c r="P1476" s="103">
        <f t="shared" si="738"/>
        <v>142.33369046999999</v>
      </c>
      <c r="Q1476" s="11">
        <f t="shared" si="752"/>
        <v>0</v>
      </c>
      <c r="R1476" s="30">
        <f t="shared" si="747"/>
        <v>0</v>
      </c>
      <c r="S1476" s="8">
        <f t="shared" si="739"/>
        <v>0</v>
      </c>
      <c r="T1476" s="113">
        <f t="shared" si="748"/>
        <v>0.16</v>
      </c>
      <c r="U1476" s="111">
        <f t="shared" si="755"/>
        <v>3</v>
      </c>
      <c r="V1476" s="111">
        <v>252</v>
      </c>
      <c r="W1476" s="110">
        <f t="shared" si="740"/>
        <v>1.001768467</v>
      </c>
      <c r="X1476" s="103">
        <f t="shared" si="741"/>
        <v>0.25171242999999999</v>
      </c>
      <c r="Y1476" s="103">
        <f t="shared" si="742"/>
        <v>0</v>
      </c>
      <c r="Z1476" s="114" t="str">
        <f t="shared" si="750"/>
        <v>A+J=</v>
      </c>
      <c r="AA1476" s="108">
        <f t="shared" si="751"/>
        <v>45677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2">
        <f t="shared" si="743"/>
        <v>45652</v>
      </c>
      <c r="B1477" s="103">
        <f t="shared" si="735"/>
        <v>142.58540289999999</v>
      </c>
      <c r="C1477" s="192">
        <f t="shared" si="753"/>
        <v>102.50727715756285</v>
      </c>
      <c r="D1477" s="104">
        <f t="shared" si="744"/>
        <v>1143.3130000000001</v>
      </c>
      <c r="E1477" s="105">
        <f t="shared" si="756"/>
        <v>1146.575</v>
      </c>
      <c r="F1477" s="106">
        <f t="shared" si="757"/>
        <v>45616</v>
      </c>
      <c r="G1477" s="107">
        <f t="shared" si="736"/>
        <v>2.8531119649648495E-3</v>
      </c>
      <c r="H1477" s="108">
        <f t="shared" si="749"/>
        <v>45677</v>
      </c>
      <c r="I1477" s="108">
        <f t="shared" si="737"/>
        <v>45677</v>
      </c>
      <c r="J1477" s="109">
        <f t="shared" si="745"/>
        <v>19</v>
      </c>
      <c r="K1477" s="109">
        <f t="shared" si="760"/>
        <v>3</v>
      </c>
      <c r="L1477" s="8">
        <f t="shared" si="746"/>
        <v>1.0004499499999999</v>
      </c>
      <c r="M1477" s="110">
        <f t="shared" si="759"/>
        <v>1.00285311</v>
      </c>
      <c r="N1477" s="110">
        <f t="shared" si="754"/>
        <v>1.3878983086825516</v>
      </c>
      <c r="O1477" s="103">
        <f t="shared" si="758"/>
        <v>1.3885227899999999</v>
      </c>
      <c r="P1477" s="103">
        <f t="shared" si="738"/>
        <v>142.33369046999999</v>
      </c>
      <c r="Q1477" s="11">
        <f t="shared" si="752"/>
        <v>0</v>
      </c>
      <c r="R1477" s="30">
        <f t="shared" si="747"/>
        <v>0</v>
      </c>
      <c r="S1477" s="8">
        <f t="shared" si="739"/>
        <v>0</v>
      </c>
      <c r="T1477" s="113">
        <f t="shared" si="748"/>
        <v>0.16</v>
      </c>
      <c r="U1477" s="111">
        <f t="shared" si="755"/>
        <v>3</v>
      </c>
      <c r="V1477" s="111">
        <v>252</v>
      </c>
      <c r="W1477" s="110">
        <f t="shared" si="740"/>
        <v>1.001768467</v>
      </c>
      <c r="X1477" s="103">
        <f t="shared" si="741"/>
        <v>0.25171242999999999</v>
      </c>
      <c r="Y1477" s="103">
        <f t="shared" si="742"/>
        <v>0</v>
      </c>
      <c r="Z1477" s="114" t="str">
        <f t="shared" si="750"/>
        <v>A+J=</v>
      </c>
      <c r="AA1477" s="108">
        <f t="shared" si="751"/>
        <v>45677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2">
        <f t="shared" si="743"/>
        <v>45653</v>
      </c>
      <c r="B1478" s="103">
        <f t="shared" si="735"/>
        <v>142.69079919999999</v>
      </c>
      <c r="C1478" s="192">
        <f t="shared" si="753"/>
        <v>102.50727715756285</v>
      </c>
      <c r="D1478" s="104">
        <f t="shared" si="744"/>
        <v>1143.3130000000001</v>
      </c>
      <c r="E1478" s="105">
        <f t="shared" si="756"/>
        <v>1146.575</v>
      </c>
      <c r="F1478" s="106">
        <f t="shared" si="757"/>
        <v>45616</v>
      </c>
      <c r="G1478" s="107">
        <f t="shared" si="736"/>
        <v>2.8531119649648495E-3</v>
      </c>
      <c r="H1478" s="108">
        <f t="shared" si="749"/>
        <v>45677</v>
      </c>
      <c r="I1478" s="108">
        <f t="shared" si="737"/>
        <v>45677</v>
      </c>
      <c r="J1478" s="109">
        <f t="shared" si="745"/>
        <v>19</v>
      </c>
      <c r="K1478" s="109">
        <f t="shared" si="760"/>
        <v>4</v>
      </c>
      <c r="L1478" s="8">
        <f t="shared" si="746"/>
        <v>1.0005999699999999</v>
      </c>
      <c r="M1478" s="110">
        <f t="shared" si="759"/>
        <v>1.00285311</v>
      </c>
      <c r="N1478" s="110">
        <f t="shared" si="754"/>
        <v>1.3878983086825516</v>
      </c>
      <c r="O1478" s="103">
        <f t="shared" si="758"/>
        <v>1.3887309999999999</v>
      </c>
      <c r="P1478" s="103">
        <f t="shared" si="738"/>
        <v>142.35503351</v>
      </c>
      <c r="Q1478" s="11">
        <f t="shared" si="752"/>
        <v>0</v>
      </c>
      <c r="R1478" s="30">
        <f t="shared" si="747"/>
        <v>0</v>
      </c>
      <c r="S1478" s="8">
        <f t="shared" si="739"/>
        <v>0</v>
      </c>
      <c r="T1478" s="113">
        <f t="shared" si="748"/>
        <v>0.16</v>
      </c>
      <c r="U1478" s="111">
        <f t="shared" si="755"/>
        <v>4</v>
      </c>
      <c r="V1478" s="111">
        <v>252</v>
      </c>
      <c r="W1478" s="110">
        <f t="shared" si="740"/>
        <v>1.0023586499999999</v>
      </c>
      <c r="X1478" s="103">
        <f t="shared" si="741"/>
        <v>0.33576569000000001</v>
      </c>
      <c r="Y1478" s="103">
        <f t="shared" si="742"/>
        <v>0</v>
      </c>
      <c r="Z1478" s="114" t="str">
        <f t="shared" si="750"/>
        <v>A+J=</v>
      </c>
      <c r="AA1478" s="108">
        <f t="shared" si="751"/>
        <v>45677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2">
        <f t="shared" si="743"/>
        <v>45654</v>
      </c>
      <c r="B1479" s="103">
        <f t="shared" si="735"/>
        <v>142.79627656</v>
      </c>
      <c r="C1479" s="192">
        <f t="shared" si="753"/>
        <v>102.50727715756285</v>
      </c>
      <c r="D1479" s="104">
        <f t="shared" si="744"/>
        <v>1143.3130000000001</v>
      </c>
      <c r="E1479" s="105">
        <f t="shared" si="756"/>
        <v>1146.575</v>
      </c>
      <c r="F1479" s="106">
        <f t="shared" si="757"/>
        <v>45616</v>
      </c>
      <c r="G1479" s="107">
        <f t="shared" si="736"/>
        <v>2.8531119649648495E-3</v>
      </c>
      <c r="H1479" s="108">
        <f t="shared" si="749"/>
        <v>45677</v>
      </c>
      <c r="I1479" s="108">
        <f t="shared" si="737"/>
        <v>45677</v>
      </c>
      <c r="J1479" s="109">
        <f t="shared" si="745"/>
        <v>19</v>
      </c>
      <c r="K1479" s="109">
        <f t="shared" si="760"/>
        <v>5</v>
      </c>
      <c r="L1479" s="8">
        <f t="shared" si="746"/>
        <v>1.0007500300000001</v>
      </c>
      <c r="M1479" s="110">
        <f t="shared" si="759"/>
        <v>1.00285311</v>
      </c>
      <c r="N1479" s="110">
        <f t="shared" si="754"/>
        <v>1.3878983086825516</v>
      </c>
      <c r="O1479" s="103">
        <f t="shared" si="758"/>
        <v>1.3889392700000001</v>
      </c>
      <c r="P1479" s="103">
        <f t="shared" si="738"/>
        <v>142.37638269999999</v>
      </c>
      <c r="Q1479" s="11">
        <f t="shared" si="752"/>
        <v>0</v>
      </c>
      <c r="R1479" s="30">
        <f t="shared" si="747"/>
        <v>0</v>
      </c>
      <c r="S1479" s="8">
        <f t="shared" si="739"/>
        <v>0</v>
      </c>
      <c r="T1479" s="113">
        <f t="shared" si="748"/>
        <v>0.16</v>
      </c>
      <c r="U1479" s="111">
        <f t="shared" si="755"/>
        <v>5</v>
      </c>
      <c r="V1479" s="111">
        <v>252</v>
      </c>
      <c r="W1479" s="110">
        <f t="shared" si="740"/>
        <v>1.0029491820000001</v>
      </c>
      <c r="X1479" s="103">
        <f t="shared" si="741"/>
        <v>0.41989386000000001</v>
      </c>
      <c r="Y1479" s="103">
        <f t="shared" si="742"/>
        <v>0</v>
      </c>
      <c r="Z1479" s="114" t="str">
        <f t="shared" si="750"/>
        <v>A+J=</v>
      </c>
      <c r="AA1479" s="108">
        <f t="shared" si="751"/>
        <v>45677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2">
        <f t="shared" si="743"/>
        <v>45655</v>
      </c>
      <c r="B1480" s="103">
        <f t="shared" si="735"/>
        <v>142.79627656</v>
      </c>
      <c r="C1480" s="192">
        <f t="shared" si="753"/>
        <v>102.50727715756285</v>
      </c>
      <c r="D1480" s="104">
        <f t="shared" si="744"/>
        <v>1143.3130000000001</v>
      </c>
      <c r="E1480" s="105">
        <f t="shared" si="756"/>
        <v>1146.575</v>
      </c>
      <c r="F1480" s="106">
        <f t="shared" si="757"/>
        <v>45616</v>
      </c>
      <c r="G1480" s="107">
        <f t="shared" si="736"/>
        <v>2.8531119649648495E-3</v>
      </c>
      <c r="H1480" s="108">
        <f t="shared" si="749"/>
        <v>45677</v>
      </c>
      <c r="I1480" s="108">
        <f t="shared" si="737"/>
        <v>45677</v>
      </c>
      <c r="J1480" s="109">
        <f t="shared" si="745"/>
        <v>19</v>
      </c>
      <c r="K1480" s="109">
        <f t="shared" si="760"/>
        <v>5</v>
      </c>
      <c r="L1480" s="8">
        <f t="shared" si="746"/>
        <v>1.0007500300000001</v>
      </c>
      <c r="M1480" s="110">
        <f t="shared" si="759"/>
        <v>1.00285311</v>
      </c>
      <c r="N1480" s="110">
        <f t="shared" si="754"/>
        <v>1.3878983086825516</v>
      </c>
      <c r="O1480" s="103">
        <f t="shared" si="758"/>
        <v>1.3889392700000001</v>
      </c>
      <c r="P1480" s="103">
        <f t="shared" si="738"/>
        <v>142.37638269999999</v>
      </c>
      <c r="Q1480" s="11">
        <f t="shared" si="752"/>
        <v>0</v>
      </c>
      <c r="R1480" s="30">
        <f t="shared" si="747"/>
        <v>0</v>
      </c>
      <c r="S1480" s="8">
        <f t="shared" si="739"/>
        <v>0</v>
      </c>
      <c r="T1480" s="113">
        <f t="shared" si="748"/>
        <v>0.16</v>
      </c>
      <c r="U1480" s="111">
        <f t="shared" si="755"/>
        <v>5</v>
      </c>
      <c r="V1480" s="111">
        <v>252</v>
      </c>
      <c r="W1480" s="110">
        <f t="shared" si="740"/>
        <v>1.0029491820000001</v>
      </c>
      <c r="X1480" s="103">
        <f t="shared" si="741"/>
        <v>0.41989386000000001</v>
      </c>
      <c r="Y1480" s="103">
        <f t="shared" si="742"/>
        <v>0</v>
      </c>
      <c r="Z1480" s="114" t="str">
        <f t="shared" si="750"/>
        <v>A+J=</v>
      </c>
      <c r="AA1480" s="108">
        <f t="shared" si="751"/>
        <v>45677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2">
        <f t="shared" si="743"/>
        <v>45656</v>
      </c>
      <c r="B1481" s="103">
        <f t="shared" si="735"/>
        <v>142.79627656</v>
      </c>
      <c r="C1481" s="192">
        <f t="shared" si="753"/>
        <v>102.50727715756285</v>
      </c>
      <c r="D1481" s="104">
        <f t="shared" si="744"/>
        <v>1143.3130000000001</v>
      </c>
      <c r="E1481" s="105">
        <f t="shared" si="756"/>
        <v>1146.575</v>
      </c>
      <c r="F1481" s="106">
        <f t="shared" si="757"/>
        <v>45616</v>
      </c>
      <c r="G1481" s="107">
        <f t="shared" si="736"/>
        <v>2.8531119649648495E-3</v>
      </c>
      <c r="H1481" s="108">
        <f t="shared" si="749"/>
        <v>45677</v>
      </c>
      <c r="I1481" s="108">
        <f t="shared" si="737"/>
        <v>45677</v>
      </c>
      <c r="J1481" s="109">
        <f t="shared" si="745"/>
        <v>19</v>
      </c>
      <c r="K1481" s="109">
        <f t="shared" si="760"/>
        <v>5</v>
      </c>
      <c r="L1481" s="8">
        <f t="shared" si="746"/>
        <v>1.0007500300000001</v>
      </c>
      <c r="M1481" s="110">
        <f t="shared" si="759"/>
        <v>1.00285311</v>
      </c>
      <c r="N1481" s="110">
        <f t="shared" si="754"/>
        <v>1.3878983086825516</v>
      </c>
      <c r="O1481" s="103">
        <f t="shared" si="758"/>
        <v>1.3889392700000001</v>
      </c>
      <c r="P1481" s="103">
        <f t="shared" si="738"/>
        <v>142.37638269999999</v>
      </c>
      <c r="Q1481" s="11">
        <f t="shared" si="752"/>
        <v>0</v>
      </c>
      <c r="R1481" s="30">
        <f t="shared" si="747"/>
        <v>0</v>
      </c>
      <c r="S1481" s="8">
        <f t="shared" si="739"/>
        <v>0</v>
      </c>
      <c r="T1481" s="113">
        <f t="shared" si="748"/>
        <v>0.16</v>
      </c>
      <c r="U1481" s="111">
        <f t="shared" si="755"/>
        <v>5</v>
      </c>
      <c r="V1481" s="111">
        <v>252</v>
      </c>
      <c r="W1481" s="110">
        <f t="shared" si="740"/>
        <v>1.0029491820000001</v>
      </c>
      <c r="X1481" s="103">
        <f t="shared" si="741"/>
        <v>0.41989386000000001</v>
      </c>
      <c r="Y1481" s="103">
        <f t="shared" si="742"/>
        <v>0</v>
      </c>
      <c r="Z1481" s="114" t="str">
        <f t="shared" si="750"/>
        <v>A+J=</v>
      </c>
      <c r="AA1481" s="108">
        <f t="shared" si="751"/>
        <v>45677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2">
        <f t="shared" si="743"/>
        <v>45657</v>
      </c>
      <c r="B1482" s="103">
        <f t="shared" ref="B1482:B1545" si="761">(P1482+X1482)</f>
        <v>142.90182958</v>
      </c>
      <c r="C1482" s="192">
        <f t="shared" si="753"/>
        <v>102.50727715756285</v>
      </c>
      <c r="D1482" s="104">
        <f t="shared" si="744"/>
        <v>1143.3130000000001</v>
      </c>
      <c r="E1482" s="105">
        <f t="shared" si="756"/>
        <v>1146.575</v>
      </c>
      <c r="F1482" s="106">
        <f t="shared" si="757"/>
        <v>45616</v>
      </c>
      <c r="G1482" s="107">
        <f t="shared" ref="G1482:G1545" si="762">(E1482/D1482)-1</f>
        <v>2.8531119649648495E-3</v>
      </c>
      <c r="H1482" s="108">
        <f t="shared" si="749"/>
        <v>45677</v>
      </c>
      <c r="I1482" s="108">
        <f t="shared" ref="I1482:I1545" si="763">IF(A1482&gt;I1481,H1482,I1481)</f>
        <v>45677</v>
      </c>
      <c r="J1482" s="109">
        <f t="shared" si="745"/>
        <v>19</v>
      </c>
      <c r="K1482" s="109">
        <f t="shared" si="760"/>
        <v>6</v>
      </c>
      <c r="L1482" s="8">
        <f t="shared" si="746"/>
        <v>1.0009001</v>
      </c>
      <c r="M1482" s="110">
        <f t="shared" si="759"/>
        <v>1.00285311</v>
      </c>
      <c r="N1482" s="110">
        <f t="shared" si="754"/>
        <v>1.3878983086825516</v>
      </c>
      <c r="O1482" s="103">
        <f t="shared" si="758"/>
        <v>1.3891475499999999</v>
      </c>
      <c r="P1482" s="103">
        <f t="shared" ref="P1482:P1545" si="764">TRUNC(C1482*O1482,8)</f>
        <v>142.39773292000001</v>
      </c>
      <c r="Q1482" s="11">
        <f t="shared" si="752"/>
        <v>0</v>
      </c>
      <c r="R1482" s="30">
        <f t="shared" si="747"/>
        <v>0</v>
      </c>
      <c r="S1482" s="8">
        <f t="shared" ref="S1482:S1545" si="765">IF(R1482&gt;0,TRUNC(R1482*P1482,8),0)</f>
        <v>0</v>
      </c>
      <c r="T1482" s="113">
        <f t="shared" si="748"/>
        <v>0.16</v>
      </c>
      <c r="U1482" s="111">
        <f t="shared" si="755"/>
        <v>6</v>
      </c>
      <c r="V1482" s="111">
        <v>252</v>
      </c>
      <c r="W1482" s="110">
        <f t="shared" ref="W1482:W1545" si="766">ROUND((1+T1482)^TRUNC((U1482/V1482),9),9)</f>
        <v>1.003540061</v>
      </c>
      <c r="X1482" s="103">
        <f t="shared" ref="X1482:X1545" si="767">TRUNC((P1482*(W1482-1)),8)</f>
        <v>0.50409665999999997</v>
      </c>
      <c r="Y1482" s="103">
        <f t="shared" ref="Y1482:Y1545" si="768">IF(Q1482&gt;0,S1482+X1482,0)</f>
        <v>0</v>
      </c>
      <c r="Z1482" s="114" t="str">
        <f t="shared" si="750"/>
        <v>A+J=</v>
      </c>
      <c r="AA1482" s="108">
        <f t="shared" si="751"/>
        <v>45677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2">
        <f t="shared" ref="A1483:A1546" si="769">(A1482+1)</f>
        <v>45658</v>
      </c>
      <c r="B1483" s="103">
        <f t="shared" si="761"/>
        <v>143.00746149</v>
      </c>
      <c r="C1483" s="192">
        <f t="shared" si="753"/>
        <v>102.50727715756285</v>
      </c>
      <c r="D1483" s="104">
        <f t="shared" ref="D1483:D1546" si="770">IF(E1483=E1482,D1482,E1482)</f>
        <v>1143.3130000000001</v>
      </c>
      <c r="E1483" s="105">
        <f t="shared" si="756"/>
        <v>1146.575</v>
      </c>
      <c r="F1483" s="106">
        <f t="shared" si="757"/>
        <v>45616</v>
      </c>
      <c r="G1483" s="107">
        <f t="shared" si="762"/>
        <v>2.8531119649648495E-3</v>
      </c>
      <c r="H1483" s="108">
        <f t="shared" si="749"/>
        <v>45677</v>
      </c>
      <c r="I1483" s="108">
        <f t="shared" si="763"/>
        <v>45677</v>
      </c>
      <c r="J1483" s="109">
        <f t="shared" ref="J1483:J1546" si="771">IF(I1483=I1482,J1482,NETWORKDAYS(I1482,I1483,$AD$171:$AD$502)-1)</f>
        <v>19</v>
      </c>
      <c r="K1483" s="109">
        <f t="shared" si="760"/>
        <v>7</v>
      </c>
      <c r="L1483" s="8">
        <f t="shared" ref="L1483:L1546" si="772">IF(E1483&lt;D1483,1,TRUNC((E1483/D1483)^TRUNC((K1483/J1483),9),8))</f>
        <v>1.0010501999999999</v>
      </c>
      <c r="M1483" s="110">
        <f t="shared" si="759"/>
        <v>1.00285311</v>
      </c>
      <c r="N1483" s="110">
        <f t="shared" si="754"/>
        <v>1.3878983086825516</v>
      </c>
      <c r="O1483" s="103">
        <f t="shared" si="758"/>
        <v>1.3893558699999999</v>
      </c>
      <c r="P1483" s="103">
        <f t="shared" si="764"/>
        <v>142.41908723</v>
      </c>
      <c r="Q1483" s="11">
        <f t="shared" si="752"/>
        <v>0</v>
      </c>
      <c r="R1483" s="30">
        <f t="shared" ref="R1483:R1546" si="773">IF(Q1483&gt;0,VLOOKUP($A1483,$AD$10:$AI$165,6),0)</f>
        <v>0</v>
      </c>
      <c r="S1483" s="8">
        <f t="shared" si="765"/>
        <v>0</v>
      </c>
      <c r="T1483" s="113">
        <f t="shared" ref="T1483:T1546" si="774">(T1482)</f>
        <v>0.16</v>
      </c>
      <c r="U1483" s="111">
        <f t="shared" si="755"/>
        <v>7</v>
      </c>
      <c r="V1483" s="111">
        <v>252</v>
      </c>
      <c r="W1483" s="110">
        <f t="shared" si="766"/>
        <v>1.004131288</v>
      </c>
      <c r="X1483" s="103">
        <f t="shared" si="767"/>
        <v>0.58837426000000004</v>
      </c>
      <c r="Y1483" s="103">
        <f t="shared" si="768"/>
        <v>0</v>
      </c>
      <c r="Z1483" s="114" t="str">
        <f t="shared" si="750"/>
        <v>A+J=</v>
      </c>
      <c r="AA1483" s="108">
        <f t="shared" si="751"/>
        <v>45677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2">
        <f t="shared" si="769"/>
        <v>45659</v>
      </c>
      <c r="B1484" s="103">
        <f t="shared" si="761"/>
        <v>143.00746149</v>
      </c>
      <c r="C1484" s="192">
        <f t="shared" si="753"/>
        <v>102.50727715756285</v>
      </c>
      <c r="D1484" s="104">
        <f t="shared" si="770"/>
        <v>1143.3130000000001</v>
      </c>
      <c r="E1484" s="105">
        <f t="shared" si="756"/>
        <v>1146.575</v>
      </c>
      <c r="F1484" s="106">
        <f t="shared" si="757"/>
        <v>45616</v>
      </c>
      <c r="G1484" s="107">
        <f t="shared" si="762"/>
        <v>2.8531119649648495E-3</v>
      </c>
      <c r="H1484" s="108">
        <f t="shared" ref="H1484:H1547" si="775">IF(DAY(A1484)=H$9,VLOOKUP(A1484,AH$118:AN$450,4),H1483)</f>
        <v>45677</v>
      </c>
      <c r="I1484" s="108">
        <f t="shared" si="763"/>
        <v>45677</v>
      </c>
      <c r="J1484" s="109">
        <f t="shared" si="771"/>
        <v>19</v>
      </c>
      <c r="K1484" s="109">
        <f t="shared" si="760"/>
        <v>7</v>
      </c>
      <c r="L1484" s="8">
        <f t="shared" si="772"/>
        <v>1.0010501999999999</v>
      </c>
      <c r="M1484" s="110">
        <f t="shared" si="759"/>
        <v>1.00285311</v>
      </c>
      <c r="N1484" s="110">
        <f t="shared" si="754"/>
        <v>1.3878983086825516</v>
      </c>
      <c r="O1484" s="103">
        <f t="shared" si="758"/>
        <v>1.3893558699999999</v>
      </c>
      <c r="P1484" s="103">
        <f t="shared" si="764"/>
        <v>142.41908723</v>
      </c>
      <c r="Q1484" s="11">
        <f t="shared" si="752"/>
        <v>0</v>
      </c>
      <c r="R1484" s="30">
        <f t="shared" si="773"/>
        <v>0</v>
      </c>
      <c r="S1484" s="8">
        <f t="shared" si="765"/>
        <v>0</v>
      </c>
      <c r="T1484" s="113">
        <f t="shared" si="774"/>
        <v>0.16</v>
      </c>
      <c r="U1484" s="111">
        <f t="shared" si="755"/>
        <v>7</v>
      </c>
      <c r="V1484" s="111">
        <v>252</v>
      </c>
      <c r="W1484" s="110">
        <f t="shared" si="766"/>
        <v>1.004131288</v>
      </c>
      <c r="X1484" s="103">
        <f t="shared" si="767"/>
        <v>0.58837426000000004</v>
      </c>
      <c r="Y1484" s="103">
        <f t="shared" si="768"/>
        <v>0</v>
      </c>
      <c r="Z1484" s="114" t="str">
        <f t="shared" ref="Z1484:Z1547" si="776">IF($Q1483&gt;0,VLOOKUP($A1483,$AD$10:$AM$165,9),Z1483)</f>
        <v>A+J=</v>
      </c>
      <c r="AA1484" s="108">
        <f t="shared" ref="AA1484:AA1547" si="777">IF($Q1483&gt;0,VLOOKUP($A1483,$AD$10:$AM$165,10),AA1483)</f>
        <v>45677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2">
        <f t="shared" si="769"/>
        <v>45660</v>
      </c>
      <c r="B1485" s="103">
        <f t="shared" si="761"/>
        <v>143.11317044</v>
      </c>
      <c r="C1485" s="192">
        <f t="shared" si="753"/>
        <v>102.50727715756285</v>
      </c>
      <c r="D1485" s="104">
        <f t="shared" si="770"/>
        <v>1143.3130000000001</v>
      </c>
      <c r="E1485" s="105">
        <f t="shared" si="756"/>
        <v>1146.575</v>
      </c>
      <c r="F1485" s="106">
        <f t="shared" si="757"/>
        <v>45616</v>
      </c>
      <c r="G1485" s="107">
        <f t="shared" si="762"/>
        <v>2.8531119649648495E-3</v>
      </c>
      <c r="H1485" s="108">
        <f t="shared" si="775"/>
        <v>45677</v>
      </c>
      <c r="I1485" s="108">
        <f t="shared" si="763"/>
        <v>45677</v>
      </c>
      <c r="J1485" s="109">
        <f t="shared" si="771"/>
        <v>19</v>
      </c>
      <c r="K1485" s="109">
        <f t="shared" si="760"/>
        <v>8</v>
      </c>
      <c r="L1485" s="8">
        <f t="shared" si="772"/>
        <v>1.00120031</v>
      </c>
      <c r="M1485" s="110">
        <f t="shared" si="759"/>
        <v>1.00285311</v>
      </c>
      <c r="N1485" s="110">
        <f t="shared" si="754"/>
        <v>1.3878983086825516</v>
      </c>
      <c r="O1485" s="103">
        <f t="shared" si="758"/>
        <v>1.3895642100000001</v>
      </c>
      <c r="P1485" s="103">
        <f t="shared" si="764"/>
        <v>142.44044360000001</v>
      </c>
      <c r="Q1485" s="11">
        <f t="shared" ref="Q1485:Q1548" si="778">IF(VLOOKUP(A1485,AD$10:AK$165,8)=VLOOKUP(A1484,AD$10:AK$165,8),0,VLOOKUP(A1485,AD$10:AK$165,8))</f>
        <v>0</v>
      </c>
      <c r="R1485" s="30">
        <f t="shared" si="773"/>
        <v>0</v>
      </c>
      <c r="S1485" s="8">
        <f t="shared" si="765"/>
        <v>0</v>
      </c>
      <c r="T1485" s="113">
        <f t="shared" si="774"/>
        <v>0.16</v>
      </c>
      <c r="U1485" s="111">
        <f t="shared" si="755"/>
        <v>8</v>
      </c>
      <c r="V1485" s="111">
        <v>252</v>
      </c>
      <c r="W1485" s="110">
        <f t="shared" si="766"/>
        <v>1.0047228640000001</v>
      </c>
      <c r="X1485" s="103">
        <f t="shared" si="767"/>
        <v>0.67272684000000005</v>
      </c>
      <c r="Y1485" s="103">
        <f t="shared" si="768"/>
        <v>0</v>
      </c>
      <c r="Z1485" s="114" t="str">
        <f t="shared" si="776"/>
        <v>A+J=</v>
      </c>
      <c r="AA1485" s="108">
        <f t="shared" si="777"/>
        <v>45677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2">
        <f t="shared" si="769"/>
        <v>45661</v>
      </c>
      <c r="B1486" s="103">
        <f t="shared" si="761"/>
        <v>143.21895938</v>
      </c>
      <c r="C1486" s="192">
        <f t="shared" ref="C1486:C1549" si="779">C1485-(S1485/O1485)</f>
        <v>102.50727715756285</v>
      </c>
      <c r="D1486" s="104">
        <f t="shared" si="770"/>
        <v>1143.3130000000001</v>
      </c>
      <c r="E1486" s="105">
        <f t="shared" si="756"/>
        <v>1146.575</v>
      </c>
      <c r="F1486" s="106">
        <f t="shared" si="757"/>
        <v>45616</v>
      </c>
      <c r="G1486" s="107">
        <f t="shared" si="762"/>
        <v>2.8531119649648495E-3</v>
      </c>
      <c r="H1486" s="108">
        <f t="shared" si="775"/>
        <v>45677</v>
      </c>
      <c r="I1486" s="108">
        <f t="shared" si="763"/>
        <v>45677</v>
      </c>
      <c r="J1486" s="109">
        <f t="shared" si="771"/>
        <v>19</v>
      </c>
      <c r="K1486" s="109">
        <f t="shared" si="760"/>
        <v>9</v>
      </c>
      <c r="L1486" s="8">
        <f t="shared" si="772"/>
        <v>1.0013504600000001</v>
      </c>
      <c r="M1486" s="110">
        <f t="shared" si="759"/>
        <v>1.00285311</v>
      </c>
      <c r="N1486" s="110">
        <f t="shared" si="754"/>
        <v>1.3878983086825516</v>
      </c>
      <c r="O1486" s="103">
        <f t="shared" si="758"/>
        <v>1.3897725999999999</v>
      </c>
      <c r="P1486" s="103">
        <f t="shared" si="764"/>
        <v>142.46180509000001</v>
      </c>
      <c r="Q1486" s="11">
        <f t="shared" si="778"/>
        <v>0</v>
      </c>
      <c r="R1486" s="30">
        <f t="shared" si="773"/>
        <v>0</v>
      </c>
      <c r="S1486" s="8">
        <f t="shared" si="765"/>
        <v>0</v>
      </c>
      <c r="T1486" s="113">
        <f t="shared" si="774"/>
        <v>0.16</v>
      </c>
      <c r="U1486" s="111">
        <f t="shared" si="755"/>
        <v>9</v>
      </c>
      <c r="V1486" s="111">
        <v>252</v>
      </c>
      <c r="W1486" s="110">
        <f t="shared" si="766"/>
        <v>1.005314788</v>
      </c>
      <c r="X1486" s="103">
        <f t="shared" si="767"/>
        <v>0.75715429000000001</v>
      </c>
      <c r="Y1486" s="103">
        <f t="shared" si="768"/>
        <v>0</v>
      </c>
      <c r="Z1486" s="114" t="str">
        <f t="shared" si="776"/>
        <v>A+J=</v>
      </c>
      <c r="AA1486" s="108">
        <f t="shared" si="777"/>
        <v>45677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2">
        <f t="shared" si="769"/>
        <v>45662</v>
      </c>
      <c r="B1487" s="103">
        <f t="shared" si="761"/>
        <v>143.21895938</v>
      </c>
      <c r="C1487" s="192">
        <f t="shared" si="779"/>
        <v>102.50727715756285</v>
      </c>
      <c r="D1487" s="104">
        <f t="shared" si="770"/>
        <v>1143.3130000000001</v>
      </c>
      <c r="E1487" s="105">
        <f t="shared" si="756"/>
        <v>1146.575</v>
      </c>
      <c r="F1487" s="106">
        <f t="shared" si="757"/>
        <v>45616</v>
      </c>
      <c r="G1487" s="107">
        <f t="shared" si="762"/>
        <v>2.8531119649648495E-3</v>
      </c>
      <c r="H1487" s="108">
        <f t="shared" si="775"/>
        <v>45677</v>
      </c>
      <c r="I1487" s="108">
        <f t="shared" si="763"/>
        <v>45677</v>
      </c>
      <c r="J1487" s="109">
        <f t="shared" si="771"/>
        <v>19</v>
      </c>
      <c r="K1487" s="109">
        <f t="shared" si="760"/>
        <v>9</v>
      </c>
      <c r="L1487" s="8">
        <f t="shared" si="772"/>
        <v>1.0013504600000001</v>
      </c>
      <c r="M1487" s="110">
        <f t="shared" si="759"/>
        <v>1.00285311</v>
      </c>
      <c r="N1487" s="110">
        <f t="shared" si="754"/>
        <v>1.3878983086825516</v>
      </c>
      <c r="O1487" s="103">
        <f t="shared" si="758"/>
        <v>1.3897725999999999</v>
      </c>
      <c r="P1487" s="103">
        <f t="shared" si="764"/>
        <v>142.46180509000001</v>
      </c>
      <c r="Q1487" s="11">
        <f t="shared" si="778"/>
        <v>0</v>
      </c>
      <c r="R1487" s="30">
        <f t="shared" si="773"/>
        <v>0</v>
      </c>
      <c r="S1487" s="8">
        <f t="shared" si="765"/>
        <v>0</v>
      </c>
      <c r="T1487" s="113">
        <f t="shared" si="774"/>
        <v>0.16</v>
      </c>
      <c r="U1487" s="111">
        <f t="shared" si="755"/>
        <v>9</v>
      </c>
      <c r="V1487" s="111">
        <v>252</v>
      </c>
      <c r="W1487" s="110">
        <f t="shared" si="766"/>
        <v>1.005314788</v>
      </c>
      <c r="X1487" s="103">
        <f t="shared" si="767"/>
        <v>0.75715429000000001</v>
      </c>
      <c r="Y1487" s="103">
        <f t="shared" si="768"/>
        <v>0</v>
      </c>
      <c r="Z1487" s="114" t="str">
        <f t="shared" si="776"/>
        <v>A+J=</v>
      </c>
      <c r="AA1487" s="108">
        <f t="shared" si="777"/>
        <v>45677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2">
        <f t="shared" si="769"/>
        <v>45663</v>
      </c>
      <c r="B1488" s="103">
        <f t="shared" si="761"/>
        <v>143.21895938</v>
      </c>
      <c r="C1488" s="192">
        <f t="shared" si="779"/>
        <v>102.50727715756285</v>
      </c>
      <c r="D1488" s="104">
        <f t="shared" si="770"/>
        <v>1143.3130000000001</v>
      </c>
      <c r="E1488" s="105">
        <f t="shared" si="756"/>
        <v>1146.575</v>
      </c>
      <c r="F1488" s="106">
        <f t="shared" si="757"/>
        <v>45616</v>
      </c>
      <c r="G1488" s="107">
        <f t="shared" si="762"/>
        <v>2.8531119649648495E-3</v>
      </c>
      <c r="H1488" s="108">
        <f t="shared" si="775"/>
        <v>45677</v>
      </c>
      <c r="I1488" s="108">
        <f t="shared" si="763"/>
        <v>45677</v>
      </c>
      <c r="J1488" s="109">
        <f t="shared" si="771"/>
        <v>19</v>
      </c>
      <c r="K1488" s="109">
        <f t="shared" si="760"/>
        <v>9</v>
      </c>
      <c r="L1488" s="8">
        <f t="shared" si="772"/>
        <v>1.0013504600000001</v>
      </c>
      <c r="M1488" s="110">
        <f t="shared" si="759"/>
        <v>1.00285311</v>
      </c>
      <c r="N1488" s="110">
        <f t="shared" si="754"/>
        <v>1.3878983086825516</v>
      </c>
      <c r="O1488" s="103">
        <f t="shared" si="758"/>
        <v>1.3897725999999999</v>
      </c>
      <c r="P1488" s="103">
        <f t="shared" si="764"/>
        <v>142.46180509000001</v>
      </c>
      <c r="Q1488" s="11">
        <f t="shared" si="778"/>
        <v>0</v>
      </c>
      <c r="R1488" s="30">
        <f t="shared" si="773"/>
        <v>0</v>
      </c>
      <c r="S1488" s="8">
        <f t="shared" si="765"/>
        <v>0</v>
      </c>
      <c r="T1488" s="113">
        <f t="shared" si="774"/>
        <v>0.16</v>
      </c>
      <c r="U1488" s="111">
        <f t="shared" si="755"/>
        <v>9</v>
      </c>
      <c r="V1488" s="111">
        <v>252</v>
      </c>
      <c r="W1488" s="110">
        <f t="shared" si="766"/>
        <v>1.005314788</v>
      </c>
      <c r="X1488" s="103">
        <f t="shared" si="767"/>
        <v>0.75715429000000001</v>
      </c>
      <c r="Y1488" s="103">
        <f t="shared" si="768"/>
        <v>0</v>
      </c>
      <c r="Z1488" s="114" t="str">
        <f t="shared" si="776"/>
        <v>A+J=</v>
      </c>
      <c r="AA1488" s="108">
        <f t="shared" si="777"/>
        <v>45677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2">
        <f t="shared" si="769"/>
        <v>45664</v>
      </c>
      <c r="B1489" s="103">
        <f t="shared" si="761"/>
        <v>143.32482539</v>
      </c>
      <c r="C1489" s="192">
        <f t="shared" si="779"/>
        <v>102.50727715756285</v>
      </c>
      <c r="D1489" s="104">
        <f t="shared" si="770"/>
        <v>1143.3130000000001</v>
      </c>
      <c r="E1489" s="105">
        <f t="shared" si="756"/>
        <v>1146.575</v>
      </c>
      <c r="F1489" s="106">
        <f t="shared" si="757"/>
        <v>45616</v>
      </c>
      <c r="G1489" s="107">
        <f t="shared" si="762"/>
        <v>2.8531119649648495E-3</v>
      </c>
      <c r="H1489" s="108">
        <f t="shared" si="775"/>
        <v>45677</v>
      </c>
      <c r="I1489" s="108">
        <f t="shared" si="763"/>
        <v>45677</v>
      </c>
      <c r="J1489" s="109">
        <f t="shared" si="771"/>
        <v>19</v>
      </c>
      <c r="K1489" s="109">
        <f t="shared" si="760"/>
        <v>10</v>
      </c>
      <c r="L1489" s="8">
        <f t="shared" si="772"/>
        <v>1.0015006200000001</v>
      </c>
      <c r="M1489" s="110">
        <f t="shared" si="759"/>
        <v>1.00285311</v>
      </c>
      <c r="N1489" s="110">
        <f t="shared" si="754"/>
        <v>1.3878983086825516</v>
      </c>
      <c r="O1489" s="103">
        <f t="shared" si="758"/>
        <v>1.3899810100000001</v>
      </c>
      <c r="P1489" s="103">
        <f t="shared" si="764"/>
        <v>142.48316862999999</v>
      </c>
      <c r="Q1489" s="11">
        <f t="shared" si="778"/>
        <v>0</v>
      </c>
      <c r="R1489" s="30">
        <f t="shared" si="773"/>
        <v>0</v>
      </c>
      <c r="S1489" s="8">
        <f t="shared" si="765"/>
        <v>0</v>
      </c>
      <c r="T1489" s="113">
        <f t="shared" si="774"/>
        <v>0.16</v>
      </c>
      <c r="U1489" s="111">
        <f t="shared" si="755"/>
        <v>10</v>
      </c>
      <c r="V1489" s="111">
        <v>252</v>
      </c>
      <c r="W1489" s="110">
        <f t="shared" si="766"/>
        <v>1.005907061</v>
      </c>
      <c r="X1489" s="103">
        <f t="shared" si="767"/>
        <v>0.84165676</v>
      </c>
      <c r="Y1489" s="103">
        <f t="shared" si="768"/>
        <v>0</v>
      </c>
      <c r="Z1489" s="114" t="str">
        <f t="shared" si="776"/>
        <v>A+J=</v>
      </c>
      <c r="AA1489" s="108">
        <f t="shared" si="777"/>
        <v>45677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2">
        <f t="shared" si="769"/>
        <v>45665</v>
      </c>
      <c r="B1490" s="103">
        <f t="shared" si="761"/>
        <v>143.43077058</v>
      </c>
      <c r="C1490" s="192">
        <f t="shared" si="779"/>
        <v>102.50727715756285</v>
      </c>
      <c r="D1490" s="104">
        <f t="shared" si="770"/>
        <v>1143.3130000000001</v>
      </c>
      <c r="E1490" s="105">
        <f t="shared" si="756"/>
        <v>1146.575</v>
      </c>
      <c r="F1490" s="106">
        <f t="shared" si="757"/>
        <v>45616</v>
      </c>
      <c r="G1490" s="107">
        <f t="shared" si="762"/>
        <v>2.8531119649648495E-3</v>
      </c>
      <c r="H1490" s="108">
        <f t="shared" si="775"/>
        <v>45677</v>
      </c>
      <c r="I1490" s="108">
        <f t="shared" si="763"/>
        <v>45677</v>
      </c>
      <c r="J1490" s="109">
        <f t="shared" si="771"/>
        <v>19</v>
      </c>
      <c r="K1490" s="109">
        <f t="shared" si="760"/>
        <v>11</v>
      </c>
      <c r="L1490" s="8">
        <f t="shared" si="772"/>
        <v>1.0016508099999999</v>
      </c>
      <c r="M1490" s="110">
        <f t="shared" si="759"/>
        <v>1.00285311</v>
      </c>
      <c r="N1490" s="110">
        <f t="shared" si="754"/>
        <v>1.3878983086825516</v>
      </c>
      <c r="O1490" s="103">
        <f t="shared" si="758"/>
        <v>1.39018946</v>
      </c>
      <c r="P1490" s="103">
        <f t="shared" si="764"/>
        <v>142.50453626999999</v>
      </c>
      <c r="Q1490" s="11">
        <f t="shared" si="778"/>
        <v>0</v>
      </c>
      <c r="R1490" s="30">
        <f t="shared" si="773"/>
        <v>0</v>
      </c>
      <c r="S1490" s="8">
        <f t="shared" si="765"/>
        <v>0</v>
      </c>
      <c r="T1490" s="113">
        <f t="shared" si="774"/>
        <v>0.16</v>
      </c>
      <c r="U1490" s="111">
        <f t="shared" si="755"/>
        <v>11</v>
      </c>
      <c r="V1490" s="111">
        <v>252</v>
      </c>
      <c r="W1490" s="110">
        <f t="shared" si="766"/>
        <v>1.0064996829999999</v>
      </c>
      <c r="X1490" s="103">
        <f t="shared" si="767"/>
        <v>0.92623431000000001</v>
      </c>
      <c r="Y1490" s="103">
        <f t="shared" si="768"/>
        <v>0</v>
      </c>
      <c r="Z1490" s="114" t="str">
        <f t="shared" si="776"/>
        <v>A+J=</v>
      </c>
      <c r="AA1490" s="108">
        <f t="shared" si="777"/>
        <v>45677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2">
        <f t="shared" si="769"/>
        <v>45666</v>
      </c>
      <c r="B1491" s="103">
        <f t="shared" si="761"/>
        <v>143.53679185999999</v>
      </c>
      <c r="C1491" s="192">
        <f t="shared" si="779"/>
        <v>102.50727715756285</v>
      </c>
      <c r="D1491" s="104">
        <f t="shared" si="770"/>
        <v>1143.3130000000001</v>
      </c>
      <c r="E1491" s="105">
        <f t="shared" si="756"/>
        <v>1146.575</v>
      </c>
      <c r="F1491" s="106">
        <f t="shared" si="757"/>
        <v>45616</v>
      </c>
      <c r="G1491" s="107">
        <f t="shared" si="762"/>
        <v>2.8531119649648495E-3</v>
      </c>
      <c r="H1491" s="108">
        <f t="shared" si="775"/>
        <v>45677</v>
      </c>
      <c r="I1491" s="108">
        <f t="shared" si="763"/>
        <v>45677</v>
      </c>
      <c r="J1491" s="109">
        <f t="shared" si="771"/>
        <v>19</v>
      </c>
      <c r="K1491" s="109">
        <f t="shared" si="760"/>
        <v>12</v>
      </c>
      <c r="L1491" s="8">
        <f t="shared" si="772"/>
        <v>1.0018010100000001</v>
      </c>
      <c r="M1491" s="110">
        <f t="shared" si="759"/>
        <v>1.00285311</v>
      </c>
      <c r="N1491" s="110">
        <f t="shared" si="754"/>
        <v>1.3878983086825516</v>
      </c>
      <c r="O1491" s="103">
        <f t="shared" si="758"/>
        <v>1.3903979200000001</v>
      </c>
      <c r="P1491" s="103">
        <f t="shared" si="764"/>
        <v>142.52590494</v>
      </c>
      <c r="Q1491" s="11">
        <f t="shared" si="778"/>
        <v>0</v>
      </c>
      <c r="R1491" s="30">
        <f t="shared" si="773"/>
        <v>0</v>
      </c>
      <c r="S1491" s="8">
        <f t="shared" si="765"/>
        <v>0</v>
      </c>
      <c r="T1491" s="113">
        <f t="shared" si="774"/>
        <v>0.16</v>
      </c>
      <c r="U1491" s="111">
        <f t="shared" si="755"/>
        <v>12</v>
      </c>
      <c r="V1491" s="111">
        <v>252</v>
      </c>
      <c r="W1491" s="110">
        <f t="shared" si="766"/>
        <v>1.007092654</v>
      </c>
      <c r="X1491" s="103">
        <f t="shared" si="767"/>
        <v>1.0108869199999999</v>
      </c>
      <c r="Y1491" s="103">
        <f t="shared" si="768"/>
        <v>0</v>
      </c>
      <c r="Z1491" s="114" t="str">
        <f t="shared" si="776"/>
        <v>A+J=</v>
      </c>
      <c r="AA1491" s="108">
        <f t="shared" si="777"/>
        <v>45677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2">
        <f t="shared" si="769"/>
        <v>45667</v>
      </c>
      <c r="B1492" s="103">
        <f t="shared" si="761"/>
        <v>143.64289444000002</v>
      </c>
      <c r="C1492" s="192">
        <f t="shared" si="779"/>
        <v>102.50727715756285</v>
      </c>
      <c r="D1492" s="104">
        <f t="shared" si="770"/>
        <v>1143.3130000000001</v>
      </c>
      <c r="E1492" s="105">
        <f t="shared" si="756"/>
        <v>1146.575</v>
      </c>
      <c r="F1492" s="106">
        <f t="shared" si="757"/>
        <v>45616</v>
      </c>
      <c r="G1492" s="107">
        <f t="shared" si="762"/>
        <v>2.8531119649648495E-3</v>
      </c>
      <c r="H1492" s="108">
        <f t="shared" si="775"/>
        <v>45677</v>
      </c>
      <c r="I1492" s="108">
        <f t="shared" si="763"/>
        <v>45677</v>
      </c>
      <c r="J1492" s="109">
        <f t="shared" si="771"/>
        <v>19</v>
      </c>
      <c r="K1492" s="109">
        <f t="shared" si="760"/>
        <v>13</v>
      </c>
      <c r="L1492" s="8">
        <f t="shared" si="772"/>
        <v>1.0019512500000001</v>
      </c>
      <c r="M1492" s="110">
        <f t="shared" si="759"/>
        <v>1.00285311</v>
      </c>
      <c r="N1492" s="110">
        <f t="shared" si="754"/>
        <v>1.3878983086825516</v>
      </c>
      <c r="O1492" s="103">
        <f t="shared" si="758"/>
        <v>1.39060644</v>
      </c>
      <c r="P1492" s="103">
        <f t="shared" si="764"/>
        <v>142.54727976000001</v>
      </c>
      <c r="Q1492" s="11">
        <f t="shared" si="778"/>
        <v>0</v>
      </c>
      <c r="R1492" s="30">
        <f t="shared" si="773"/>
        <v>0</v>
      </c>
      <c r="S1492" s="8">
        <f t="shared" si="765"/>
        <v>0</v>
      </c>
      <c r="T1492" s="113">
        <f t="shared" si="774"/>
        <v>0.16</v>
      </c>
      <c r="U1492" s="111">
        <f t="shared" si="755"/>
        <v>13</v>
      </c>
      <c r="V1492" s="111">
        <v>252</v>
      </c>
      <c r="W1492" s="110">
        <f t="shared" si="766"/>
        <v>1.0076859739999999</v>
      </c>
      <c r="X1492" s="103">
        <f t="shared" si="767"/>
        <v>1.09561468</v>
      </c>
      <c r="Y1492" s="103">
        <f t="shared" si="768"/>
        <v>0</v>
      </c>
      <c r="Z1492" s="114" t="str">
        <f t="shared" si="776"/>
        <v>A+J=</v>
      </c>
      <c r="AA1492" s="108">
        <f t="shared" si="777"/>
        <v>45677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2">
        <f t="shared" si="769"/>
        <v>45668</v>
      </c>
      <c r="B1493" s="103">
        <f t="shared" si="761"/>
        <v>143.74907331</v>
      </c>
      <c r="C1493" s="192">
        <f t="shared" si="779"/>
        <v>102.50727715756285</v>
      </c>
      <c r="D1493" s="104">
        <f t="shared" si="770"/>
        <v>1143.3130000000001</v>
      </c>
      <c r="E1493" s="105">
        <f t="shared" si="756"/>
        <v>1146.575</v>
      </c>
      <c r="F1493" s="106">
        <f t="shared" si="757"/>
        <v>45616</v>
      </c>
      <c r="G1493" s="107">
        <f t="shared" si="762"/>
        <v>2.8531119649648495E-3</v>
      </c>
      <c r="H1493" s="108">
        <f t="shared" si="775"/>
        <v>45677</v>
      </c>
      <c r="I1493" s="108">
        <f t="shared" si="763"/>
        <v>45677</v>
      </c>
      <c r="J1493" s="109">
        <f t="shared" si="771"/>
        <v>19</v>
      </c>
      <c r="K1493" s="109">
        <f t="shared" si="760"/>
        <v>14</v>
      </c>
      <c r="L1493" s="8">
        <f t="shared" si="772"/>
        <v>1.0021015</v>
      </c>
      <c r="M1493" s="110">
        <f t="shared" si="759"/>
        <v>1.00285311</v>
      </c>
      <c r="N1493" s="110">
        <f t="shared" si="754"/>
        <v>1.3878983086825516</v>
      </c>
      <c r="O1493" s="103">
        <f t="shared" si="758"/>
        <v>1.3908149700000001</v>
      </c>
      <c r="P1493" s="103">
        <f t="shared" si="764"/>
        <v>142.5686556</v>
      </c>
      <c r="Q1493" s="11">
        <f t="shared" si="778"/>
        <v>0</v>
      </c>
      <c r="R1493" s="30">
        <f t="shared" si="773"/>
        <v>0</v>
      </c>
      <c r="S1493" s="8">
        <f t="shared" si="765"/>
        <v>0</v>
      </c>
      <c r="T1493" s="113">
        <f t="shared" si="774"/>
        <v>0.16</v>
      </c>
      <c r="U1493" s="111">
        <f t="shared" si="755"/>
        <v>14</v>
      </c>
      <c r="V1493" s="111">
        <v>252</v>
      </c>
      <c r="W1493" s="110">
        <f t="shared" si="766"/>
        <v>1.0082796439999999</v>
      </c>
      <c r="X1493" s="103">
        <f t="shared" si="767"/>
        <v>1.18041771</v>
      </c>
      <c r="Y1493" s="103">
        <f t="shared" si="768"/>
        <v>0</v>
      </c>
      <c r="Z1493" s="114" t="str">
        <f t="shared" si="776"/>
        <v>A+J=</v>
      </c>
      <c r="AA1493" s="108">
        <f t="shared" si="777"/>
        <v>45677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2">
        <f t="shared" si="769"/>
        <v>45669</v>
      </c>
      <c r="B1494" s="103">
        <f t="shared" si="761"/>
        <v>143.74907331</v>
      </c>
      <c r="C1494" s="192">
        <f t="shared" si="779"/>
        <v>102.50727715756285</v>
      </c>
      <c r="D1494" s="104">
        <f t="shared" si="770"/>
        <v>1143.3130000000001</v>
      </c>
      <c r="E1494" s="105">
        <f t="shared" si="756"/>
        <v>1146.575</v>
      </c>
      <c r="F1494" s="106">
        <f t="shared" si="757"/>
        <v>45616</v>
      </c>
      <c r="G1494" s="107">
        <f t="shared" si="762"/>
        <v>2.8531119649648495E-3</v>
      </c>
      <c r="H1494" s="108">
        <f t="shared" si="775"/>
        <v>45677</v>
      </c>
      <c r="I1494" s="108">
        <f t="shared" si="763"/>
        <v>45677</v>
      </c>
      <c r="J1494" s="109">
        <f t="shared" si="771"/>
        <v>19</v>
      </c>
      <c r="K1494" s="109">
        <f t="shared" si="760"/>
        <v>14</v>
      </c>
      <c r="L1494" s="8">
        <f t="shared" si="772"/>
        <v>1.0021015</v>
      </c>
      <c r="M1494" s="110">
        <f t="shared" si="759"/>
        <v>1.00285311</v>
      </c>
      <c r="N1494" s="110">
        <f t="shared" si="754"/>
        <v>1.3878983086825516</v>
      </c>
      <c r="O1494" s="103">
        <f t="shared" si="758"/>
        <v>1.3908149700000001</v>
      </c>
      <c r="P1494" s="103">
        <f t="shared" si="764"/>
        <v>142.5686556</v>
      </c>
      <c r="Q1494" s="11">
        <f t="shared" si="778"/>
        <v>0</v>
      </c>
      <c r="R1494" s="30">
        <f t="shared" si="773"/>
        <v>0</v>
      </c>
      <c r="S1494" s="8">
        <f t="shared" si="765"/>
        <v>0</v>
      </c>
      <c r="T1494" s="113">
        <f t="shared" si="774"/>
        <v>0.16</v>
      </c>
      <c r="U1494" s="111">
        <f t="shared" si="755"/>
        <v>14</v>
      </c>
      <c r="V1494" s="111">
        <v>252</v>
      </c>
      <c r="W1494" s="110">
        <f t="shared" si="766"/>
        <v>1.0082796439999999</v>
      </c>
      <c r="X1494" s="103">
        <f t="shared" si="767"/>
        <v>1.18041771</v>
      </c>
      <c r="Y1494" s="103">
        <f t="shared" si="768"/>
        <v>0</v>
      </c>
      <c r="Z1494" s="114" t="str">
        <f t="shared" si="776"/>
        <v>A+J=</v>
      </c>
      <c r="AA1494" s="108">
        <f t="shared" si="777"/>
        <v>45677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2">
        <f t="shared" si="769"/>
        <v>45670</v>
      </c>
      <c r="B1495" s="103">
        <f t="shared" si="761"/>
        <v>143.74907331</v>
      </c>
      <c r="C1495" s="192">
        <f t="shared" si="779"/>
        <v>102.50727715756285</v>
      </c>
      <c r="D1495" s="104">
        <f t="shared" si="770"/>
        <v>1143.3130000000001</v>
      </c>
      <c r="E1495" s="105">
        <f t="shared" si="756"/>
        <v>1146.575</v>
      </c>
      <c r="F1495" s="106">
        <f t="shared" si="757"/>
        <v>45616</v>
      </c>
      <c r="G1495" s="107">
        <f t="shared" si="762"/>
        <v>2.8531119649648495E-3</v>
      </c>
      <c r="H1495" s="108">
        <f t="shared" si="775"/>
        <v>45677</v>
      </c>
      <c r="I1495" s="108">
        <f t="shared" si="763"/>
        <v>45677</v>
      </c>
      <c r="J1495" s="109">
        <f t="shared" si="771"/>
        <v>19</v>
      </c>
      <c r="K1495" s="109">
        <f t="shared" si="760"/>
        <v>14</v>
      </c>
      <c r="L1495" s="8">
        <f t="shared" si="772"/>
        <v>1.0021015</v>
      </c>
      <c r="M1495" s="110">
        <f t="shared" si="759"/>
        <v>1.00285311</v>
      </c>
      <c r="N1495" s="110">
        <f t="shared" si="754"/>
        <v>1.3878983086825516</v>
      </c>
      <c r="O1495" s="103">
        <f t="shared" si="758"/>
        <v>1.3908149700000001</v>
      </c>
      <c r="P1495" s="103">
        <f t="shared" si="764"/>
        <v>142.5686556</v>
      </c>
      <c r="Q1495" s="11">
        <f t="shared" si="778"/>
        <v>0</v>
      </c>
      <c r="R1495" s="30">
        <f t="shared" si="773"/>
        <v>0</v>
      </c>
      <c r="S1495" s="8">
        <f t="shared" si="765"/>
        <v>0</v>
      </c>
      <c r="T1495" s="113">
        <f t="shared" si="774"/>
        <v>0.16</v>
      </c>
      <c r="U1495" s="111">
        <f t="shared" si="755"/>
        <v>14</v>
      </c>
      <c r="V1495" s="111">
        <v>252</v>
      </c>
      <c r="W1495" s="110">
        <f t="shared" si="766"/>
        <v>1.0082796439999999</v>
      </c>
      <c r="X1495" s="103">
        <f t="shared" si="767"/>
        <v>1.18041771</v>
      </c>
      <c r="Y1495" s="103">
        <f t="shared" si="768"/>
        <v>0</v>
      </c>
      <c r="Z1495" s="114" t="str">
        <f t="shared" si="776"/>
        <v>A+J=</v>
      </c>
      <c r="AA1495" s="108">
        <f t="shared" si="777"/>
        <v>45677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2">
        <f t="shared" si="769"/>
        <v>45671</v>
      </c>
      <c r="B1496" s="103">
        <f t="shared" si="761"/>
        <v>143.85533264</v>
      </c>
      <c r="C1496" s="192">
        <f t="shared" si="779"/>
        <v>102.50727715756285</v>
      </c>
      <c r="D1496" s="104">
        <f t="shared" si="770"/>
        <v>1143.3130000000001</v>
      </c>
      <c r="E1496" s="105">
        <f t="shared" si="756"/>
        <v>1146.575</v>
      </c>
      <c r="F1496" s="106">
        <f t="shared" si="757"/>
        <v>45616</v>
      </c>
      <c r="G1496" s="107">
        <f t="shared" si="762"/>
        <v>2.8531119649648495E-3</v>
      </c>
      <c r="H1496" s="108">
        <f t="shared" si="775"/>
        <v>45677</v>
      </c>
      <c r="I1496" s="108">
        <f t="shared" si="763"/>
        <v>45677</v>
      </c>
      <c r="J1496" s="109">
        <f t="shared" si="771"/>
        <v>19</v>
      </c>
      <c r="K1496" s="109">
        <f t="shared" si="760"/>
        <v>15</v>
      </c>
      <c r="L1496" s="8">
        <f t="shared" si="772"/>
        <v>1.0022517799999999</v>
      </c>
      <c r="M1496" s="110">
        <f t="shared" si="759"/>
        <v>1.00285311</v>
      </c>
      <c r="N1496" s="110">
        <f t="shared" si="754"/>
        <v>1.3878983086825516</v>
      </c>
      <c r="O1496" s="103">
        <f t="shared" si="758"/>
        <v>1.3910235500000001</v>
      </c>
      <c r="P1496" s="103">
        <f t="shared" si="764"/>
        <v>142.59003657</v>
      </c>
      <c r="Q1496" s="11">
        <f t="shared" si="778"/>
        <v>0</v>
      </c>
      <c r="R1496" s="30">
        <f t="shared" si="773"/>
        <v>0</v>
      </c>
      <c r="S1496" s="8">
        <f t="shared" si="765"/>
        <v>0</v>
      </c>
      <c r="T1496" s="113">
        <f t="shared" si="774"/>
        <v>0.16</v>
      </c>
      <c r="U1496" s="111">
        <f t="shared" si="755"/>
        <v>15</v>
      </c>
      <c r="V1496" s="111">
        <v>252</v>
      </c>
      <c r="W1496" s="110">
        <f t="shared" si="766"/>
        <v>1.008873664</v>
      </c>
      <c r="X1496" s="103">
        <f t="shared" si="767"/>
        <v>1.26529607</v>
      </c>
      <c r="Y1496" s="103">
        <f t="shared" si="768"/>
        <v>0</v>
      </c>
      <c r="Z1496" s="114" t="str">
        <f t="shared" si="776"/>
        <v>A+J=</v>
      </c>
      <c r="AA1496" s="108">
        <f t="shared" si="777"/>
        <v>45677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2">
        <f t="shared" si="769"/>
        <v>45672</v>
      </c>
      <c r="B1497" s="103">
        <f t="shared" si="761"/>
        <v>143.96166921</v>
      </c>
      <c r="C1497" s="192">
        <f t="shared" si="779"/>
        <v>102.50727715756285</v>
      </c>
      <c r="D1497" s="104">
        <f t="shared" si="770"/>
        <v>1143.3130000000001</v>
      </c>
      <c r="E1497" s="105">
        <f t="shared" si="756"/>
        <v>1146.575</v>
      </c>
      <c r="F1497" s="106">
        <f t="shared" si="757"/>
        <v>45616</v>
      </c>
      <c r="G1497" s="107">
        <f t="shared" si="762"/>
        <v>2.8531119649648495E-3</v>
      </c>
      <c r="H1497" s="108">
        <f t="shared" si="775"/>
        <v>45677</v>
      </c>
      <c r="I1497" s="108">
        <f t="shared" si="763"/>
        <v>45677</v>
      </c>
      <c r="J1497" s="109">
        <f t="shared" si="771"/>
        <v>19</v>
      </c>
      <c r="K1497" s="109">
        <f t="shared" si="760"/>
        <v>16</v>
      </c>
      <c r="L1497" s="8">
        <f t="shared" si="772"/>
        <v>1.00240208</v>
      </c>
      <c r="M1497" s="110">
        <f t="shared" si="759"/>
        <v>1.00285311</v>
      </c>
      <c r="N1497" s="110">
        <f t="shared" si="754"/>
        <v>1.3878983086825516</v>
      </c>
      <c r="O1497" s="103">
        <f t="shared" si="758"/>
        <v>1.39123215</v>
      </c>
      <c r="P1497" s="103">
        <f t="shared" si="764"/>
        <v>142.61141959</v>
      </c>
      <c r="Q1497" s="11">
        <f t="shared" si="778"/>
        <v>0</v>
      </c>
      <c r="R1497" s="30">
        <f t="shared" si="773"/>
        <v>0</v>
      </c>
      <c r="S1497" s="8">
        <f t="shared" si="765"/>
        <v>0</v>
      </c>
      <c r="T1497" s="113">
        <f t="shared" si="774"/>
        <v>0.16</v>
      </c>
      <c r="U1497" s="111">
        <f t="shared" si="755"/>
        <v>16</v>
      </c>
      <c r="V1497" s="111">
        <v>252</v>
      </c>
      <c r="W1497" s="110">
        <f t="shared" si="766"/>
        <v>1.0094680330000001</v>
      </c>
      <c r="X1497" s="103">
        <f t="shared" si="767"/>
        <v>1.35024962</v>
      </c>
      <c r="Y1497" s="103">
        <f t="shared" si="768"/>
        <v>0</v>
      </c>
      <c r="Z1497" s="114" t="str">
        <f t="shared" si="776"/>
        <v>A+J=</v>
      </c>
      <c r="AA1497" s="108">
        <f t="shared" si="777"/>
        <v>45677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2">
        <f t="shared" si="769"/>
        <v>45673</v>
      </c>
      <c r="B1498" s="103">
        <f t="shared" si="761"/>
        <v>144.06808436999998</v>
      </c>
      <c r="C1498" s="192">
        <f t="shared" si="779"/>
        <v>102.50727715756285</v>
      </c>
      <c r="D1498" s="104">
        <f t="shared" si="770"/>
        <v>1143.3130000000001</v>
      </c>
      <c r="E1498" s="105">
        <f t="shared" si="756"/>
        <v>1146.575</v>
      </c>
      <c r="F1498" s="106">
        <f t="shared" si="757"/>
        <v>45616</v>
      </c>
      <c r="G1498" s="107">
        <f t="shared" si="762"/>
        <v>2.8531119649648495E-3</v>
      </c>
      <c r="H1498" s="108">
        <f t="shared" si="775"/>
        <v>45677</v>
      </c>
      <c r="I1498" s="108">
        <f t="shared" si="763"/>
        <v>45677</v>
      </c>
      <c r="J1498" s="109">
        <f t="shared" si="771"/>
        <v>19</v>
      </c>
      <c r="K1498" s="109">
        <f t="shared" si="760"/>
        <v>17</v>
      </c>
      <c r="L1498" s="8">
        <f t="shared" si="772"/>
        <v>1.0025523999999999</v>
      </c>
      <c r="M1498" s="110">
        <f t="shared" si="759"/>
        <v>1.00285311</v>
      </c>
      <c r="N1498" s="110">
        <f t="shared" si="754"/>
        <v>1.3878983086825516</v>
      </c>
      <c r="O1498" s="103">
        <f t="shared" si="758"/>
        <v>1.3914407799999999</v>
      </c>
      <c r="P1498" s="103">
        <f t="shared" si="764"/>
        <v>142.63280567999999</v>
      </c>
      <c r="Q1498" s="11">
        <f t="shared" si="778"/>
        <v>0</v>
      </c>
      <c r="R1498" s="30">
        <f t="shared" si="773"/>
        <v>0</v>
      </c>
      <c r="S1498" s="8">
        <f t="shared" si="765"/>
        <v>0</v>
      </c>
      <c r="T1498" s="113">
        <f t="shared" si="774"/>
        <v>0.16</v>
      </c>
      <c r="U1498" s="111">
        <f t="shared" si="755"/>
        <v>17</v>
      </c>
      <c r="V1498" s="111">
        <v>252</v>
      </c>
      <c r="W1498" s="110">
        <f t="shared" si="766"/>
        <v>1.0100627529999999</v>
      </c>
      <c r="X1498" s="103">
        <f t="shared" si="767"/>
        <v>1.4352786900000001</v>
      </c>
      <c r="Y1498" s="103">
        <f t="shared" si="768"/>
        <v>0</v>
      </c>
      <c r="Z1498" s="114" t="str">
        <f t="shared" si="776"/>
        <v>A+J=</v>
      </c>
      <c r="AA1498" s="108">
        <f t="shared" si="777"/>
        <v>45677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2">
        <f t="shared" si="769"/>
        <v>45674</v>
      </c>
      <c r="B1499" s="103">
        <f t="shared" si="761"/>
        <v>144.17457696</v>
      </c>
      <c r="C1499" s="192">
        <f t="shared" si="779"/>
        <v>102.50727715756285</v>
      </c>
      <c r="D1499" s="104">
        <f t="shared" si="770"/>
        <v>1143.3130000000001</v>
      </c>
      <c r="E1499" s="105">
        <f t="shared" si="756"/>
        <v>1146.575</v>
      </c>
      <c r="F1499" s="106">
        <f t="shared" si="757"/>
        <v>45616</v>
      </c>
      <c r="G1499" s="107">
        <f t="shared" si="762"/>
        <v>2.8531119649648495E-3</v>
      </c>
      <c r="H1499" s="108">
        <f t="shared" si="775"/>
        <v>45677</v>
      </c>
      <c r="I1499" s="108">
        <f t="shared" si="763"/>
        <v>45677</v>
      </c>
      <c r="J1499" s="109">
        <f t="shared" si="771"/>
        <v>19</v>
      </c>
      <c r="K1499" s="109">
        <f t="shared" si="760"/>
        <v>18</v>
      </c>
      <c r="L1499" s="8">
        <f t="shared" si="772"/>
        <v>1.0027027399999999</v>
      </c>
      <c r="M1499" s="110">
        <f t="shared" si="759"/>
        <v>1.00285311</v>
      </c>
      <c r="N1499" s="110">
        <f t="shared" si="754"/>
        <v>1.3878983086825516</v>
      </c>
      <c r="O1499" s="103">
        <f t="shared" si="758"/>
        <v>1.39164943</v>
      </c>
      <c r="P1499" s="103">
        <f t="shared" si="764"/>
        <v>142.65419381999999</v>
      </c>
      <c r="Q1499" s="11">
        <f t="shared" si="778"/>
        <v>0</v>
      </c>
      <c r="R1499" s="30">
        <f t="shared" si="773"/>
        <v>0</v>
      </c>
      <c r="S1499" s="8">
        <f t="shared" si="765"/>
        <v>0</v>
      </c>
      <c r="T1499" s="113">
        <f t="shared" si="774"/>
        <v>0.16</v>
      </c>
      <c r="U1499" s="111">
        <f t="shared" si="755"/>
        <v>18</v>
      </c>
      <c r="V1499" s="111">
        <v>252</v>
      </c>
      <c r="W1499" s="110">
        <f t="shared" si="766"/>
        <v>1.0106578230000001</v>
      </c>
      <c r="X1499" s="103">
        <f t="shared" si="767"/>
        <v>1.5203831400000001</v>
      </c>
      <c r="Y1499" s="103">
        <f t="shared" si="768"/>
        <v>0</v>
      </c>
      <c r="Z1499" s="114" t="str">
        <f t="shared" si="776"/>
        <v>A+J=</v>
      </c>
      <c r="AA1499" s="108">
        <f t="shared" si="777"/>
        <v>45677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2">
        <f t="shared" si="769"/>
        <v>45675</v>
      </c>
      <c r="B1500" s="103">
        <f t="shared" si="761"/>
        <v>144.28115027999999</v>
      </c>
      <c r="C1500" s="192">
        <f t="shared" si="779"/>
        <v>102.50727715756285</v>
      </c>
      <c r="D1500" s="104">
        <f t="shared" si="770"/>
        <v>1143.3130000000001</v>
      </c>
      <c r="E1500" s="105">
        <f t="shared" si="756"/>
        <v>1146.575</v>
      </c>
      <c r="F1500" s="106">
        <f t="shared" si="757"/>
        <v>45616</v>
      </c>
      <c r="G1500" s="107">
        <f t="shared" si="762"/>
        <v>2.8531119649648495E-3</v>
      </c>
      <c r="H1500" s="108">
        <f t="shared" si="775"/>
        <v>45677</v>
      </c>
      <c r="I1500" s="108">
        <f t="shared" si="763"/>
        <v>45677</v>
      </c>
      <c r="J1500" s="109">
        <f t="shared" si="771"/>
        <v>19</v>
      </c>
      <c r="K1500" s="109">
        <f t="shared" si="760"/>
        <v>19</v>
      </c>
      <c r="L1500" s="8">
        <f t="shared" si="772"/>
        <v>1.00285311</v>
      </c>
      <c r="M1500" s="110">
        <f t="shared" si="759"/>
        <v>1.00285311</v>
      </c>
      <c r="N1500" s="110">
        <f t="shared" si="754"/>
        <v>1.3878983086825516</v>
      </c>
      <c r="O1500" s="103">
        <f t="shared" si="758"/>
        <v>1.3918581299999999</v>
      </c>
      <c r="P1500" s="103">
        <f t="shared" si="764"/>
        <v>142.67558708999999</v>
      </c>
      <c r="Q1500" s="11">
        <f t="shared" si="778"/>
        <v>0</v>
      </c>
      <c r="R1500" s="30">
        <f t="shared" si="773"/>
        <v>0</v>
      </c>
      <c r="S1500" s="8">
        <f t="shared" si="765"/>
        <v>0</v>
      </c>
      <c r="T1500" s="113">
        <f t="shared" si="774"/>
        <v>0.16</v>
      </c>
      <c r="U1500" s="111">
        <f t="shared" si="755"/>
        <v>19</v>
      </c>
      <c r="V1500" s="111">
        <v>252</v>
      </c>
      <c r="W1500" s="110">
        <f t="shared" si="766"/>
        <v>1.0112532439999999</v>
      </c>
      <c r="X1500" s="103">
        <f t="shared" si="767"/>
        <v>1.60556319</v>
      </c>
      <c r="Y1500" s="103">
        <f t="shared" si="768"/>
        <v>0</v>
      </c>
      <c r="Z1500" s="114" t="str">
        <f t="shared" si="776"/>
        <v>A+J=</v>
      </c>
      <c r="AA1500" s="108">
        <f t="shared" si="777"/>
        <v>45677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2">
        <f t="shared" si="769"/>
        <v>45676</v>
      </c>
      <c r="B1501" s="103">
        <f t="shared" si="761"/>
        <v>144.28115027999999</v>
      </c>
      <c r="C1501" s="192">
        <f t="shared" si="779"/>
        <v>102.50727715756285</v>
      </c>
      <c r="D1501" s="104">
        <f t="shared" si="770"/>
        <v>1143.3130000000001</v>
      </c>
      <c r="E1501" s="105">
        <f t="shared" si="756"/>
        <v>1146.575</v>
      </c>
      <c r="F1501" s="106">
        <f t="shared" si="757"/>
        <v>45616</v>
      </c>
      <c r="G1501" s="107">
        <f t="shared" si="762"/>
        <v>2.8531119649648495E-3</v>
      </c>
      <c r="H1501" s="108">
        <f t="shared" si="775"/>
        <v>45677</v>
      </c>
      <c r="I1501" s="108">
        <f t="shared" si="763"/>
        <v>45677</v>
      </c>
      <c r="J1501" s="109">
        <f t="shared" si="771"/>
        <v>19</v>
      </c>
      <c r="K1501" s="109">
        <f t="shared" si="760"/>
        <v>19</v>
      </c>
      <c r="L1501" s="8">
        <f t="shared" si="772"/>
        <v>1.00285311</v>
      </c>
      <c r="M1501" s="110">
        <f t="shared" si="759"/>
        <v>1.00285311</v>
      </c>
      <c r="N1501" s="110">
        <f t="shared" si="754"/>
        <v>1.3878983086825516</v>
      </c>
      <c r="O1501" s="103">
        <f t="shared" si="758"/>
        <v>1.3918581299999999</v>
      </c>
      <c r="P1501" s="103">
        <f t="shared" si="764"/>
        <v>142.67558708999999</v>
      </c>
      <c r="Q1501" s="11">
        <f t="shared" si="778"/>
        <v>0</v>
      </c>
      <c r="R1501" s="30">
        <f t="shared" si="773"/>
        <v>0</v>
      </c>
      <c r="S1501" s="8">
        <f t="shared" si="765"/>
        <v>0</v>
      </c>
      <c r="T1501" s="113">
        <f t="shared" si="774"/>
        <v>0.16</v>
      </c>
      <c r="U1501" s="111">
        <f t="shared" si="755"/>
        <v>19</v>
      </c>
      <c r="V1501" s="111">
        <v>252</v>
      </c>
      <c r="W1501" s="110">
        <f t="shared" si="766"/>
        <v>1.0112532439999999</v>
      </c>
      <c r="X1501" s="103">
        <f t="shared" si="767"/>
        <v>1.60556319</v>
      </c>
      <c r="Y1501" s="103">
        <f t="shared" si="768"/>
        <v>0</v>
      </c>
      <c r="Z1501" s="114" t="str">
        <f t="shared" si="776"/>
        <v>A+J=</v>
      </c>
      <c r="AA1501" s="108">
        <f t="shared" si="777"/>
        <v>45677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2">
        <f t="shared" si="769"/>
        <v>45677</v>
      </c>
      <c r="B1502" s="103">
        <f t="shared" si="761"/>
        <v>144.28115027999999</v>
      </c>
      <c r="C1502" s="192">
        <f t="shared" si="779"/>
        <v>102.50727715756285</v>
      </c>
      <c r="D1502" s="104">
        <f t="shared" si="770"/>
        <v>1143.3130000000001</v>
      </c>
      <c r="E1502" s="105">
        <f t="shared" si="756"/>
        <v>1146.575</v>
      </c>
      <c r="F1502" s="106">
        <f t="shared" si="757"/>
        <v>45616</v>
      </c>
      <c r="G1502" s="107">
        <f t="shared" si="762"/>
        <v>2.8531119649648495E-3</v>
      </c>
      <c r="H1502" s="108">
        <f t="shared" si="775"/>
        <v>45708</v>
      </c>
      <c r="I1502" s="108">
        <f t="shared" si="763"/>
        <v>45677</v>
      </c>
      <c r="J1502" s="109">
        <f t="shared" si="771"/>
        <v>19</v>
      </c>
      <c r="K1502" s="109">
        <f t="shared" si="760"/>
        <v>19</v>
      </c>
      <c r="L1502" s="8">
        <f t="shared" si="772"/>
        <v>1.00285311</v>
      </c>
      <c r="M1502" s="110">
        <f t="shared" si="759"/>
        <v>1.00285311</v>
      </c>
      <c r="N1502" s="110">
        <f t="shared" si="754"/>
        <v>1.3878983086825516</v>
      </c>
      <c r="O1502" s="103">
        <f t="shared" si="758"/>
        <v>1.3918581299999999</v>
      </c>
      <c r="P1502" s="103">
        <f t="shared" si="764"/>
        <v>142.67558708999999</v>
      </c>
      <c r="Q1502" s="11">
        <f t="shared" si="778"/>
        <v>49</v>
      </c>
      <c r="R1502" s="30">
        <f t="shared" si="773"/>
        <v>8.5135000000000002E-2</v>
      </c>
      <c r="S1502" s="8">
        <f t="shared" si="765"/>
        <v>12.1466861</v>
      </c>
      <c r="T1502" s="113">
        <f t="shared" si="774"/>
        <v>0.16</v>
      </c>
      <c r="U1502" s="111">
        <f t="shared" si="755"/>
        <v>19</v>
      </c>
      <c r="V1502" s="111">
        <v>252</v>
      </c>
      <c r="W1502" s="110">
        <f t="shared" si="766"/>
        <v>1.0112532439999999</v>
      </c>
      <c r="X1502" s="103">
        <f t="shared" si="767"/>
        <v>1.60556319</v>
      </c>
      <c r="Y1502" s="103">
        <f t="shared" si="768"/>
        <v>13.75224929</v>
      </c>
      <c r="Z1502" s="114" t="str">
        <f t="shared" si="776"/>
        <v>A+J=</v>
      </c>
      <c r="AA1502" s="108">
        <f t="shared" si="777"/>
        <v>45677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2">
        <f t="shared" si="769"/>
        <v>45678</v>
      </c>
      <c r="B1503" s="103">
        <f t="shared" si="761"/>
        <v>130.62197924</v>
      </c>
      <c r="C1503" s="192">
        <f t="shared" si="779"/>
        <v>93.780320122078209</v>
      </c>
      <c r="D1503" s="104">
        <f t="shared" si="770"/>
        <v>1143.3130000000001</v>
      </c>
      <c r="E1503" s="105">
        <f t="shared" si="756"/>
        <v>1146.575</v>
      </c>
      <c r="F1503" s="106">
        <f t="shared" si="757"/>
        <v>45646</v>
      </c>
      <c r="G1503" s="107">
        <f t="shared" si="762"/>
        <v>2.8531119649648495E-3</v>
      </c>
      <c r="H1503" s="108">
        <f t="shared" si="775"/>
        <v>45708</v>
      </c>
      <c r="I1503" s="108">
        <f t="shared" si="763"/>
        <v>45708</v>
      </c>
      <c r="J1503" s="109">
        <f t="shared" si="771"/>
        <v>23</v>
      </c>
      <c r="K1503" s="109">
        <f t="shared" si="760"/>
        <v>1</v>
      </c>
      <c r="L1503" s="8">
        <f t="shared" si="772"/>
        <v>1.0001238699999999</v>
      </c>
      <c r="M1503" s="110">
        <f t="shared" si="759"/>
        <v>1.00285311</v>
      </c>
      <c r="N1503" s="110">
        <f t="shared" ref="N1503:N1566" si="780">IF(I1503&gt;I1502,N1502*M1503,N1502)</f>
        <v>1.3918581352260369</v>
      </c>
      <c r="O1503" s="103">
        <f t="shared" si="758"/>
        <v>1.3920305399999999</v>
      </c>
      <c r="P1503" s="103">
        <f t="shared" si="764"/>
        <v>130.54506966</v>
      </c>
      <c r="Q1503" s="11">
        <f t="shared" si="778"/>
        <v>0</v>
      </c>
      <c r="R1503" s="30">
        <f t="shared" si="773"/>
        <v>0</v>
      </c>
      <c r="S1503" s="8">
        <f t="shared" si="765"/>
        <v>0</v>
      </c>
      <c r="T1503" s="113">
        <f t="shared" si="774"/>
        <v>0.16</v>
      </c>
      <c r="U1503" s="111">
        <f t="shared" si="755"/>
        <v>1</v>
      </c>
      <c r="V1503" s="111">
        <v>252</v>
      </c>
      <c r="W1503" s="110">
        <f t="shared" si="766"/>
        <v>1.0005891419999999</v>
      </c>
      <c r="X1503" s="103">
        <f t="shared" si="767"/>
        <v>7.6909580000000005E-2</v>
      </c>
      <c r="Y1503" s="103">
        <f t="shared" si="768"/>
        <v>0</v>
      </c>
      <c r="Z1503" s="114" t="str">
        <f t="shared" si="776"/>
        <v>A+J=</v>
      </c>
      <c r="AA1503" s="108">
        <f t="shared" si="777"/>
        <v>45708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2">
        <f t="shared" si="769"/>
        <v>45679</v>
      </c>
      <c r="B1504" s="103">
        <f t="shared" si="761"/>
        <v>130.71512546</v>
      </c>
      <c r="C1504" s="192">
        <f t="shared" si="779"/>
        <v>93.780320122078209</v>
      </c>
      <c r="D1504" s="104">
        <f t="shared" si="770"/>
        <v>1143.3130000000001</v>
      </c>
      <c r="E1504" s="105">
        <f t="shared" si="756"/>
        <v>1146.575</v>
      </c>
      <c r="F1504" s="106">
        <f t="shared" si="757"/>
        <v>45646</v>
      </c>
      <c r="G1504" s="107">
        <f t="shared" si="762"/>
        <v>2.8531119649648495E-3</v>
      </c>
      <c r="H1504" s="108">
        <f t="shared" si="775"/>
        <v>45708</v>
      </c>
      <c r="I1504" s="108">
        <f t="shared" si="763"/>
        <v>45708</v>
      </c>
      <c r="J1504" s="109">
        <f t="shared" si="771"/>
        <v>23</v>
      </c>
      <c r="K1504" s="109">
        <f t="shared" si="760"/>
        <v>2</v>
      </c>
      <c r="L1504" s="8">
        <f t="shared" si="772"/>
        <v>1.0002477700000001</v>
      </c>
      <c r="M1504" s="110">
        <f t="shared" si="759"/>
        <v>1.00285311</v>
      </c>
      <c r="N1504" s="110">
        <f t="shared" si="780"/>
        <v>1.3918581352260369</v>
      </c>
      <c r="O1504" s="103">
        <f t="shared" si="758"/>
        <v>1.3922029899999999</v>
      </c>
      <c r="P1504" s="103">
        <f t="shared" si="764"/>
        <v>130.56124206999999</v>
      </c>
      <c r="Q1504" s="11">
        <f t="shared" si="778"/>
        <v>0</v>
      </c>
      <c r="R1504" s="30">
        <f t="shared" si="773"/>
        <v>0</v>
      </c>
      <c r="S1504" s="8">
        <f t="shared" si="765"/>
        <v>0</v>
      </c>
      <c r="T1504" s="113">
        <f t="shared" si="774"/>
        <v>0.16</v>
      </c>
      <c r="U1504" s="111">
        <f t="shared" si="755"/>
        <v>2</v>
      </c>
      <c r="V1504" s="111">
        <v>252</v>
      </c>
      <c r="W1504" s="110">
        <f t="shared" si="766"/>
        <v>1.0011786300000001</v>
      </c>
      <c r="X1504" s="103">
        <f t="shared" si="767"/>
        <v>0.15388339000000001</v>
      </c>
      <c r="Y1504" s="103">
        <f t="shared" si="768"/>
        <v>0</v>
      </c>
      <c r="Z1504" s="114" t="str">
        <f t="shared" si="776"/>
        <v>A+J=</v>
      </c>
      <c r="AA1504" s="108">
        <f t="shared" si="777"/>
        <v>45708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2">
        <f t="shared" si="769"/>
        <v>45680</v>
      </c>
      <c r="B1505" s="103">
        <f t="shared" si="761"/>
        <v>130.80833820999999</v>
      </c>
      <c r="C1505" s="192">
        <f t="shared" si="779"/>
        <v>93.780320122078209</v>
      </c>
      <c r="D1505" s="104">
        <f t="shared" si="770"/>
        <v>1143.3130000000001</v>
      </c>
      <c r="E1505" s="105">
        <f t="shared" si="756"/>
        <v>1146.575</v>
      </c>
      <c r="F1505" s="106">
        <f t="shared" si="757"/>
        <v>45646</v>
      </c>
      <c r="G1505" s="107">
        <f t="shared" si="762"/>
        <v>2.8531119649648495E-3</v>
      </c>
      <c r="H1505" s="108">
        <f t="shared" si="775"/>
        <v>45708</v>
      </c>
      <c r="I1505" s="108">
        <f t="shared" si="763"/>
        <v>45708</v>
      </c>
      <c r="J1505" s="109">
        <f t="shared" si="771"/>
        <v>23</v>
      </c>
      <c r="K1505" s="109">
        <f t="shared" si="760"/>
        <v>3</v>
      </c>
      <c r="L1505" s="8">
        <f t="shared" si="772"/>
        <v>1.00037168</v>
      </c>
      <c r="M1505" s="110">
        <f t="shared" si="759"/>
        <v>1.00285311</v>
      </c>
      <c r="N1505" s="110">
        <f t="shared" si="780"/>
        <v>1.3918581352260369</v>
      </c>
      <c r="O1505" s="103">
        <f t="shared" si="758"/>
        <v>1.39237546</v>
      </c>
      <c r="P1505" s="103">
        <f t="shared" si="764"/>
        <v>130.57741636</v>
      </c>
      <c r="Q1505" s="11">
        <f t="shared" si="778"/>
        <v>0</v>
      </c>
      <c r="R1505" s="30">
        <f t="shared" si="773"/>
        <v>0</v>
      </c>
      <c r="S1505" s="8">
        <f t="shared" si="765"/>
        <v>0</v>
      </c>
      <c r="T1505" s="113">
        <f t="shared" si="774"/>
        <v>0.16</v>
      </c>
      <c r="U1505" s="111">
        <f t="shared" si="755"/>
        <v>3</v>
      </c>
      <c r="V1505" s="111">
        <v>252</v>
      </c>
      <c r="W1505" s="110">
        <f t="shared" si="766"/>
        <v>1.001768467</v>
      </c>
      <c r="X1505" s="103">
        <f t="shared" si="767"/>
        <v>0.23092185000000001</v>
      </c>
      <c r="Y1505" s="103">
        <f t="shared" si="768"/>
        <v>0</v>
      </c>
      <c r="Z1505" s="114" t="str">
        <f t="shared" si="776"/>
        <v>A+J=</v>
      </c>
      <c r="AA1505" s="108">
        <f t="shared" si="777"/>
        <v>45708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2">
        <f t="shared" si="769"/>
        <v>45681</v>
      </c>
      <c r="B1506" s="103">
        <f t="shared" si="761"/>
        <v>130.90161615999997</v>
      </c>
      <c r="C1506" s="192">
        <f t="shared" si="779"/>
        <v>93.780320122078209</v>
      </c>
      <c r="D1506" s="104">
        <f t="shared" si="770"/>
        <v>1143.3130000000001</v>
      </c>
      <c r="E1506" s="105">
        <f t="shared" si="756"/>
        <v>1146.575</v>
      </c>
      <c r="F1506" s="106">
        <f t="shared" si="757"/>
        <v>45646</v>
      </c>
      <c r="G1506" s="107">
        <f t="shared" si="762"/>
        <v>2.8531119649648495E-3</v>
      </c>
      <c r="H1506" s="108">
        <f t="shared" si="775"/>
        <v>45708</v>
      </c>
      <c r="I1506" s="108">
        <f t="shared" si="763"/>
        <v>45708</v>
      </c>
      <c r="J1506" s="109">
        <f t="shared" si="771"/>
        <v>23</v>
      </c>
      <c r="K1506" s="109">
        <f t="shared" si="760"/>
        <v>4</v>
      </c>
      <c r="L1506" s="8">
        <f t="shared" si="772"/>
        <v>1.0004956</v>
      </c>
      <c r="M1506" s="110">
        <f t="shared" si="759"/>
        <v>1.00285311</v>
      </c>
      <c r="N1506" s="110">
        <f t="shared" si="780"/>
        <v>1.3918581352260369</v>
      </c>
      <c r="O1506" s="103">
        <f t="shared" si="758"/>
        <v>1.39254794</v>
      </c>
      <c r="P1506" s="103">
        <f t="shared" si="764"/>
        <v>130.59359158999999</v>
      </c>
      <c r="Q1506" s="11">
        <f t="shared" si="778"/>
        <v>0</v>
      </c>
      <c r="R1506" s="30">
        <f t="shared" si="773"/>
        <v>0</v>
      </c>
      <c r="S1506" s="8">
        <f t="shared" si="765"/>
        <v>0</v>
      </c>
      <c r="T1506" s="113">
        <f t="shared" si="774"/>
        <v>0.16</v>
      </c>
      <c r="U1506" s="111">
        <f t="shared" si="755"/>
        <v>4</v>
      </c>
      <c r="V1506" s="111">
        <v>252</v>
      </c>
      <c r="W1506" s="110">
        <f t="shared" si="766"/>
        <v>1.0023586499999999</v>
      </c>
      <c r="X1506" s="103">
        <f t="shared" si="767"/>
        <v>0.30802457</v>
      </c>
      <c r="Y1506" s="103">
        <f t="shared" si="768"/>
        <v>0</v>
      </c>
      <c r="Z1506" s="114" t="str">
        <f t="shared" si="776"/>
        <v>A+J=</v>
      </c>
      <c r="AA1506" s="108">
        <f t="shared" si="777"/>
        <v>45708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2">
        <f t="shared" si="769"/>
        <v>45682</v>
      </c>
      <c r="B1507" s="103">
        <f t="shared" si="761"/>
        <v>130.99496255</v>
      </c>
      <c r="C1507" s="192">
        <f t="shared" si="779"/>
        <v>93.780320122078209</v>
      </c>
      <c r="D1507" s="104">
        <f t="shared" si="770"/>
        <v>1143.3130000000001</v>
      </c>
      <c r="E1507" s="105">
        <f t="shared" si="756"/>
        <v>1146.575</v>
      </c>
      <c r="F1507" s="106">
        <f t="shared" si="757"/>
        <v>45646</v>
      </c>
      <c r="G1507" s="107">
        <f t="shared" si="762"/>
        <v>2.8531119649648495E-3</v>
      </c>
      <c r="H1507" s="108">
        <f t="shared" si="775"/>
        <v>45708</v>
      </c>
      <c r="I1507" s="108">
        <f t="shared" si="763"/>
        <v>45708</v>
      </c>
      <c r="J1507" s="109">
        <f t="shared" si="771"/>
        <v>23</v>
      </c>
      <c r="K1507" s="109">
        <f t="shared" si="760"/>
        <v>5</v>
      </c>
      <c r="L1507" s="8">
        <f t="shared" si="772"/>
        <v>1.0006195499999999</v>
      </c>
      <c r="M1507" s="110">
        <f t="shared" si="759"/>
        <v>1.00285311</v>
      </c>
      <c r="N1507" s="110">
        <f t="shared" si="780"/>
        <v>1.3918581352260369</v>
      </c>
      <c r="O1507" s="103">
        <f t="shared" si="758"/>
        <v>1.39272046</v>
      </c>
      <c r="P1507" s="103">
        <f t="shared" si="764"/>
        <v>130.60977056999999</v>
      </c>
      <c r="Q1507" s="11">
        <f t="shared" si="778"/>
        <v>0</v>
      </c>
      <c r="R1507" s="30">
        <f t="shared" si="773"/>
        <v>0</v>
      </c>
      <c r="S1507" s="8">
        <f t="shared" si="765"/>
        <v>0</v>
      </c>
      <c r="T1507" s="113">
        <f t="shared" si="774"/>
        <v>0.16</v>
      </c>
      <c r="U1507" s="111">
        <f t="shared" si="755"/>
        <v>5</v>
      </c>
      <c r="V1507" s="111">
        <v>252</v>
      </c>
      <c r="W1507" s="110">
        <f t="shared" si="766"/>
        <v>1.0029491820000001</v>
      </c>
      <c r="X1507" s="103">
        <f t="shared" si="767"/>
        <v>0.38519197999999999</v>
      </c>
      <c r="Y1507" s="103">
        <f t="shared" si="768"/>
        <v>0</v>
      </c>
      <c r="Z1507" s="114" t="str">
        <f t="shared" si="776"/>
        <v>A+J=</v>
      </c>
      <c r="AA1507" s="108">
        <f t="shared" si="777"/>
        <v>45708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2">
        <f t="shared" si="769"/>
        <v>45683</v>
      </c>
      <c r="B1508" s="103">
        <f t="shared" si="761"/>
        <v>130.99496255</v>
      </c>
      <c r="C1508" s="192">
        <f t="shared" si="779"/>
        <v>93.780320122078209</v>
      </c>
      <c r="D1508" s="104">
        <f t="shared" si="770"/>
        <v>1143.3130000000001</v>
      </c>
      <c r="E1508" s="105">
        <f t="shared" si="756"/>
        <v>1146.575</v>
      </c>
      <c r="F1508" s="106">
        <f t="shared" si="757"/>
        <v>45646</v>
      </c>
      <c r="G1508" s="107">
        <f t="shared" si="762"/>
        <v>2.8531119649648495E-3</v>
      </c>
      <c r="H1508" s="108">
        <f t="shared" si="775"/>
        <v>45708</v>
      </c>
      <c r="I1508" s="108">
        <f t="shared" si="763"/>
        <v>45708</v>
      </c>
      <c r="J1508" s="109">
        <f t="shared" si="771"/>
        <v>23</v>
      </c>
      <c r="K1508" s="109">
        <f t="shared" si="760"/>
        <v>5</v>
      </c>
      <c r="L1508" s="8">
        <f t="shared" si="772"/>
        <v>1.0006195499999999</v>
      </c>
      <c r="M1508" s="110">
        <f t="shared" si="759"/>
        <v>1.00285311</v>
      </c>
      <c r="N1508" s="110">
        <f t="shared" si="780"/>
        <v>1.3918581352260369</v>
      </c>
      <c r="O1508" s="103">
        <f t="shared" si="758"/>
        <v>1.39272046</v>
      </c>
      <c r="P1508" s="103">
        <f t="shared" si="764"/>
        <v>130.60977056999999</v>
      </c>
      <c r="Q1508" s="11">
        <f t="shared" si="778"/>
        <v>0</v>
      </c>
      <c r="R1508" s="30">
        <f t="shared" si="773"/>
        <v>0</v>
      </c>
      <c r="S1508" s="8">
        <f t="shared" si="765"/>
        <v>0</v>
      </c>
      <c r="T1508" s="113">
        <f t="shared" si="774"/>
        <v>0.16</v>
      </c>
      <c r="U1508" s="111">
        <f t="shared" si="755"/>
        <v>5</v>
      </c>
      <c r="V1508" s="111">
        <v>252</v>
      </c>
      <c r="W1508" s="110">
        <f t="shared" si="766"/>
        <v>1.0029491820000001</v>
      </c>
      <c r="X1508" s="103">
        <f t="shared" si="767"/>
        <v>0.38519197999999999</v>
      </c>
      <c r="Y1508" s="103">
        <f t="shared" si="768"/>
        <v>0</v>
      </c>
      <c r="Z1508" s="114" t="str">
        <f t="shared" si="776"/>
        <v>A+J=</v>
      </c>
      <c r="AA1508" s="108">
        <f t="shared" si="777"/>
        <v>45708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2">
        <f t="shared" si="769"/>
        <v>45684</v>
      </c>
      <c r="B1509" s="103">
        <f t="shared" si="761"/>
        <v>130.99496255</v>
      </c>
      <c r="C1509" s="192">
        <f t="shared" si="779"/>
        <v>93.780320122078209</v>
      </c>
      <c r="D1509" s="104">
        <f t="shared" si="770"/>
        <v>1143.3130000000001</v>
      </c>
      <c r="E1509" s="105">
        <f t="shared" si="756"/>
        <v>1146.575</v>
      </c>
      <c r="F1509" s="106">
        <f t="shared" si="757"/>
        <v>45646</v>
      </c>
      <c r="G1509" s="107">
        <f t="shared" si="762"/>
        <v>2.8531119649648495E-3</v>
      </c>
      <c r="H1509" s="108">
        <f t="shared" si="775"/>
        <v>45708</v>
      </c>
      <c r="I1509" s="108">
        <f t="shared" si="763"/>
        <v>45708</v>
      </c>
      <c r="J1509" s="109">
        <f t="shared" si="771"/>
        <v>23</v>
      </c>
      <c r="K1509" s="109">
        <f t="shared" si="760"/>
        <v>5</v>
      </c>
      <c r="L1509" s="8">
        <f t="shared" si="772"/>
        <v>1.0006195499999999</v>
      </c>
      <c r="M1509" s="110">
        <f t="shared" si="759"/>
        <v>1.00285311</v>
      </c>
      <c r="N1509" s="110">
        <f t="shared" si="780"/>
        <v>1.3918581352260369</v>
      </c>
      <c r="O1509" s="103">
        <f t="shared" si="758"/>
        <v>1.39272046</v>
      </c>
      <c r="P1509" s="103">
        <f t="shared" si="764"/>
        <v>130.60977056999999</v>
      </c>
      <c r="Q1509" s="11">
        <f t="shared" si="778"/>
        <v>0</v>
      </c>
      <c r="R1509" s="30">
        <f t="shared" si="773"/>
        <v>0</v>
      </c>
      <c r="S1509" s="8">
        <f t="shared" si="765"/>
        <v>0</v>
      </c>
      <c r="T1509" s="113">
        <f t="shared" si="774"/>
        <v>0.16</v>
      </c>
      <c r="U1509" s="111">
        <f t="shared" ref="U1509:U1572" si="781">IF(Q1508&gt;0,1,IF(K1509=K1508,U1508,U1508+1))</f>
        <v>5</v>
      </c>
      <c r="V1509" s="111">
        <v>252</v>
      </c>
      <c r="W1509" s="110">
        <f t="shared" si="766"/>
        <v>1.0029491820000001</v>
      </c>
      <c r="X1509" s="103">
        <f t="shared" si="767"/>
        <v>0.38519197999999999</v>
      </c>
      <c r="Y1509" s="103">
        <f t="shared" si="768"/>
        <v>0</v>
      </c>
      <c r="Z1509" s="114" t="str">
        <f t="shared" si="776"/>
        <v>A+J=</v>
      </c>
      <c r="AA1509" s="108">
        <f t="shared" si="777"/>
        <v>45708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2">
        <f t="shared" si="769"/>
        <v>45685</v>
      </c>
      <c r="B1510" s="103">
        <f t="shared" si="761"/>
        <v>131.08837338000001</v>
      </c>
      <c r="C1510" s="192">
        <f t="shared" si="779"/>
        <v>93.780320122078209</v>
      </c>
      <c r="D1510" s="104">
        <f t="shared" si="770"/>
        <v>1143.3130000000001</v>
      </c>
      <c r="E1510" s="105">
        <f t="shared" si="756"/>
        <v>1146.575</v>
      </c>
      <c r="F1510" s="106">
        <f t="shared" si="757"/>
        <v>45646</v>
      </c>
      <c r="G1510" s="107">
        <f t="shared" si="762"/>
        <v>2.8531119649648495E-3</v>
      </c>
      <c r="H1510" s="108">
        <f t="shared" si="775"/>
        <v>45708</v>
      </c>
      <c r="I1510" s="108">
        <f t="shared" si="763"/>
        <v>45708</v>
      </c>
      <c r="J1510" s="109">
        <f t="shared" si="771"/>
        <v>23</v>
      </c>
      <c r="K1510" s="109">
        <f t="shared" si="760"/>
        <v>6</v>
      </c>
      <c r="L1510" s="8">
        <f t="shared" si="772"/>
        <v>1.0007435</v>
      </c>
      <c r="M1510" s="110">
        <f t="shared" si="759"/>
        <v>1.00285311</v>
      </c>
      <c r="N1510" s="110">
        <f t="shared" si="780"/>
        <v>1.3918581352260369</v>
      </c>
      <c r="O1510" s="103">
        <f t="shared" si="758"/>
        <v>1.3928929800000001</v>
      </c>
      <c r="P1510" s="103">
        <f t="shared" si="764"/>
        <v>130.62594956000001</v>
      </c>
      <c r="Q1510" s="11">
        <f t="shared" si="778"/>
        <v>0</v>
      </c>
      <c r="R1510" s="30">
        <f t="shared" si="773"/>
        <v>0</v>
      </c>
      <c r="S1510" s="8">
        <f t="shared" si="765"/>
        <v>0</v>
      </c>
      <c r="T1510" s="113">
        <f t="shared" si="774"/>
        <v>0.16</v>
      </c>
      <c r="U1510" s="111">
        <f t="shared" si="781"/>
        <v>6</v>
      </c>
      <c r="V1510" s="111">
        <v>252</v>
      </c>
      <c r="W1510" s="110">
        <f t="shared" si="766"/>
        <v>1.003540061</v>
      </c>
      <c r="X1510" s="103">
        <f t="shared" si="767"/>
        <v>0.46242381999999999</v>
      </c>
      <c r="Y1510" s="103">
        <f t="shared" si="768"/>
        <v>0</v>
      </c>
      <c r="Z1510" s="114" t="str">
        <f t="shared" si="776"/>
        <v>A+J=</v>
      </c>
      <c r="AA1510" s="108">
        <f t="shared" si="777"/>
        <v>45708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2">
        <f t="shared" si="769"/>
        <v>45686</v>
      </c>
      <c r="B1511" s="103">
        <f t="shared" si="761"/>
        <v>131.18185161</v>
      </c>
      <c r="C1511" s="192">
        <f t="shared" si="779"/>
        <v>93.780320122078209</v>
      </c>
      <c r="D1511" s="104">
        <f t="shared" si="770"/>
        <v>1143.3130000000001</v>
      </c>
      <c r="E1511" s="105">
        <f t="shared" si="756"/>
        <v>1146.575</v>
      </c>
      <c r="F1511" s="106">
        <f t="shared" si="757"/>
        <v>45646</v>
      </c>
      <c r="G1511" s="107">
        <f t="shared" si="762"/>
        <v>2.8531119649648495E-3</v>
      </c>
      <c r="H1511" s="108">
        <f t="shared" si="775"/>
        <v>45708</v>
      </c>
      <c r="I1511" s="108">
        <f t="shared" si="763"/>
        <v>45708</v>
      </c>
      <c r="J1511" s="109">
        <f t="shared" si="771"/>
        <v>23</v>
      </c>
      <c r="K1511" s="109">
        <f t="shared" si="760"/>
        <v>7</v>
      </c>
      <c r="L1511" s="8">
        <f t="shared" si="772"/>
        <v>1.00086747</v>
      </c>
      <c r="M1511" s="110">
        <f t="shared" si="759"/>
        <v>1.00285311</v>
      </c>
      <c r="N1511" s="110">
        <f t="shared" si="780"/>
        <v>1.3918581352260369</v>
      </c>
      <c r="O1511" s="103">
        <f t="shared" si="758"/>
        <v>1.3930655300000001</v>
      </c>
      <c r="P1511" s="103">
        <f t="shared" si="764"/>
        <v>130.64213135</v>
      </c>
      <c r="Q1511" s="11">
        <f t="shared" si="778"/>
        <v>0</v>
      </c>
      <c r="R1511" s="30">
        <f t="shared" si="773"/>
        <v>0</v>
      </c>
      <c r="S1511" s="8">
        <f t="shared" si="765"/>
        <v>0</v>
      </c>
      <c r="T1511" s="113">
        <f t="shared" si="774"/>
        <v>0.16</v>
      </c>
      <c r="U1511" s="111">
        <f t="shared" si="781"/>
        <v>7</v>
      </c>
      <c r="V1511" s="111">
        <v>252</v>
      </c>
      <c r="W1511" s="110">
        <f t="shared" si="766"/>
        <v>1.004131288</v>
      </c>
      <c r="X1511" s="103">
        <f t="shared" si="767"/>
        <v>0.53972025999999995</v>
      </c>
      <c r="Y1511" s="103">
        <f t="shared" si="768"/>
        <v>0</v>
      </c>
      <c r="Z1511" s="114" t="str">
        <f t="shared" si="776"/>
        <v>A+J=</v>
      </c>
      <c r="AA1511" s="108">
        <f t="shared" si="777"/>
        <v>45708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2">
        <f t="shared" si="769"/>
        <v>45687</v>
      </c>
      <c r="B1512" s="103">
        <f t="shared" si="761"/>
        <v>131.27539647</v>
      </c>
      <c r="C1512" s="192">
        <f t="shared" si="779"/>
        <v>93.780320122078209</v>
      </c>
      <c r="D1512" s="104">
        <f t="shared" si="770"/>
        <v>1143.3130000000001</v>
      </c>
      <c r="E1512" s="105">
        <f t="shared" ref="E1512:E1575" si="782">IF($K1512=1,VLOOKUP($A1511,$AO$10:$AS$165,4),E1511)</f>
        <v>1146.575</v>
      </c>
      <c r="F1512" s="106">
        <f t="shared" ref="F1512:F1575" si="783">IF($K1512=1,VLOOKUP($A1511,$AO$10:$AS$165,5),F1511)</f>
        <v>45646</v>
      </c>
      <c r="G1512" s="107">
        <f t="shared" si="762"/>
        <v>2.8531119649648495E-3</v>
      </c>
      <c r="H1512" s="108">
        <f t="shared" si="775"/>
        <v>45708</v>
      </c>
      <c r="I1512" s="108">
        <f t="shared" si="763"/>
        <v>45708</v>
      </c>
      <c r="J1512" s="109">
        <f t="shared" si="771"/>
        <v>23</v>
      </c>
      <c r="K1512" s="109">
        <f t="shared" si="760"/>
        <v>8</v>
      </c>
      <c r="L1512" s="8">
        <f t="shared" si="772"/>
        <v>1.0009914600000001</v>
      </c>
      <c r="M1512" s="110">
        <f t="shared" si="759"/>
        <v>1.00285311</v>
      </c>
      <c r="N1512" s="110">
        <f t="shared" si="780"/>
        <v>1.3918581352260369</v>
      </c>
      <c r="O1512" s="103">
        <f t="shared" si="758"/>
        <v>1.3932381</v>
      </c>
      <c r="P1512" s="103">
        <f t="shared" si="764"/>
        <v>130.65831502</v>
      </c>
      <c r="Q1512" s="11">
        <f t="shared" si="778"/>
        <v>0</v>
      </c>
      <c r="R1512" s="30">
        <f t="shared" si="773"/>
        <v>0</v>
      </c>
      <c r="S1512" s="8">
        <f t="shared" si="765"/>
        <v>0</v>
      </c>
      <c r="T1512" s="113">
        <f t="shared" si="774"/>
        <v>0.16</v>
      </c>
      <c r="U1512" s="111">
        <f t="shared" si="781"/>
        <v>8</v>
      </c>
      <c r="V1512" s="111">
        <v>252</v>
      </c>
      <c r="W1512" s="110">
        <f t="shared" si="766"/>
        <v>1.0047228640000001</v>
      </c>
      <c r="X1512" s="103">
        <f t="shared" si="767"/>
        <v>0.61708145000000003</v>
      </c>
      <c r="Y1512" s="103">
        <f t="shared" si="768"/>
        <v>0</v>
      </c>
      <c r="Z1512" s="114" t="str">
        <f t="shared" si="776"/>
        <v>A+J=</v>
      </c>
      <c r="AA1512" s="108">
        <f t="shared" si="777"/>
        <v>45708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2">
        <f t="shared" si="769"/>
        <v>45688</v>
      </c>
      <c r="B1513" s="103">
        <f t="shared" si="761"/>
        <v>131.36900782000001</v>
      </c>
      <c r="C1513" s="192">
        <f t="shared" si="779"/>
        <v>93.780320122078209</v>
      </c>
      <c r="D1513" s="104">
        <f t="shared" si="770"/>
        <v>1143.3130000000001</v>
      </c>
      <c r="E1513" s="105">
        <f t="shared" si="782"/>
        <v>1146.575</v>
      </c>
      <c r="F1513" s="106">
        <f t="shared" si="783"/>
        <v>45646</v>
      </c>
      <c r="G1513" s="107">
        <f t="shared" si="762"/>
        <v>2.8531119649648495E-3</v>
      </c>
      <c r="H1513" s="108">
        <f t="shared" si="775"/>
        <v>45708</v>
      </c>
      <c r="I1513" s="108">
        <f t="shared" si="763"/>
        <v>45708</v>
      </c>
      <c r="J1513" s="109">
        <f t="shared" si="771"/>
        <v>23</v>
      </c>
      <c r="K1513" s="109">
        <f t="shared" si="760"/>
        <v>9</v>
      </c>
      <c r="L1513" s="8">
        <f t="shared" si="772"/>
        <v>1.0011154600000001</v>
      </c>
      <c r="M1513" s="110">
        <f t="shared" si="759"/>
        <v>1.00285311</v>
      </c>
      <c r="N1513" s="110">
        <f t="shared" si="780"/>
        <v>1.3918581352260369</v>
      </c>
      <c r="O1513" s="103">
        <f t="shared" ref="O1513:O1576" si="784">TRUNC(TRUNC((L1513*N1513),15),8)</f>
        <v>1.3934106900000001</v>
      </c>
      <c r="P1513" s="103">
        <f t="shared" si="764"/>
        <v>130.67450056000001</v>
      </c>
      <c r="Q1513" s="11">
        <f t="shared" si="778"/>
        <v>0</v>
      </c>
      <c r="R1513" s="30">
        <f t="shared" si="773"/>
        <v>0</v>
      </c>
      <c r="S1513" s="8">
        <f t="shared" si="765"/>
        <v>0</v>
      </c>
      <c r="T1513" s="113">
        <f t="shared" si="774"/>
        <v>0.16</v>
      </c>
      <c r="U1513" s="111">
        <f t="shared" si="781"/>
        <v>9</v>
      </c>
      <c r="V1513" s="111">
        <v>252</v>
      </c>
      <c r="W1513" s="110">
        <f t="shared" si="766"/>
        <v>1.005314788</v>
      </c>
      <c r="X1513" s="103">
        <f t="shared" si="767"/>
        <v>0.69450725999999996</v>
      </c>
      <c r="Y1513" s="103">
        <f t="shared" si="768"/>
        <v>0</v>
      </c>
      <c r="Z1513" s="114" t="str">
        <f t="shared" si="776"/>
        <v>A+J=</v>
      </c>
      <c r="AA1513" s="108">
        <f t="shared" si="777"/>
        <v>45708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2">
        <f t="shared" si="769"/>
        <v>45689</v>
      </c>
      <c r="B1514" s="103">
        <f t="shared" si="761"/>
        <v>131.46268679000002</v>
      </c>
      <c r="C1514" s="192">
        <f t="shared" si="779"/>
        <v>93.780320122078209</v>
      </c>
      <c r="D1514" s="104">
        <f t="shared" si="770"/>
        <v>1143.3130000000001</v>
      </c>
      <c r="E1514" s="105">
        <f t="shared" si="782"/>
        <v>1146.575</v>
      </c>
      <c r="F1514" s="106">
        <f t="shared" si="783"/>
        <v>45646</v>
      </c>
      <c r="G1514" s="107">
        <f t="shared" si="762"/>
        <v>2.8531119649648495E-3</v>
      </c>
      <c r="H1514" s="108">
        <f t="shared" si="775"/>
        <v>45708</v>
      </c>
      <c r="I1514" s="108">
        <f t="shared" si="763"/>
        <v>45708</v>
      </c>
      <c r="J1514" s="109">
        <f t="shared" si="771"/>
        <v>23</v>
      </c>
      <c r="K1514" s="109">
        <f t="shared" si="760"/>
        <v>10</v>
      </c>
      <c r="L1514" s="8">
        <f t="shared" si="772"/>
        <v>1.00123948</v>
      </c>
      <c r="M1514" s="110">
        <f t="shared" ref="M1514:M1577" si="785">IF(I1514&gt;I1513,L1513,M1513)</f>
        <v>1.00285311</v>
      </c>
      <c r="N1514" s="110">
        <f t="shared" si="780"/>
        <v>1.3918581352260369</v>
      </c>
      <c r="O1514" s="103">
        <f t="shared" si="784"/>
        <v>1.3935833099999999</v>
      </c>
      <c r="P1514" s="103">
        <f t="shared" si="764"/>
        <v>130.69068892000001</v>
      </c>
      <c r="Q1514" s="11">
        <f t="shared" si="778"/>
        <v>0</v>
      </c>
      <c r="R1514" s="30">
        <f t="shared" si="773"/>
        <v>0</v>
      </c>
      <c r="S1514" s="8">
        <f t="shared" si="765"/>
        <v>0</v>
      </c>
      <c r="T1514" s="113">
        <f t="shared" si="774"/>
        <v>0.16</v>
      </c>
      <c r="U1514" s="111">
        <f t="shared" si="781"/>
        <v>10</v>
      </c>
      <c r="V1514" s="111">
        <v>252</v>
      </c>
      <c r="W1514" s="110">
        <f t="shared" si="766"/>
        <v>1.005907061</v>
      </c>
      <c r="X1514" s="103">
        <f t="shared" si="767"/>
        <v>0.77199786999999997</v>
      </c>
      <c r="Y1514" s="103">
        <f t="shared" si="768"/>
        <v>0</v>
      </c>
      <c r="Z1514" s="114" t="str">
        <f t="shared" si="776"/>
        <v>A+J=</v>
      </c>
      <c r="AA1514" s="108">
        <f t="shared" si="777"/>
        <v>45708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2">
        <f t="shared" si="769"/>
        <v>45690</v>
      </c>
      <c r="B1515" s="103">
        <f t="shared" si="761"/>
        <v>131.46268679000002</v>
      </c>
      <c r="C1515" s="192">
        <f t="shared" si="779"/>
        <v>93.780320122078209</v>
      </c>
      <c r="D1515" s="104">
        <f t="shared" si="770"/>
        <v>1143.3130000000001</v>
      </c>
      <c r="E1515" s="105">
        <f t="shared" si="782"/>
        <v>1146.575</v>
      </c>
      <c r="F1515" s="106">
        <f t="shared" si="783"/>
        <v>45646</v>
      </c>
      <c r="G1515" s="107">
        <f t="shared" si="762"/>
        <v>2.8531119649648495E-3</v>
      </c>
      <c r="H1515" s="108">
        <f t="shared" si="775"/>
        <v>45708</v>
      </c>
      <c r="I1515" s="108">
        <f t="shared" si="763"/>
        <v>45708</v>
      </c>
      <c r="J1515" s="109">
        <f t="shared" si="771"/>
        <v>23</v>
      </c>
      <c r="K1515" s="109">
        <f t="shared" si="760"/>
        <v>10</v>
      </c>
      <c r="L1515" s="8">
        <f t="shared" si="772"/>
        <v>1.00123948</v>
      </c>
      <c r="M1515" s="110">
        <f t="shared" si="785"/>
        <v>1.00285311</v>
      </c>
      <c r="N1515" s="110">
        <f t="shared" si="780"/>
        <v>1.3918581352260369</v>
      </c>
      <c r="O1515" s="103">
        <f t="shared" si="784"/>
        <v>1.3935833099999999</v>
      </c>
      <c r="P1515" s="103">
        <f t="shared" si="764"/>
        <v>130.69068892000001</v>
      </c>
      <c r="Q1515" s="11">
        <f t="shared" si="778"/>
        <v>0</v>
      </c>
      <c r="R1515" s="30">
        <f t="shared" si="773"/>
        <v>0</v>
      </c>
      <c r="S1515" s="8">
        <f t="shared" si="765"/>
        <v>0</v>
      </c>
      <c r="T1515" s="113">
        <f t="shared" si="774"/>
        <v>0.16</v>
      </c>
      <c r="U1515" s="111">
        <f t="shared" si="781"/>
        <v>10</v>
      </c>
      <c r="V1515" s="111">
        <v>252</v>
      </c>
      <c r="W1515" s="110">
        <f t="shared" si="766"/>
        <v>1.005907061</v>
      </c>
      <c r="X1515" s="103">
        <f t="shared" si="767"/>
        <v>0.77199786999999997</v>
      </c>
      <c r="Y1515" s="103">
        <f t="shared" si="768"/>
        <v>0</v>
      </c>
      <c r="Z1515" s="114" t="str">
        <f t="shared" si="776"/>
        <v>A+J=</v>
      </c>
      <c r="AA1515" s="108">
        <f t="shared" si="777"/>
        <v>45708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2">
        <f t="shared" si="769"/>
        <v>45691</v>
      </c>
      <c r="B1516" s="103">
        <f t="shared" si="761"/>
        <v>131.46268679000002</v>
      </c>
      <c r="C1516" s="192">
        <f t="shared" si="779"/>
        <v>93.780320122078209</v>
      </c>
      <c r="D1516" s="104">
        <f t="shared" si="770"/>
        <v>1143.3130000000001</v>
      </c>
      <c r="E1516" s="105">
        <f t="shared" si="782"/>
        <v>1146.575</v>
      </c>
      <c r="F1516" s="106">
        <f t="shared" si="783"/>
        <v>45646</v>
      </c>
      <c r="G1516" s="107">
        <f t="shared" si="762"/>
        <v>2.8531119649648495E-3</v>
      </c>
      <c r="H1516" s="108">
        <f t="shared" si="775"/>
        <v>45708</v>
      </c>
      <c r="I1516" s="108">
        <f t="shared" si="763"/>
        <v>45708</v>
      </c>
      <c r="J1516" s="109">
        <f t="shared" si="771"/>
        <v>23</v>
      </c>
      <c r="K1516" s="109">
        <f t="shared" ref="K1516:K1579" si="786">(J1516-(NETWORKDAYS(A1516,I1516,AD$171:AD$502)-1))</f>
        <v>10</v>
      </c>
      <c r="L1516" s="8">
        <f t="shared" si="772"/>
        <v>1.00123948</v>
      </c>
      <c r="M1516" s="110">
        <f t="shared" si="785"/>
        <v>1.00285311</v>
      </c>
      <c r="N1516" s="110">
        <f t="shared" si="780"/>
        <v>1.3918581352260369</v>
      </c>
      <c r="O1516" s="103">
        <f t="shared" si="784"/>
        <v>1.3935833099999999</v>
      </c>
      <c r="P1516" s="103">
        <f t="shared" si="764"/>
        <v>130.69068892000001</v>
      </c>
      <c r="Q1516" s="11">
        <f t="shared" si="778"/>
        <v>0</v>
      </c>
      <c r="R1516" s="30">
        <f t="shared" si="773"/>
        <v>0</v>
      </c>
      <c r="S1516" s="8">
        <f t="shared" si="765"/>
        <v>0</v>
      </c>
      <c r="T1516" s="113">
        <f t="shared" si="774"/>
        <v>0.16</v>
      </c>
      <c r="U1516" s="111">
        <f t="shared" si="781"/>
        <v>10</v>
      </c>
      <c r="V1516" s="111">
        <v>252</v>
      </c>
      <c r="W1516" s="110">
        <f t="shared" si="766"/>
        <v>1.005907061</v>
      </c>
      <c r="X1516" s="103">
        <f t="shared" si="767"/>
        <v>0.77199786999999997</v>
      </c>
      <c r="Y1516" s="103">
        <f t="shared" si="768"/>
        <v>0</v>
      </c>
      <c r="Z1516" s="114" t="str">
        <f t="shared" si="776"/>
        <v>A+J=</v>
      </c>
      <c r="AA1516" s="108">
        <f t="shared" si="777"/>
        <v>45708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2">
        <f t="shared" si="769"/>
        <v>45692</v>
      </c>
      <c r="B1517" s="103">
        <f t="shared" si="761"/>
        <v>131.55643148999999</v>
      </c>
      <c r="C1517" s="192">
        <f t="shared" si="779"/>
        <v>93.780320122078209</v>
      </c>
      <c r="D1517" s="104">
        <f t="shared" si="770"/>
        <v>1143.3130000000001</v>
      </c>
      <c r="E1517" s="105">
        <f t="shared" si="782"/>
        <v>1146.575</v>
      </c>
      <c r="F1517" s="106">
        <f t="shared" si="783"/>
        <v>45646</v>
      </c>
      <c r="G1517" s="107">
        <f t="shared" si="762"/>
        <v>2.8531119649648495E-3</v>
      </c>
      <c r="H1517" s="108">
        <f t="shared" si="775"/>
        <v>45708</v>
      </c>
      <c r="I1517" s="108">
        <f t="shared" si="763"/>
        <v>45708</v>
      </c>
      <c r="J1517" s="109">
        <f t="shared" si="771"/>
        <v>23</v>
      </c>
      <c r="K1517" s="109">
        <f t="shared" si="786"/>
        <v>11</v>
      </c>
      <c r="L1517" s="8">
        <f t="shared" si="772"/>
        <v>1.00136351</v>
      </c>
      <c r="M1517" s="110">
        <f t="shared" si="785"/>
        <v>1.00285311</v>
      </c>
      <c r="N1517" s="110">
        <f t="shared" si="780"/>
        <v>1.3918581352260369</v>
      </c>
      <c r="O1517" s="103">
        <f t="shared" si="784"/>
        <v>1.3937559399999999</v>
      </c>
      <c r="P1517" s="103">
        <f t="shared" si="764"/>
        <v>130.70687821999999</v>
      </c>
      <c r="Q1517" s="11">
        <f t="shared" si="778"/>
        <v>0</v>
      </c>
      <c r="R1517" s="30">
        <f t="shared" si="773"/>
        <v>0</v>
      </c>
      <c r="S1517" s="8">
        <f t="shared" si="765"/>
        <v>0</v>
      </c>
      <c r="T1517" s="113">
        <f t="shared" si="774"/>
        <v>0.16</v>
      </c>
      <c r="U1517" s="111">
        <f t="shared" si="781"/>
        <v>11</v>
      </c>
      <c r="V1517" s="111">
        <v>252</v>
      </c>
      <c r="W1517" s="110">
        <f t="shared" si="766"/>
        <v>1.0064996829999999</v>
      </c>
      <c r="X1517" s="103">
        <f t="shared" si="767"/>
        <v>0.84955327000000003</v>
      </c>
      <c r="Y1517" s="103">
        <f t="shared" si="768"/>
        <v>0</v>
      </c>
      <c r="Z1517" s="114" t="str">
        <f t="shared" si="776"/>
        <v>A+J=</v>
      </c>
      <c r="AA1517" s="108">
        <f t="shared" si="777"/>
        <v>45708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2">
        <f t="shared" si="769"/>
        <v>45693</v>
      </c>
      <c r="B1518" s="103">
        <f t="shared" si="761"/>
        <v>131.65024383000002</v>
      </c>
      <c r="C1518" s="192">
        <f t="shared" si="779"/>
        <v>93.780320122078209</v>
      </c>
      <c r="D1518" s="104">
        <f t="shared" si="770"/>
        <v>1143.3130000000001</v>
      </c>
      <c r="E1518" s="105">
        <f t="shared" si="782"/>
        <v>1146.575</v>
      </c>
      <c r="F1518" s="106">
        <f t="shared" si="783"/>
        <v>45646</v>
      </c>
      <c r="G1518" s="107">
        <f t="shared" si="762"/>
        <v>2.8531119649648495E-3</v>
      </c>
      <c r="H1518" s="108">
        <f t="shared" si="775"/>
        <v>45708</v>
      </c>
      <c r="I1518" s="108">
        <f t="shared" si="763"/>
        <v>45708</v>
      </c>
      <c r="J1518" s="109">
        <f t="shared" si="771"/>
        <v>23</v>
      </c>
      <c r="K1518" s="109">
        <f t="shared" si="786"/>
        <v>12</v>
      </c>
      <c r="L1518" s="8">
        <f t="shared" si="772"/>
        <v>1.0014875599999999</v>
      </c>
      <c r="M1518" s="110">
        <f t="shared" si="785"/>
        <v>1.00285311</v>
      </c>
      <c r="N1518" s="110">
        <f t="shared" si="780"/>
        <v>1.3918581352260369</v>
      </c>
      <c r="O1518" s="103">
        <f t="shared" si="784"/>
        <v>1.3939286</v>
      </c>
      <c r="P1518" s="103">
        <f t="shared" si="764"/>
        <v>130.72307033000001</v>
      </c>
      <c r="Q1518" s="11">
        <f t="shared" si="778"/>
        <v>0</v>
      </c>
      <c r="R1518" s="30">
        <f t="shared" si="773"/>
        <v>0</v>
      </c>
      <c r="S1518" s="8">
        <f t="shared" si="765"/>
        <v>0</v>
      </c>
      <c r="T1518" s="113">
        <f t="shared" si="774"/>
        <v>0.16</v>
      </c>
      <c r="U1518" s="111">
        <f t="shared" si="781"/>
        <v>12</v>
      </c>
      <c r="V1518" s="111">
        <v>252</v>
      </c>
      <c r="W1518" s="110">
        <f t="shared" si="766"/>
        <v>1.007092654</v>
      </c>
      <c r="X1518" s="103">
        <f t="shared" si="767"/>
        <v>0.92717349999999998</v>
      </c>
      <c r="Y1518" s="103">
        <f t="shared" si="768"/>
        <v>0</v>
      </c>
      <c r="Z1518" s="114" t="str">
        <f t="shared" si="776"/>
        <v>A+J=</v>
      </c>
      <c r="AA1518" s="108">
        <f t="shared" si="777"/>
        <v>45708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2">
        <f t="shared" si="769"/>
        <v>45694</v>
      </c>
      <c r="B1519" s="103">
        <f t="shared" si="761"/>
        <v>131.74412289999998</v>
      </c>
      <c r="C1519" s="192">
        <f t="shared" si="779"/>
        <v>93.780320122078209</v>
      </c>
      <c r="D1519" s="104">
        <f t="shared" si="770"/>
        <v>1143.3130000000001</v>
      </c>
      <c r="E1519" s="105">
        <f t="shared" si="782"/>
        <v>1146.575</v>
      </c>
      <c r="F1519" s="106">
        <f t="shared" si="783"/>
        <v>45646</v>
      </c>
      <c r="G1519" s="107">
        <f t="shared" si="762"/>
        <v>2.8531119649648495E-3</v>
      </c>
      <c r="H1519" s="108">
        <f t="shared" si="775"/>
        <v>45708</v>
      </c>
      <c r="I1519" s="108">
        <f t="shared" si="763"/>
        <v>45708</v>
      </c>
      <c r="J1519" s="109">
        <f t="shared" si="771"/>
        <v>23</v>
      </c>
      <c r="K1519" s="109">
        <f t="shared" si="786"/>
        <v>13</v>
      </c>
      <c r="L1519" s="8">
        <f t="shared" si="772"/>
        <v>1.00161162</v>
      </c>
      <c r="M1519" s="110">
        <f t="shared" si="785"/>
        <v>1.00285311</v>
      </c>
      <c r="N1519" s="110">
        <f t="shared" si="780"/>
        <v>1.3918581352260369</v>
      </c>
      <c r="O1519" s="103">
        <f t="shared" si="784"/>
        <v>1.3941012800000001</v>
      </c>
      <c r="P1519" s="103">
        <f t="shared" si="764"/>
        <v>130.73926431999999</v>
      </c>
      <c r="Q1519" s="11">
        <f t="shared" si="778"/>
        <v>0</v>
      </c>
      <c r="R1519" s="30">
        <f t="shared" si="773"/>
        <v>0</v>
      </c>
      <c r="S1519" s="8">
        <f t="shared" si="765"/>
        <v>0</v>
      </c>
      <c r="T1519" s="113">
        <f t="shared" si="774"/>
        <v>0.16</v>
      </c>
      <c r="U1519" s="111">
        <f t="shared" si="781"/>
        <v>13</v>
      </c>
      <c r="V1519" s="111">
        <v>252</v>
      </c>
      <c r="W1519" s="110">
        <f t="shared" si="766"/>
        <v>1.0076859739999999</v>
      </c>
      <c r="X1519" s="103">
        <f t="shared" si="767"/>
        <v>1.0048585800000001</v>
      </c>
      <c r="Y1519" s="103">
        <f t="shared" si="768"/>
        <v>0</v>
      </c>
      <c r="Z1519" s="114" t="str">
        <f t="shared" si="776"/>
        <v>A+J=</v>
      </c>
      <c r="AA1519" s="108">
        <f t="shared" si="777"/>
        <v>45708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2">
        <f t="shared" si="769"/>
        <v>45695</v>
      </c>
      <c r="B1520" s="103">
        <f t="shared" si="761"/>
        <v>131.83806884000001</v>
      </c>
      <c r="C1520" s="192">
        <f t="shared" si="779"/>
        <v>93.780320122078209</v>
      </c>
      <c r="D1520" s="104">
        <f t="shared" si="770"/>
        <v>1143.3130000000001</v>
      </c>
      <c r="E1520" s="105">
        <f t="shared" si="782"/>
        <v>1146.575</v>
      </c>
      <c r="F1520" s="106">
        <f t="shared" si="783"/>
        <v>45646</v>
      </c>
      <c r="G1520" s="107">
        <f t="shared" si="762"/>
        <v>2.8531119649648495E-3</v>
      </c>
      <c r="H1520" s="108">
        <f t="shared" si="775"/>
        <v>45708</v>
      </c>
      <c r="I1520" s="108">
        <f t="shared" si="763"/>
        <v>45708</v>
      </c>
      <c r="J1520" s="109">
        <f t="shared" si="771"/>
        <v>23</v>
      </c>
      <c r="K1520" s="109">
        <f t="shared" si="786"/>
        <v>14</v>
      </c>
      <c r="L1520" s="8">
        <f t="shared" si="772"/>
        <v>1.0017357</v>
      </c>
      <c r="M1520" s="110">
        <f t="shared" si="785"/>
        <v>1.00285311</v>
      </c>
      <c r="N1520" s="110">
        <f t="shared" si="780"/>
        <v>1.3918581352260369</v>
      </c>
      <c r="O1520" s="103">
        <f t="shared" si="784"/>
        <v>1.3942739799999999</v>
      </c>
      <c r="P1520" s="103">
        <f t="shared" si="764"/>
        <v>130.75546018</v>
      </c>
      <c r="Q1520" s="11">
        <f t="shared" si="778"/>
        <v>0</v>
      </c>
      <c r="R1520" s="30">
        <f t="shared" si="773"/>
        <v>0</v>
      </c>
      <c r="S1520" s="8">
        <f t="shared" si="765"/>
        <v>0</v>
      </c>
      <c r="T1520" s="113">
        <f t="shared" si="774"/>
        <v>0.16</v>
      </c>
      <c r="U1520" s="111">
        <f t="shared" si="781"/>
        <v>14</v>
      </c>
      <c r="V1520" s="111">
        <v>252</v>
      </c>
      <c r="W1520" s="110">
        <f t="shared" si="766"/>
        <v>1.0082796439999999</v>
      </c>
      <c r="X1520" s="103">
        <f t="shared" si="767"/>
        <v>1.08260866</v>
      </c>
      <c r="Y1520" s="103">
        <f t="shared" si="768"/>
        <v>0</v>
      </c>
      <c r="Z1520" s="114" t="str">
        <f t="shared" si="776"/>
        <v>A+J=</v>
      </c>
      <c r="AA1520" s="108">
        <f t="shared" si="777"/>
        <v>45708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2">
        <f t="shared" si="769"/>
        <v>45696</v>
      </c>
      <c r="B1521" s="103">
        <f t="shared" si="761"/>
        <v>131.93208260999998</v>
      </c>
      <c r="C1521" s="192">
        <f t="shared" si="779"/>
        <v>93.780320122078209</v>
      </c>
      <c r="D1521" s="104">
        <f t="shared" si="770"/>
        <v>1143.3130000000001</v>
      </c>
      <c r="E1521" s="105">
        <f t="shared" si="782"/>
        <v>1146.575</v>
      </c>
      <c r="F1521" s="106">
        <f t="shared" si="783"/>
        <v>45646</v>
      </c>
      <c r="G1521" s="107">
        <f t="shared" si="762"/>
        <v>2.8531119649648495E-3</v>
      </c>
      <c r="H1521" s="108">
        <f t="shared" si="775"/>
        <v>45708</v>
      </c>
      <c r="I1521" s="108">
        <f t="shared" si="763"/>
        <v>45708</v>
      </c>
      <c r="J1521" s="109">
        <f t="shared" si="771"/>
        <v>23</v>
      </c>
      <c r="K1521" s="109">
        <f t="shared" si="786"/>
        <v>15</v>
      </c>
      <c r="L1521" s="8">
        <f t="shared" si="772"/>
        <v>1.0018598000000001</v>
      </c>
      <c r="M1521" s="110">
        <f t="shared" si="785"/>
        <v>1.00285311</v>
      </c>
      <c r="N1521" s="110">
        <f t="shared" si="780"/>
        <v>1.3918581352260369</v>
      </c>
      <c r="O1521" s="103">
        <f t="shared" si="784"/>
        <v>1.39444671</v>
      </c>
      <c r="P1521" s="103">
        <f t="shared" si="764"/>
        <v>130.77165884999999</v>
      </c>
      <c r="Q1521" s="11">
        <f t="shared" si="778"/>
        <v>0</v>
      </c>
      <c r="R1521" s="30">
        <f t="shared" si="773"/>
        <v>0</v>
      </c>
      <c r="S1521" s="8">
        <f t="shared" si="765"/>
        <v>0</v>
      </c>
      <c r="T1521" s="113">
        <f t="shared" si="774"/>
        <v>0.16</v>
      </c>
      <c r="U1521" s="111">
        <f t="shared" si="781"/>
        <v>15</v>
      </c>
      <c r="V1521" s="111">
        <v>252</v>
      </c>
      <c r="W1521" s="110">
        <f t="shared" si="766"/>
        <v>1.008873664</v>
      </c>
      <c r="X1521" s="103">
        <f t="shared" si="767"/>
        <v>1.16042376</v>
      </c>
      <c r="Y1521" s="103">
        <f t="shared" si="768"/>
        <v>0</v>
      </c>
      <c r="Z1521" s="114" t="str">
        <f t="shared" si="776"/>
        <v>A+J=</v>
      </c>
      <c r="AA1521" s="108">
        <f t="shared" si="777"/>
        <v>45708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2">
        <f t="shared" si="769"/>
        <v>45697</v>
      </c>
      <c r="B1522" s="103">
        <f t="shared" si="761"/>
        <v>131.93208260999998</v>
      </c>
      <c r="C1522" s="192">
        <f t="shared" si="779"/>
        <v>93.780320122078209</v>
      </c>
      <c r="D1522" s="104">
        <f t="shared" si="770"/>
        <v>1143.3130000000001</v>
      </c>
      <c r="E1522" s="105">
        <f t="shared" si="782"/>
        <v>1146.575</v>
      </c>
      <c r="F1522" s="106">
        <f t="shared" si="783"/>
        <v>45646</v>
      </c>
      <c r="G1522" s="107">
        <f t="shared" si="762"/>
        <v>2.8531119649648495E-3</v>
      </c>
      <c r="H1522" s="108">
        <f t="shared" si="775"/>
        <v>45708</v>
      </c>
      <c r="I1522" s="108">
        <f t="shared" si="763"/>
        <v>45708</v>
      </c>
      <c r="J1522" s="109">
        <f t="shared" si="771"/>
        <v>23</v>
      </c>
      <c r="K1522" s="109">
        <f t="shared" si="786"/>
        <v>15</v>
      </c>
      <c r="L1522" s="8">
        <f t="shared" si="772"/>
        <v>1.0018598000000001</v>
      </c>
      <c r="M1522" s="110">
        <f t="shared" si="785"/>
        <v>1.00285311</v>
      </c>
      <c r="N1522" s="110">
        <f t="shared" si="780"/>
        <v>1.3918581352260369</v>
      </c>
      <c r="O1522" s="103">
        <f t="shared" si="784"/>
        <v>1.39444671</v>
      </c>
      <c r="P1522" s="103">
        <f t="shared" si="764"/>
        <v>130.77165884999999</v>
      </c>
      <c r="Q1522" s="11">
        <f t="shared" si="778"/>
        <v>0</v>
      </c>
      <c r="R1522" s="30">
        <f t="shared" si="773"/>
        <v>0</v>
      </c>
      <c r="S1522" s="8">
        <f t="shared" si="765"/>
        <v>0</v>
      </c>
      <c r="T1522" s="113">
        <f t="shared" si="774"/>
        <v>0.16</v>
      </c>
      <c r="U1522" s="111">
        <f t="shared" si="781"/>
        <v>15</v>
      </c>
      <c r="V1522" s="111">
        <v>252</v>
      </c>
      <c r="W1522" s="110">
        <f t="shared" si="766"/>
        <v>1.008873664</v>
      </c>
      <c r="X1522" s="103">
        <f t="shared" si="767"/>
        <v>1.16042376</v>
      </c>
      <c r="Y1522" s="103">
        <f t="shared" si="768"/>
        <v>0</v>
      </c>
      <c r="Z1522" s="114" t="str">
        <f t="shared" si="776"/>
        <v>A+J=</v>
      </c>
      <c r="AA1522" s="108">
        <f t="shared" si="777"/>
        <v>45708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2">
        <f t="shared" si="769"/>
        <v>45698</v>
      </c>
      <c r="B1523" s="103">
        <f t="shared" si="761"/>
        <v>131.93208260999998</v>
      </c>
      <c r="C1523" s="192">
        <f t="shared" si="779"/>
        <v>93.780320122078209</v>
      </c>
      <c r="D1523" s="104">
        <f t="shared" si="770"/>
        <v>1143.3130000000001</v>
      </c>
      <c r="E1523" s="105">
        <f t="shared" si="782"/>
        <v>1146.575</v>
      </c>
      <c r="F1523" s="106">
        <f t="shared" si="783"/>
        <v>45646</v>
      </c>
      <c r="G1523" s="107">
        <f t="shared" si="762"/>
        <v>2.8531119649648495E-3</v>
      </c>
      <c r="H1523" s="108">
        <f t="shared" si="775"/>
        <v>45708</v>
      </c>
      <c r="I1523" s="108">
        <f t="shared" si="763"/>
        <v>45708</v>
      </c>
      <c r="J1523" s="109">
        <f t="shared" si="771"/>
        <v>23</v>
      </c>
      <c r="K1523" s="109">
        <f t="shared" si="786"/>
        <v>15</v>
      </c>
      <c r="L1523" s="8">
        <f t="shared" si="772"/>
        <v>1.0018598000000001</v>
      </c>
      <c r="M1523" s="110">
        <f t="shared" si="785"/>
        <v>1.00285311</v>
      </c>
      <c r="N1523" s="110">
        <f t="shared" si="780"/>
        <v>1.3918581352260369</v>
      </c>
      <c r="O1523" s="103">
        <f t="shared" si="784"/>
        <v>1.39444671</v>
      </c>
      <c r="P1523" s="103">
        <f t="shared" si="764"/>
        <v>130.77165884999999</v>
      </c>
      <c r="Q1523" s="11">
        <f t="shared" si="778"/>
        <v>0</v>
      </c>
      <c r="R1523" s="30">
        <f t="shared" si="773"/>
        <v>0</v>
      </c>
      <c r="S1523" s="8">
        <f t="shared" si="765"/>
        <v>0</v>
      </c>
      <c r="T1523" s="113">
        <f t="shared" si="774"/>
        <v>0.16</v>
      </c>
      <c r="U1523" s="111">
        <f t="shared" si="781"/>
        <v>15</v>
      </c>
      <c r="V1523" s="111">
        <v>252</v>
      </c>
      <c r="W1523" s="110">
        <f t="shared" si="766"/>
        <v>1.008873664</v>
      </c>
      <c r="X1523" s="103">
        <f t="shared" si="767"/>
        <v>1.16042376</v>
      </c>
      <c r="Y1523" s="103">
        <f t="shared" si="768"/>
        <v>0</v>
      </c>
      <c r="Z1523" s="114" t="str">
        <f t="shared" si="776"/>
        <v>A+J=</v>
      </c>
      <c r="AA1523" s="108">
        <f t="shared" si="777"/>
        <v>45708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2">
        <f t="shared" si="769"/>
        <v>45699</v>
      </c>
      <c r="B1524" s="103">
        <f t="shared" si="761"/>
        <v>132.02616221</v>
      </c>
      <c r="C1524" s="192">
        <f t="shared" si="779"/>
        <v>93.780320122078209</v>
      </c>
      <c r="D1524" s="104">
        <f t="shared" si="770"/>
        <v>1143.3130000000001</v>
      </c>
      <c r="E1524" s="105">
        <f t="shared" si="782"/>
        <v>1146.575</v>
      </c>
      <c r="F1524" s="106">
        <f t="shared" si="783"/>
        <v>45646</v>
      </c>
      <c r="G1524" s="107">
        <f t="shared" si="762"/>
        <v>2.8531119649648495E-3</v>
      </c>
      <c r="H1524" s="108">
        <f t="shared" si="775"/>
        <v>45708</v>
      </c>
      <c r="I1524" s="108">
        <f t="shared" si="763"/>
        <v>45708</v>
      </c>
      <c r="J1524" s="109">
        <f t="shared" si="771"/>
        <v>23</v>
      </c>
      <c r="K1524" s="109">
        <f t="shared" si="786"/>
        <v>16</v>
      </c>
      <c r="L1524" s="8">
        <f t="shared" si="772"/>
        <v>1.0019839100000001</v>
      </c>
      <c r="M1524" s="110">
        <f t="shared" si="785"/>
        <v>1.00285311</v>
      </c>
      <c r="N1524" s="110">
        <f t="shared" si="780"/>
        <v>1.3918581352260369</v>
      </c>
      <c r="O1524" s="103">
        <f t="shared" si="784"/>
        <v>1.39461945</v>
      </c>
      <c r="P1524" s="103">
        <f t="shared" si="764"/>
        <v>130.78785846</v>
      </c>
      <c r="Q1524" s="11">
        <f t="shared" si="778"/>
        <v>0</v>
      </c>
      <c r="R1524" s="30">
        <f t="shared" si="773"/>
        <v>0</v>
      </c>
      <c r="S1524" s="8">
        <f t="shared" si="765"/>
        <v>0</v>
      </c>
      <c r="T1524" s="113">
        <f t="shared" si="774"/>
        <v>0.16</v>
      </c>
      <c r="U1524" s="111">
        <f t="shared" si="781"/>
        <v>16</v>
      </c>
      <c r="V1524" s="111">
        <v>252</v>
      </c>
      <c r="W1524" s="110">
        <f t="shared" si="766"/>
        <v>1.0094680330000001</v>
      </c>
      <c r="X1524" s="103">
        <f t="shared" si="767"/>
        <v>1.23830375</v>
      </c>
      <c r="Y1524" s="103">
        <f t="shared" si="768"/>
        <v>0</v>
      </c>
      <c r="Z1524" s="114" t="str">
        <f t="shared" si="776"/>
        <v>A+J=</v>
      </c>
      <c r="AA1524" s="108">
        <f t="shared" si="777"/>
        <v>45708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2">
        <f t="shared" si="769"/>
        <v>45700</v>
      </c>
      <c r="B1525" s="103">
        <f t="shared" si="761"/>
        <v>132.12030889000002</v>
      </c>
      <c r="C1525" s="192">
        <f t="shared" si="779"/>
        <v>93.780320122078209</v>
      </c>
      <c r="D1525" s="104">
        <f t="shared" si="770"/>
        <v>1143.3130000000001</v>
      </c>
      <c r="E1525" s="105">
        <f t="shared" si="782"/>
        <v>1146.575</v>
      </c>
      <c r="F1525" s="106">
        <f t="shared" si="783"/>
        <v>45646</v>
      </c>
      <c r="G1525" s="107">
        <f t="shared" si="762"/>
        <v>2.8531119649648495E-3</v>
      </c>
      <c r="H1525" s="108">
        <f t="shared" si="775"/>
        <v>45708</v>
      </c>
      <c r="I1525" s="108">
        <f t="shared" si="763"/>
        <v>45708</v>
      </c>
      <c r="J1525" s="109">
        <f t="shared" si="771"/>
        <v>23</v>
      </c>
      <c r="K1525" s="109">
        <f t="shared" si="786"/>
        <v>17</v>
      </c>
      <c r="L1525" s="8">
        <f t="shared" si="772"/>
        <v>1.00210803</v>
      </c>
      <c r="M1525" s="110">
        <f t="shared" si="785"/>
        <v>1.00285311</v>
      </c>
      <c r="N1525" s="110">
        <f t="shared" si="780"/>
        <v>1.3918581352260369</v>
      </c>
      <c r="O1525" s="103">
        <f t="shared" si="784"/>
        <v>1.3947922100000001</v>
      </c>
      <c r="P1525" s="103">
        <f t="shared" si="764"/>
        <v>130.80405995000001</v>
      </c>
      <c r="Q1525" s="11">
        <f t="shared" si="778"/>
        <v>0</v>
      </c>
      <c r="R1525" s="30">
        <f t="shared" si="773"/>
        <v>0</v>
      </c>
      <c r="S1525" s="8">
        <f t="shared" si="765"/>
        <v>0</v>
      </c>
      <c r="T1525" s="113">
        <f t="shared" si="774"/>
        <v>0.16</v>
      </c>
      <c r="U1525" s="111">
        <f t="shared" si="781"/>
        <v>17</v>
      </c>
      <c r="V1525" s="111">
        <v>252</v>
      </c>
      <c r="W1525" s="110">
        <f t="shared" si="766"/>
        <v>1.0100627529999999</v>
      </c>
      <c r="X1525" s="103">
        <f t="shared" si="767"/>
        <v>1.3162489399999999</v>
      </c>
      <c r="Y1525" s="103">
        <f t="shared" si="768"/>
        <v>0</v>
      </c>
      <c r="Z1525" s="114" t="str">
        <f t="shared" si="776"/>
        <v>A+J=</v>
      </c>
      <c r="AA1525" s="108">
        <f t="shared" si="777"/>
        <v>45708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2">
        <f t="shared" si="769"/>
        <v>45701</v>
      </c>
      <c r="B1526" s="103">
        <f t="shared" si="761"/>
        <v>132.21452253000001</v>
      </c>
      <c r="C1526" s="192">
        <f t="shared" si="779"/>
        <v>93.780320122078209</v>
      </c>
      <c r="D1526" s="104">
        <f t="shared" si="770"/>
        <v>1143.3130000000001</v>
      </c>
      <c r="E1526" s="105">
        <f t="shared" si="782"/>
        <v>1146.575</v>
      </c>
      <c r="F1526" s="106">
        <f t="shared" si="783"/>
        <v>45646</v>
      </c>
      <c r="G1526" s="107">
        <f t="shared" si="762"/>
        <v>2.8531119649648495E-3</v>
      </c>
      <c r="H1526" s="108">
        <f t="shared" si="775"/>
        <v>45708</v>
      </c>
      <c r="I1526" s="108">
        <f t="shared" si="763"/>
        <v>45708</v>
      </c>
      <c r="J1526" s="109">
        <f t="shared" si="771"/>
        <v>23</v>
      </c>
      <c r="K1526" s="109">
        <f t="shared" si="786"/>
        <v>18</v>
      </c>
      <c r="L1526" s="8">
        <f t="shared" si="772"/>
        <v>1.0022321700000001</v>
      </c>
      <c r="M1526" s="110">
        <f t="shared" si="785"/>
        <v>1.00285311</v>
      </c>
      <c r="N1526" s="110">
        <f t="shared" si="780"/>
        <v>1.3918581352260369</v>
      </c>
      <c r="O1526" s="103">
        <f t="shared" si="784"/>
        <v>1.3949649900000001</v>
      </c>
      <c r="P1526" s="103">
        <f t="shared" si="764"/>
        <v>130.82026332000001</v>
      </c>
      <c r="Q1526" s="11">
        <f t="shared" si="778"/>
        <v>0</v>
      </c>
      <c r="R1526" s="30">
        <f t="shared" si="773"/>
        <v>0</v>
      </c>
      <c r="S1526" s="8">
        <f t="shared" si="765"/>
        <v>0</v>
      </c>
      <c r="T1526" s="113">
        <f t="shared" si="774"/>
        <v>0.16</v>
      </c>
      <c r="U1526" s="111">
        <f t="shared" si="781"/>
        <v>18</v>
      </c>
      <c r="V1526" s="111">
        <v>252</v>
      </c>
      <c r="W1526" s="110">
        <f t="shared" si="766"/>
        <v>1.0106578230000001</v>
      </c>
      <c r="X1526" s="103">
        <f t="shared" si="767"/>
        <v>1.39425921</v>
      </c>
      <c r="Y1526" s="103">
        <f t="shared" si="768"/>
        <v>0</v>
      </c>
      <c r="Z1526" s="114" t="str">
        <f t="shared" si="776"/>
        <v>A+J=</v>
      </c>
      <c r="AA1526" s="108">
        <f t="shared" si="777"/>
        <v>45708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2">
        <f t="shared" si="769"/>
        <v>45702</v>
      </c>
      <c r="B1527" s="103">
        <f t="shared" si="761"/>
        <v>132.30880514999998</v>
      </c>
      <c r="C1527" s="192">
        <f t="shared" si="779"/>
        <v>93.780320122078209</v>
      </c>
      <c r="D1527" s="104">
        <f t="shared" si="770"/>
        <v>1143.3130000000001</v>
      </c>
      <c r="E1527" s="105">
        <f t="shared" si="782"/>
        <v>1146.575</v>
      </c>
      <c r="F1527" s="106">
        <f t="shared" si="783"/>
        <v>45646</v>
      </c>
      <c r="G1527" s="107">
        <f t="shared" si="762"/>
        <v>2.8531119649648495E-3</v>
      </c>
      <c r="H1527" s="108">
        <f t="shared" si="775"/>
        <v>45708</v>
      </c>
      <c r="I1527" s="108">
        <f t="shared" si="763"/>
        <v>45708</v>
      </c>
      <c r="J1527" s="109">
        <f t="shared" si="771"/>
        <v>23</v>
      </c>
      <c r="K1527" s="109">
        <f t="shared" si="786"/>
        <v>19</v>
      </c>
      <c r="L1527" s="8">
        <f t="shared" si="772"/>
        <v>1.00235633</v>
      </c>
      <c r="M1527" s="110">
        <f t="shared" si="785"/>
        <v>1.00285311</v>
      </c>
      <c r="N1527" s="110">
        <f t="shared" si="780"/>
        <v>1.3918581352260369</v>
      </c>
      <c r="O1527" s="103">
        <f t="shared" si="784"/>
        <v>1.39513781</v>
      </c>
      <c r="P1527" s="103">
        <f t="shared" si="764"/>
        <v>130.83647042999999</v>
      </c>
      <c r="Q1527" s="11">
        <f t="shared" si="778"/>
        <v>0</v>
      </c>
      <c r="R1527" s="30">
        <f t="shared" si="773"/>
        <v>0</v>
      </c>
      <c r="S1527" s="8">
        <f t="shared" si="765"/>
        <v>0</v>
      </c>
      <c r="T1527" s="113">
        <f t="shared" si="774"/>
        <v>0.16</v>
      </c>
      <c r="U1527" s="111">
        <f t="shared" si="781"/>
        <v>19</v>
      </c>
      <c r="V1527" s="111">
        <v>252</v>
      </c>
      <c r="W1527" s="110">
        <f t="shared" si="766"/>
        <v>1.0112532439999999</v>
      </c>
      <c r="X1527" s="103">
        <f t="shared" si="767"/>
        <v>1.4723347200000001</v>
      </c>
      <c r="Y1527" s="103">
        <f t="shared" si="768"/>
        <v>0</v>
      </c>
      <c r="Z1527" s="114" t="str">
        <f t="shared" si="776"/>
        <v>A+J=</v>
      </c>
      <c r="AA1527" s="108">
        <f t="shared" si="777"/>
        <v>45708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2">
        <f t="shared" si="769"/>
        <v>45703</v>
      </c>
      <c r="B1528" s="103">
        <f t="shared" si="761"/>
        <v>132.40315288000002</v>
      </c>
      <c r="C1528" s="192">
        <f t="shared" si="779"/>
        <v>93.780320122078209</v>
      </c>
      <c r="D1528" s="104">
        <f t="shared" si="770"/>
        <v>1143.3130000000001</v>
      </c>
      <c r="E1528" s="105">
        <f t="shared" si="782"/>
        <v>1146.575</v>
      </c>
      <c r="F1528" s="106">
        <f t="shared" si="783"/>
        <v>45646</v>
      </c>
      <c r="G1528" s="107">
        <f t="shared" si="762"/>
        <v>2.8531119649648495E-3</v>
      </c>
      <c r="H1528" s="108">
        <f t="shared" si="775"/>
        <v>45708</v>
      </c>
      <c r="I1528" s="108">
        <f t="shared" si="763"/>
        <v>45708</v>
      </c>
      <c r="J1528" s="109">
        <f t="shared" si="771"/>
        <v>23</v>
      </c>
      <c r="K1528" s="109">
        <f t="shared" si="786"/>
        <v>20</v>
      </c>
      <c r="L1528" s="8">
        <f t="shared" si="772"/>
        <v>1.0024805000000001</v>
      </c>
      <c r="M1528" s="110">
        <f t="shared" si="785"/>
        <v>1.00285311</v>
      </c>
      <c r="N1528" s="110">
        <f t="shared" si="780"/>
        <v>1.3918581352260369</v>
      </c>
      <c r="O1528" s="103">
        <f t="shared" si="784"/>
        <v>1.39531063</v>
      </c>
      <c r="P1528" s="103">
        <f t="shared" si="764"/>
        <v>130.85267755000001</v>
      </c>
      <c r="Q1528" s="11">
        <f t="shared" si="778"/>
        <v>0</v>
      </c>
      <c r="R1528" s="30">
        <f t="shared" si="773"/>
        <v>0</v>
      </c>
      <c r="S1528" s="8">
        <f t="shared" si="765"/>
        <v>0</v>
      </c>
      <c r="T1528" s="113">
        <f t="shared" si="774"/>
        <v>0.16</v>
      </c>
      <c r="U1528" s="111">
        <f t="shared" si="781"/>
        <v>20</v>
      </c>
      <c r="V1528" s="111">
        <v>252</v>
      </c>
      <c r="W1528" s="110">
        <f t="shared" si="766"/>
        <v>1.0118490149999999</v>
      </c>
      <c r="X1528" s="103">
        <f t="shared" si="767"/>
        <v>1.55047533</v>
      </c>
      <c r="Y1528" s="103">
        <f t="shared" si="768"/>
        <v>0</v>
      </c>
      <c r="Z1528" s="114" t="str">
        <f t="shared" si="776"/>
        <v>A+J=</v>
      </c>
      <c r="AA1528" s="108">
        <f t="shared" si="777"/>
        <v>45708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2">
        <f t="shared" si="769"/>
        <v>45704</v>
      </c>
      <c r="B1529" s="103">
        <f t="shared" si="761"/>
        <v>132.40315288000002</v>
      </c>
      <c r="C1529" s="192">
        <f t="shared" si="779"/>
        <v>93.780320122078209</v>
      </c>
      <c r="D1529" s="104">
        <f t="shared" si="770"/>
        <v>1143.3130000000001</v>
      </c>
      <c r="E1529" s="105">
        <f t="shared" si="782"/>
        <v>1146.575</v>
      </c>
      <c r="F1529" s="106">
        <f t="shared" si="783"/>
        <v>45646</v>
      </c>
      <c r="G1529" s="107">
        <f t="shared" si="762"/>
        <v>2.8531119649648495E-3</v>
      </c>
      <c r="H1529" s="108">
        <f t="shared" si="775"/>
        <v>45708</v>
      </c>
      <c r="I1529" s="108">
        <f t="shared" si="763"/>
        <v>45708</v>
      </c>
      <c r="J1529" s="109">
        <f t="shared" si="771"/>
        <v>23</v>
      </c>
      <c r="K1529" s="109">
        <f t="shared" si="786"/>
        <v>20</v>
      </c>
      <c r="L1529" s="8">
        <f t="shared" si="772"/>
        <v>1.0024805000000001</v>
      </c>
      <c r="M1529" s="110">
        <f t="shared" si="785"/>
        <v>1.00285311</v>
      </c>
      <c r="N1529" s="110">
        <f t="shared" si="780"/>
        <v>1.3918581352260369</v>
      </c>
      <c r="O1529" s="103">
        <f t="shared" si="784"/>
        <v>1.39531063</v>
      </c>
      <c r="P1529" s="103">
        <f t="shared" si="764"/>
        <v>130.85267755000001</v>
      </c>
      <c r="Q1529" s="11">
        <f t="shared" si="778"/>
        <v>0</v>
      </c>
      <c r="R1529" s="30">
        <f t="shared" si="773"/>
        <v>0</v>
      </c>
      <c r="S1529" s="8">
        <f t="shared" si="765"/>
        <v>0</v>
      </c>
      <c r="T1529" s="113">
        <f t="shared" si="774"/>
        <v>0.16</v>
      </c>
      <c r="U1529" s="111">
        <f t="shared" si="781"/>
        <v>20</v>
      </c>
      <c r="V1529" s="111">
        <v>252</v>
      </c>
      <c r="W1529" s="110">
        <f t="shared" si="766"/>
        <v>1.0118490149999999</v>
      </c>
      <c r="X1529" s="103">
        <f t="shared" si="767"/>
        <v>1.55047533</v>
      </c>
      <c r="Y1529" s="103">
        <f t="shared" si="768"/>
        <v>0</v>
      </c>
      <c r="Z1529" s="114" t="str">
        <f t="shared" si="776"/>
        <v>A+J=</v>
      </c>
      <c r="AA1529" s="108">
        <f t="shared" si="777"/>
        <v>45708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2">
        <f t="shared" si="769"/>
        <v>45705</v>
      </c>
      <c r="B1530" s="103">
        <f t="shared" si="761"/>
        <v>132.40315288000002</v>
      </c>
      <c r="C1530" s="192">
        <f t="shared" si="779"/>
        <v>93.780320122078209</v>
      </c>
      <c r="D1530" s="104">
        <f t="shared" si="770"/>
        <v>1143.3130000000001</v>
      </c>
      <c r="E1530" s="105">
        <f t="shared" si="782"/>
        <v>1146.575</v>
      </c>
      <c r="F1530" s="106">
        <f t="shared" si="783"/>
        <v>45646</v>
      </c>
      <c r="G1530" s="107">
        <f t="shared" si="762"/>
        <v>2.8531119649648495E-3</v>
      </c>
      <c r="H1530" s="108">
        <f t="shared" si="775"/>
        <v>45708</v>
      </c>
      <c r="I1530" s="108">
        <f t="shared" si="763"/>
        <v>45708</v>
      </c>
      <c r="J1530" s="109">
        <f t="shared" si="771"/>
        <v>23</v>
      </c>
      <c r="K1530" s="109">
        <f t="shared" si="786"/>
        <v>20</v>
      </c>
      <c r="L1530" s="8">
        <f t="shared" si="772"/>
        <v>1.0024805000000001</v>
      </c>
      <c r="M1530" s="110">
        <f t="shared" si="785"/>
        <v>1.00285311</v>
      </c>
      <c r="N1530" s="110">
        <f t="shared" si="780"/>
        <v>1.3918581352260369</v>
      </c>
      <c r="O1530" s="103">
        <f t="shared" si="784"/>
        <v>1.39531063</v>
      </c>
      <c r="P1530" s="103">
        <f t="shared" si="764"/>
        <v>130.85267755000001</v>
      </c>
      <c r="Q1530" s="11">
        <f t="shared" si="778"/>
        <v>0</v>
      </c>
      <c r="R1530" s="30">
        <f t="shared" si="773"/>
        <v>0</v>
      </c>
      <c r="S1530" s="8">
        <f t="shared" si="765"/>
        <v>0</v>
      </c>
      <c r="T1530" s="113">
        <f t="shared" si="774"/>
        <v>0.16</v>
      </c>
      <c r="U1530" s="111">
        <f t="shared" si="781"/>
        <v>20</v>
      </c>
      <c r="V1530" s="111">
        <v>252</v>
      </c>
      <c r="W1530" s="110">
        <f t="shared" si="766"/>
        <v>1.0118490149999999</v>
      </c>
      <c r="X1530" s="103">
        <f t="shared" si="767"/>
        <v>1.55047533</v>
      </c>
      <c r="Y1530" s="103">
        <f t="shared" si="768"/>
        <v>0</v>
      </c>
      <c r="Z1530" s="114" t="str">
        <f t="shared" si="776"/>
        <v>A+J=</v>
      </c>
      <c r="AA1530" s="108">
        <f t="shared" si="777"/>
        <v>45708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2">
        <f t="shared" si="769"/>
        <v>45706</v>
      </c>
      <c r="B1531" s="103">
        <f t="shared" si="761"/>
        <v>132.49756978000002</v>
      </c>
      <c r="C1531" s="192">
        <f t="shared" si="779"/>
        <v>93.780320122078209</v>
      </c>
      <c r="D1531" s="104">
        <f t="shared" si="770"/>
        <v>1143.3130000000001</v>
      </c>
      <c r="E1531" s="105">
        <f t="shared" si="782"/>
        <v>1146.575</v>
      </c>
      <c r="F1531" s="106">
        <f t="shared" si="783"/>
        <v>45646</v>
      </c>
      <c r="G1531" s="107">
        <f t="shared" si="762"/>
        <v>2.8531119649648495E-3</v>
      </c>
      <c r="H1531" s="108">
        <f t="shared" si="775"/>
        <v>45708</v>
      </c>
      <c r="I1531" s="108">
        <f t="shared" si="763"/>
        <v>45708</v>
      </c>
      <c r="J1531" s="109">
        <f t="shared" si="771"/>
        <v>23</v>
      </c>
      <c r="K1531" s="109">
        <f t="shared" si="786"/>
        <v>21</v>
      </c>
      <c r="L1531" s="8">
        <f t="shared" si="772"/>
        <v>1.0026046900000001</v>
      </c>
      <c r="M1531" s="110">
        <f t="shared" si="785"/>
        <v>1.00285311</v>
      </c>
      <c r="N1531" s="110">
        <f t="shared" si="780"/>
        <v>1.3918581352260369</v>
      </c>
      <c r="O1531" s="103">
        <f t="shared" si="784"/>
        <v>1.3954834899999999</v>
      </c>
      <c r="P1531" s="103">
        <f t="shared" si="764"/>
        <v>130.86888841000001</v>
      </c>
      <c r="Q1531" s="11">
        <f t="shared" si="778"/>
        <v>0</v>
      </c>
      <c r="R1531" s="30">
        <f t="shared" si="773"/>
        <v>0</v>
      </c>
      <c r="S1531" s="8">
        <f t="shared" si="765"/>
        <v>0</v>
      </c>
      <c r="T1531" s="113">
        <f t="shared" si="774"/>
        <v>0.16</v>
      </c>
      <c r="U1531" s="111">
        <f t="shared" si="781"/>
        <v>21</v>
      </c>
      <c r="V1531" s="111">
        <v>252</v>
      </c>
      <c r="W1531" s="110">
        <f t="shared" si="766"/>
        <v>1.0124451379999999</v>
      </c>
      <c r="X1531" s="103">
        <f t="shared" si="767"/>
        <v>1.62868137</v>
      </c>
      <c r="Y1531" s="103">
        <f t="shared" si="768"/>
        <v>0</v>
      </c>
      <c r="Z1531" s="114" t="str">
        <f t="shared" si="776"/>
        <v>A+J=</v>
      </c>
      <c r="AA1531" s="108">
        <f t="shared" si="777"/>
        <v>45708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2">
        <f t="shared" si="769"/>
        <v>45707</v>
      </c>
      <c r="B1532" s="103">
        <f t="shared" si="761"/>
        <v>132.59205291000001</v>
      </c>
      <c r="C1532" s="192">
        <f t="shared" si="779"/>
        <v>93.780320122078209</v>
      </c>
      <c r="D1532" s="104">
        <f t="shared" si="770"/>
        <v>1143.3130000000001</v>
      </c>
      <c r="E1532" s="105">
        <f t="shared" si="782"/>
        <v>1146.575</v>
      </c>
      <c r="F1532" s="106">
        <f t="shared" si="783"/>
        <v>45646</v>
      </c>
      <c r="G1532" s="107">
        <f t="shared" si="762"/>
        <v>2.8531119649648495E-3</v>
      </c>
      <c r="H1532" s="108">
        <f t="shared" si="775"/>
        <v>45708</v>
      </c>
      <c r="I1532" s="108">
        <f t="shared" si="763"/>
        <v>45708</v>
      </c>
      <c r="J1532" s="109">
        <f t="shared" si="771"/>
        <v>23</v>
      </c>
      <c r="K1532" s="109">
        <f t="shared" si="786"/>
        <v>22</v>
      </c>
      <c r="L1532" s="8">
        <f t="shared" si="772"/>
        <v>1.00272889</v>
      </c>
      <c r="M1532" s="110">
        <f t="shared" si="785"/>
        <v>1.00285311</v>
      </c>
      <c r="N1532" s="110">
        <f t="shared" si="780"/>
        <v>1.3918581352260369</v>
      </c>
      <c r="O1532" s="103">
        <f t="shared" si="784"/>
        <v>1.39565636</v>
      </c>
      <c r="P1532" s="103">
        <f t="shared" si="764"/>
        <v>130.88510022</v>
      </c>
      <c r="Q1532" s="11">
        <f t="shared" si="778"/>
        <v>0</v>
      </c>
      <c r="R1532" s="30">
        <f t="shared" si="773"/>
        <v>0</v>
      </c>
      <c r="S1532" s="8">
        <f t="shared" si="765"/>
        <v>0</v>
      </c>
      <c r="T1532" s="113">
        <f t="shared" si="774"/>
        <v>0.16</v>
      </c>
      <c r="U1532" s="111">
        <f t="shared" si="781"/>
        <v>22</v>
      </c>
      <c r="V1532" s="111">
        <v>252</v>
      </c>
      <c r="W1532" s="110">
        <f t="shared" si="766"/>
        <v>1.0130416120000001</v>
      </c>
      <c r="X1532" s="103">
        <f t="shared" si="767"/>
        <v>1.7069526900000001</v>
      </c>
      <c r="Y1532" s="103">
        <f t="shared" si="768"/>
        <v>0</v>
      </c>
      <c r="Z1532" s="114" t="str">
        <f t="shared" si="776"/>
        <v>A+J=</v>
      </c>
      <c r="AA1532" s="108">
        <f t="shared" si="777"/>
        <v>45708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2">
        <f t="shared" si="769"/>
        <v>45708</v>
      </c>
      <c r="B1533" s="103">
        <f t="shared" si="761"/>
        <v>132.68660321999999</v>
      </c>
      <c r="C1533" s="192">
        <f t="shared" si="779"/>
        <v>93.780320122078209</v>
      </c>
      <c r="D1533" s="104">
        <f t="shared" si="770"/>
        <v>1143.3130000000001</v>
      </c>
      <c r="E1533" s="105">
        <f t="shared" si="782"/>
        <v>1146.575</v>
      </c>
      <c r="F1533" s="106">
        <f t="shared" si="783"/>
        <v>45646</v>
      </c>
      <c r="G1533" s="107">
        <f t="shared" si="762"/>
        <v>2.8531119649648495E-3</v>
      </c>
      <c r="H1533" s="108">
        <f t="shared" si="775"/>
        <v>45736</v>
      </c>
      <c r="I1533" s="108">
        <f t="shared" si="763"/>
        <v>45708</v>
      </c>
      <c r="J1533" s="109">
        <f t="shared" si="771"/>
        <v>23</v>
      </c>
      <c r="K1533" s="109">
        <f t="shared" si="786"/>
        <v>23</v>
      </c>
      <c r="L1533" s="8">
        <f t="shared" si="772"/>
        <v>1.00285311</v>
      </c>
      <c r="M1533" s="110">
        <f t="shared" si="785"/>
        <v>1.00285311</v>
      </c>
      <c r="N1533" s="110">
        <f t="shared" si="780"/>
        <v>1.3918581352260369</v>
      </c>
      <c r="O1533" s="103">
        <f t="shared" si="784"/>
        <v>1.39582925</v>
      </c>
      <c r="P1533" s="103">
        <f t="shared" si="764"/>
        <v>130.90131389999999</v>
      </c>
      <c r="Q1533" s="11">
        <f t="shared" si="778"/>
        <v>50</v>
      </c>
      <c r="R1533" s="30">
        <f t="shared" si="773"/>
        <v>8.6041999999999993E-2</v>
      </c>
      <c r="S1533" s="8">
        <f t="shared" si="765"/>
        <v>11.263010850000001</v>
      </c>
      <c r="T1533" s="113">
        <f t="shared" si="774"/>
        <v>0.16</v>
      </c>
      <c r="U1533" s="111">
        <f t="shared" si="781"/>
        <v>23</v>
      </c>
      <c r="V1533" s="111">
        <v>252</v>
      </c>
      <c r="W1533" s="110">
        <f t="shared" si="766"/>
        <v>1.013638437</v>
      </c>
      <c r="X1533" s="103">
        <f t="shared" si="767"/>
        <v>1.78528932</v>
      </c>
      <c r="Y1533" s="103">
        <f t="shared" si="768"/>
        <v>13.048300170000001</v>
      </c>
      <c r="Z1533" s="114" t="str">
        <f t="shared" si="776"/>
        <v>A+J=</v>
      </c>
      <c r="AA1533" s="108">
        <f t="shared" si="777"/>
        <v>45708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2">
        <f t="shared" si="769"/>
        <v>45709</v>
      </c>
      <c r="B1534" s="103">
        <f t="shared" si="761"/>
        <v>119.72773605</v>
      </c>
      <c r="C1534" s="192">
        <f t="shared" si="779"/>
        <v>85.711273818599466</v>
      </c>
      <c r="D1534" s="104">
        <f t="shared" si="770"/>
        <v>1143.3130000000001</v>
      </c>
      <c r="E1534" s="105">
        <f t="shared" si="782"/>
        <v>1146.575</v>
      </c>
      <c r="F1534" s="106">
        <f t="shared" si="783"/>
        <v>45677</v>
      </c>
      <c r="G1534" s="107">
        <f t="shared" si="762"/>
        <v>2.8531119649648495E-3</v>
      </c>
      <c r="H1534" s="108">
        <f t="shared" si="775"/>
        <v>45736</v>
      </c>
      <c r="I1534" s="108">
        <f t="shared" si="763"/>
        <v>45736</v>
      </c>
      <c r="J1534" s="109">
        <f t="shared" si="771"/>
        <v>18</v>
      </c>
      <c r="K1534" s="109">
        <f t="shared" si="786"/>
        <v>1</v>
      </c>
      <c r="L1534" s="8">
        <f t="shared" si="772"/>
        <v>1.0001582899999999</v>
      </c>
      <c r="M1534" s="110">
        <f t="shared" si="785"/>
        <v>1.00285311</v>
      </c>
      <c r="N1534" s="110">
        <f t="shared" si="780"/>
        <v>1.3958292595902315</v>
      </c>
      <c r="O1534" s="103">
        <f t="shared" si="784"/>
        <v>1.3960501999999999</v>
      </c>
      <c r="P1534" s="103">
        <f t="shared" si="764"/>
        <v>119.65724095</v>
      </c>
      <c r="Q1534" s="11">
        <f t="shared" si="778"/>
        <v>0</v>
      </c>
      <c r="R1534" s="30">
        <f t="shared" si="773"/>
        <v>0</v>
      </c>
      <c r="S1534" s="8">
        <f t="shared" si="765"/>
        <v>0</v>
      </c>
      <c r="T1534" s="113">
        <f t="shared" si="774"/>
        <v>0.16</v>
      </c>
      <c r="U1534" s="111">
        <f t="shared" si="781"/>
        <v>1</v>
      </c>
      <c r="V1534" s="111">
        <v>252</v>
      </c>
      <c r="W1534" s="110">
        <f t="shared" si="766"/>
        <v>1.0005891419999999</v>
      </c>
      <c r="X1534" s="103">
        <f t="shared" si="767"/>
        <v>7.0495100000000005E-2</v>
      </c>
      <c r="Y1534" s="103">
        <f t="shared" si="768"/>
        <v>0</v>
      </c>
      <c r="Z1534" s="114" t="str">
        <f t="shared" si="776"/>
        <v>A+J=</v>
      </c>
      <c r="AA1534" s="108">
        <f t="shared" si="777"/>
        <v>45736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2">
        <f t="shared" si="769"/>
        <v>45710</v>
      </c>
      <c r="B1535" s="103">
        <f t="shared" si="761"/>
        <v>119.81723622</v>
      </c>
      <c r="C1535" s="192">
        <f t="shared" si="779"/>
        <v>85.711273818599466</v>
      </c>
      <c r="D1535" s="104">
        <f t="shared" si="770"/>
        <v>1143.3130000000001</v>
      </c>
      <c r="E1535" s="105">
        <f t="shared" si="782"/>
        <v>1146.575</v>
      </c>
      <c r="F1535" s="106">
        <f t="shared" si="783"/>
        <v>45677</v>
      </c>
      <c r="G1535" s="107">
        <f t="shared" si="762"/>
        <v>2.8531119649648495E-3</v>
      </c>
      <c r="H1535" s="108">
        <f t="shared" si="775"/>
        <v>45736</v>
      </c>
      <c r="I1535" s="108">
        <f t="shared" si="763"/>
        <v>45736</v>
      </c>
      <c r="J1535" s="109">
        <f t="shared" si="771"/>
        <v>18</v>
      </c>
      <c r="K1535" s="109">
        <f t="shared" si="786"/>
        <v>2</v>
      </c>
      <c r="L1535" s="8">
        <f t="shared" si="772"/>
        <v>1.0003166100000001</v>
      </c>
      <c r="M1535" s="110">
        <f t="shared" si="785"/>
        <v>1.00285311</v>
      </c>
      <c r="N1535" s="110">
        <f t="shared" si="780"/>
        <v>1.3958292595902315</v>
      </c>
      <c r="O1535" s="103">
        <f t="shared" si="784"/>
        <v>1.39627119</v>
      </c>
      <c r="P1535" s="103">
        <f t="shared" si="764"/>
        <v>119.67618229</v>
      </c>
      <c r="Q1535" s="11">
        <f t="shared" si="778"/>
        <v>0</v>
      </c>
      <c r="R1535" s="30">
        <f t="shared" si="773"/>
        <v>0</v>
      </c>
      <c r="S1535" s="8">
        <f t="shared" si="765"/>
        <v>0</v>
      </c>
      <c r="T1535" s="113">
        <f t="shared" si="774"/>
        <v>0.16</v>
      </c>
      <c r="U1535" s="111">
        <f t="shared" si="781"/>
        <v>2</v>
      </c>
      <c r="V1535" s="111">
        <v>252</v>
      </c>
      <c r="W1535" s="110">
        <f t="shared" si="766"/>
        <v>1.0011786300000001</v>
      </c>
      <c r="X1535" s="103">
        <f t="shared" si="767"/>
        <v>0.14105392999999999</v>
      </c>
      <c r="Y1535" s="103">
        <f t="shared" si="768"/>
        <v>0</v>
      </c>
      <c r="Z1535" s="114" t="str">
        <f t="shared" si="776"/>
        <v>A+J=</v>
      </c>
      <c r="AA1535" s="108">
        <f t="shared" si="777"/>
        <v>45736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2">
        <f t="shared" si="769"/>
        <v>45711</v>
      </c>
      <c r="B1536" s="103">
        <f t="shared" si="761"/>
        <v>119.81723622</v>
      </c>
      <c r="C1536" s="192">
        <f t="shared" si="779"/>
        <v>85.711273818599466</v>
      </c>
      <c r="D1536" s="104">
        <f t="shared" si="770"/>
        <v>1143.3130000000001</v>
      </c>
      <c r="E1536" s="105">
        <f t="shared" si="782"/>
        <v>1146.575</v>
      </c>
      <c r="F1536" s="106">
        <f t="shared" si="783"/>
        <v>45677</v>
      </c>
      <c r="G1536" s="107">
        <f t="shared" si="762"/>
        <v>2.8531119649648495E-3</v>
      </c>
      <c r="H1536" s="108">
        <f t="shared" si="775"/>
        <v>45736</v>
      </c>
      <c r="I1536" s="108">
        <f t="shared" si="763"/>
        <v>45736</v>
      </c>
      <c r="J1536" s="109">
        <f t="shared" si="771"/>
        <v>18</v>
      </c>
      <c r="K1536" s="109">
        <f t="shared" si="786"/>
        <v>2</v>
      </c>
      <c r="L1536" s="8">
        <f t="shared" si="772"/>
        <v>1.0003166100000001</v>
      </c>
      <c r="M1536" s="110">
        <f t="shared" si="785"/>
        <v>1.00285311</v>
      </c>
      <c r="N1536" s="110">
        <f t="shared" si="780"/>
        <v>1.3958292595902315</v>
      </c>
      <c r="O1536" s="103">
        <f t="shared" si="784"/>
        <v>1.39627119</v>
      </c>
      <c r="P1536" s="103">
        <f t="shared" si="764"/>
        <v>119.67618229</v>
      </c>
      <c r="Q1536" s="11">
        <f t="shared" si="778"/>
        <v>0</v>
      </c>
      <c r="R1536" s="30">
        <f t="shared" si="773"/>
        <v>0</v>
      </c>
      <c r="S1536" s="8">
        <f t="shared" si="765"/>
        <v>0</v>
      </c>
      <c r="T1536" s="113">
        <f t="shared" si="774"/>
        <v>0.16</v>
      </c>
      <c r="U1536" s="111">
        <f t="shared" si="781"/>
        <v>2</v>
      </c>
      <c r="V1536" s="111">
        <v>252</v>
      </c>
      <c r="W1536" s="110">
        <f t="shared" si="766"/>
        <v>1.0011786300000001</v>
      </c>
      <c r="X1536" s="103">
        <f t="shared" si="767"/>
        <v>0.14105392999999999</v>
      </c>
      <c r="Y1536" s="103">
        <f t="shared" si="768"/>
        <v>0</v>
      </c>
      <c r="Z1536" s="114" t="str">
        <f t="shared" si="776"/>
        <v>A+J=</v>
      </c>
      <c r="AA1536" s="108">
        <f t="shared" si="777"/>
        <v>45736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2">
        <f t="shared" si="769"/>
        <v>45712</v>
      </c>
      <c r="B1537" s="103">
        <f t="shared" si="761"/>
        <v>119.81723622</v>
      </c>
      <c r="C1537" s="192">
        <f t="shared" si="779"/>
        <v>85.711273818599466</v>
      </c>
      <c r="D1537" s="104">
        <f t="shared" si="770"/>
        <v>1143.3130000000001</v>
      </c>
      <c r="E1537" s="105">
        <f t="shared" si="782"/>
        <v>1146.575</v>
      </c>
      <c r="F1537" s="106">
        <f t="shared" si="783"/>
        <v>45677</v>
      </c>
      <c r="G1537" s="107">
        <f t="shared" si="762"/>
        <v>2.8531119649648495E-3</v>
      </c>
      <c r="H1537" s="108">
        <f t="shared" si="775"/>
        <v>45736</v>
      </c>
      <c r="I1537" s="108">
        <f t="shared" si="763"/>
        <v>45736</v>
      </c>
      <c r="J1537" s="109">
        <f t="shared" si="771"/>
        <v>18</v>
      </c>
      <c r="K1537" s="109">
        <f t="shared" si="786"/>
        <v>2</v>
      </c>
      <c r="L1537" s="8">
        <f t="shared" si="772"/>
        <v>1.0003166100000001</v>
      </c>
      <c r="M1537" s="110">
        <f t="shared" si="785"/>
        <v>1.00285311</v>
      </c>
      <c r="N1537" s="110">
        <f t="shared" si="780"/>
        <v>1.3958292595902315</v>
      </c>
      <c r="O1537" s="103">
        <f t="shared" si="784"/>
        <v>1.39627119</v>
      </c>
      <c r="P1537" s="103">
        <f t="shared" si="764"/>
        <v>119.67618229</v>
      </c>
      <c r="Q1537" s="11">
        <f t="shared" si="778"/>
        <v>0</v>
      </c>
      <c r="R1537" s="30">
        <f t="shared" si="773"/>
        <v>0</v>
      </c>
      <c r="S1537" s="8">
        <f t="shared" si="765"/>
        <v>0</v>
      </c>
      <c r="T1537" s="113">
        <f t="shared" si="774"/>
        <v>0.16</v>
      </c>
      <c r="U1537" s="111">
        <f t="shared" si="781"/>
        <v>2</v>
      </c>
      <c r="V1537" s="111">
        <v>252</v>
      </c>
      <c r="W1537" s="110">
        <f t="shared" si="766"/>
        <v>1.0011786300000001</v>
      </c>
      <c r="X1537" s="103">
        <f t="shared" si="767"/>
        <v>0.14105392999999999</v>
      </c>
      <c r="Y1537" s="103">
        <f t="shared" si="768"/>
        <v>0</v>
      </c>
      <c r="Z1537" s="114" t="str">
        <f t="shared" si="776"/>
        <v>A+J=</v>
      </c>
      <c r="AA1537" s="108">
        <f t="shared" si="777"/>
        <v>45736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2">
        <f t="shared" si="769"/>
        <v>45713</v>
      </c>
      <c r="B1538" s="103">
        <f t="shared" si="761"/>
        <v>119.9068022</v>
      </c>
      <c r="C1538" s="192">
        <f t="shared" si="779"/>
        <v>85.711273818599466</v>
      </c>
      <c r="D1538" s="104">
        <f t="shared" si="770"/>
        <v>1143.3130000000001</v>
      </c>
      <c r="E1538" s="105">
        <f t="shared" si="782"/>
        <v>1146.575</v>
      </c>
      <c r="F1538" s="106">
        <f t="shared" si="783"/>
        <v>45677</v>
      </c>
      <c r="G1538" s="107">
        <f t="shared" si="762"/>
        <v>2.8531119649648495E-3</v>
      </c>
      <c r="H1538" s="108">
        <f t="shared" si="775"/>
        <v>45736</v>
      </c>
      <c r="I1538" s="108">
        <f t="shared" si="763"/>
        <v>45736</v>
      </c>
      <c r="J1538" s="109">
        <f t="shared" si="771"/>
        <v>18</v>
      </c>
      <c r="K1538" s="109">
        <f t="shared" si="786"/>
        <v>3</v>
      </c>
      <c r="L1538" s="8">
        <f t="shared" si="772"/>
        <v>1.0004749500000001</v>
      </c>
      <c r="M1538" s="110">
        <f t="shared" si="785"/>
        <v>1.00285311</v>
      </c>
      <c r="N1538" s="110">
        <f t="shared" si="780"/>
        <v>1.3958292595902315</v>
      </c>
      <c r="O1538" s="103">
        <f t="shared" si="784"/>
        <v>1.3964922</v>
      </c>
      <c r="P1538" s="103">
        <f t="shared" si="764"/>
        <v>119.69512533</v>
      </c>
      <c r="Q1538" s="11">
        <f t="shared" si="778"/>
        <v>0</v>
      </c>
      <c r="R1538" s="30">
        <f t="shared" si="773"/>
        <v>0</v>
      </c>
      <c r="S1538" s="8">
        <f t="shared" si="765"/>
        <v>0</v>
      </c>
      <c r="T1538" s="113">
        <f t="shared" si="774"/>
        <v>0.16</v>
      </c>
      <c r="U1538" s="111">
        <f t="shared" si="781"/>
        <v>3</v>
      </c>
      <c r="V1538" s="111">
        <v>252</v>
      </c>
      <c r="W1538" s="110">
        <f t="shared" si="766"/>
        <v>1.001768467</v>
      </c>
      <c r="X1538" s="103">
        <f t="shared" si="767"/>
        <v>0.21167686999999999</v>
      </c>
      <c r="Y1538" s="103">
        <f t="shared" si="768"/>
        <v>0</v>
      </c>
      <c r="Z1538" s="114" t="str">
        <f t="shared" si="776"/>
        <v>A+J=</v>
      </c>
      <c r="AA1538" s="108">
        <f t="shared" si="777"/>
        <v>45736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2">
        <f t="shared" si="769"/>
        <v>45714</v>
      </c>
      <c r="B1539" s="103">
        <f t="shared" si="761"/>
        <v>119.99643626</v>
      </c>
      <c r="C1539" s="192">
        <f t="shared" si="779"/>
        <v>85.711273818599466</v>
      </c>
      <c r="D1539" s="104">
        <f t="shared" si="770"/>
        <v>1143.3130000000001</v>
      </c>
      <c r="E1539" s="105">
        <f t="shared" si="782"/>
        <v>1146.575</v>
      </c>
      <c r="F1539" s="106">
        <f t="shared" si="783"/>
        <v>45677</v>
      </c>
      <c r="G1539" s="107">
        <f t="shared" si="762"/>
        <v>2.8531119649648495E-3</v>
      </c>
      <c r="H1539" s="108">
        <f t="shared" si="775"/>
        <v>45736</v>
      </c>
      <c r="I1539" s="108">
        <f t="shared" si="763"/>
        <v>45736</v>
      </c>
      <c r="J1539" s="109">
        <f t="shared" si="771"/>
        <v>18</v>
      </c>
      <c r="K1539" s="109">
        <f t="shared" si="786"/>
        <v>4</v>
      </c>
      <c r="L1539" s="8">
        <f t="shared" si="772"/>
        <v>1.0006333199999999</v>
      </c>
      <c r="M1539" s="110">
        <f t="shared" si="785"/>
        <v>1.00285311</v>
      </c>
      <c r="N1539" s="110">
        <f t="shared" si="780"/>
        <v>1.3958292595902315</v>
      </c>
      <c r="O1539" s="103">
        <f t="shared" si="784"/>
        <v>1.3967132600000001</v>
      </c>
      <c r="P1539" s="103">
        <f t="shared" si="764"/>
        <v>119.71407266999999</v>
      </c>
      <c r="Q1539" s="11">
        <f t="shared" si="778"/>
        <v>0</v>
      </c>
      <c r="R1539" s="30">
        <f t="shared" si="773"/>
        <v>0</v>
      </c>
      <c r="S1539" s="8">
        <f t="shared" si="765"/>
        <v>0</v>
      </c>
      <c r="T1539" s="113">
        <f t="shared" si="774"/>
        <v>0.16</v>
      </c>
      <c r="U1539" s="111">
        <f t="shared" si="781"/>
        <v>4</v>
      </c>
      <c r="V1539" s="111">
        <v>252</v>
      </c>
      <c r="W1539" s="110">
        <f t="shared" si="766"/>
        <v>1.0023586499999999</v>
      </c>
      <c r="X1539" s="103">
        <f t="shared" si="767"/>
        <v>0.28236359</v>
      </c>
      <c r="Y1539" s="103">
        <f t="shared" si="768"/>
        <v>0</v>
      </c>
      <c r="Z1539" s="114" t="str">
        <f t="shared" si="776"/>
        <v>A+J=</v>
      </c>
      <c r="AA1539" s="108">
        <f t="shared" si="777"/>
        <v>45736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2">
        <f t="shared" si="769"/>
        <v>45715</v>
      </c>
      <c r="B1540" s="103">
        <f t="shared" si="761"/>
        <v>120.08613704</v>
      </c>
      <c r="C1540" s="192">
        <f t="shared" si="779"/>
        <v>85.711273818599466</v>
      </c>
      <c r="D1540" s="104">
        <f t="shared" si="770"/>
        <v>1143.3130000000001</v>
      </c>
      <c r="E1540" s="105">
        <f t="shared" si="782"/>
        <v>1146.575</v>
      </c>
      <c r="F1540" s="106">
        <f t="shared" si="783"/>
        <v>45677</v>
      </c>
      <c r="G1540" s="107">
        <f t="shared" si="762"/>
        <v>2.8531119649648495E-3</v>
      </c>
      <c r="H1540" s="108">
        <f t="shared" si="775"/>
        <v>45736</v>
      </c>
      <c r="I1540" s="108">
        <f t="shared" si="763"/>
        <v>45736</v>
      </c>
      <c r="J1540" s="109">
        <f t="shared" si="771"/>
        <v>18</v>
      </c>
      <c r="K1540" s="109">
        <f t="shared" si="786"/>
        <v>5</v>
      </c>
      <c r="L1540" s="8">
        <f t="shared" si="772"/>
        <v>1.0007917099999999</v>
      </c>
      <c r="M1540" s="110">
        <f t="shared" si="785"/>
        <v>1.00285311</v>
      </c>
      <c r="N1540" s="110">
        <f t="shared" si="780"/>
        <v>1.3958292595902315</v>
      </c>
      <c r="O1540" s="103">
        <f t="shared" si="784"/>
        <v>1.39693435</v>
      </c>
      <c r="P1540" s="103">
        <f t="shared" si="764"/>
        <v>119.73302257</v>
      </c>
      <c r="Q1540" s="11">
        <f t="shared" si="778"/>
        <v>0</v>
      </c>
      <c r="R1540" s="30">
        <f t="shared" si="773"/>
        <v>0</v>
      </c>
      <c r="S1540" s="8">
        <f t="shared" si="765"/>
        <v>0</v>
      </c>
      <c r="T1540" s="113">
        <f t="shared" si="774"/>
        <v>0.16</v>
      </c>
      <c r="U1540" s="111">
        <f t="shared" si="781"/>
        <v>5</v>
      </c>
      <c r="V1540" s="111">
        <v>252</v>
      </c>
      <c r="W1540" s="110">
        <f t="shared" si="766"/>
        <v>1.0029491820000001</v>
      </c>
      <c r="X1540" s="103">
        <f t="shared" si="767"/>
        <v>0.35311447000000001</v>
      </c>
      <c r="Y1540" s="103">
        <f t="shared" si="768"/>
        <v>0</v>
      </c>
      <c r="Z1540" s="114" t="str">
        <f t="shared" si="776"/>
        <v>A+J=</v>
      </c>
      <c r="AA1540" s="108">
        <f t="shared" si="777"/>
        <v>45736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2">
        <f t="shared" si="769"/>
        <v>45716</v>
      </c>
      <c r="B1541" s="103">
        <f t="shared" si="761"/>
        <v>120.17590434</v>
      </c>
      <c r="C1541" s="192">
        <f t="shared" si="779"/>
        <v>85.711273818599466</v>
      </c>
      <c r="D1541" s="104">
        <f t="shared" si="770"/>
        <v>1143.3130000000001</v>
      </c>
      <c r="E1541" s="105">
        <f t="shared" si="782"/>
        <v>1146.575</v>
      </c>
      <c r="F1541" s="106">
        <f t="shared" si="783"/>
        <v>45677</v>
      </c>
      <c r="G1541" s="107">
        <f t="shared" si="762"/>
        <v>2.8531119649648495E-3</v>
      </c>
      <c r="H1541" s="108">
        <f t="shared" si="775"/>
        <v>45736</v>
      </c>
      <c r="I1541" s="108">
        <f t="shared" si="763"/>
        <v>45736</v>
      </c>
      <c r="J1541" s="109">
        <f t="shared" si="771"/>
        <v>18</v>
      </c>
      <c r="K1541" s="109">
        <f t="shared" si="786"/>
        <v>6</v>
      </c>
      <c r="L1541" s="8">
        <f t="shared" si="772"/>
        <v>1.0009501300000001</v>
      </c>
      <c r="M1541" s="110">
        <f t="shared" si="785"/>
        <v>1.00285311</v>
      </c>
      <c r="N1541" s="110">
        <f t="shared" si="780"/>
        <v>1.3958292595902315</v>
      </c>
      <c r="O1541" s="103">
        <f t="shared" si="784"/>
        <v>1.39715547</v>
      </c>
      <c r="P1541" s="103">
        <f t="shared" si="764"/>
        <v>119.75197505</v>
      </c>
      <c r="Q1541" s="11">
        <f t="shared" si="778"/>
        <v>0</v>
      </c>
      <c r="R1541" s="30">
        <f t="shared" si="773"/>
        <v>0</v>
      </c>
      <c r="S1541" s="8">
        <f t="shared" si="765"/>
        <v>0</v>
      </c>
      <c r="T1541" s="113">
        <f t="shared" si="774"/>
        <v>0.16</v>
      </c>
      <c r="U1541" s="111">
        <f t="shared" si="781"/>
        <v>6</v>
      </c>
      <c r="V1541" s="111">
        <v>252</v>
      </c>
      <c r="W1541" s="110">
        <f t="shared" si="766"/>
        <v>1.003540061</v>
      </c>
      <c r="X1541" s="103">
        <f t="shared" si="767"/>
        <v>0.42392929000000001</v>
      </c>
      <c r="Y1541" s="103">
        <f t="shared" si="768"/>
        <v>0</v>
      </c>
      <c r="Z1541" s="114" t="str">
        <f t="shared" si="776"/>
        <v>A+J=</v>
      </c>
      <c r="AA1541" s="108">
        <f t="shared" si="777"/>
        <v>45736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2">
        <f t="shared" si="769"/>
        <v>45717</v>
      </c>
      <c r="B1542" s="103">
        <f t="shared" si="761"/>
        <v>120.26573916</v>
      </c>
      <c r="C1542" s="192">
        <f t="shared" si="779"/>
        <v>85.711273818599466</v>
      </c>
      <c r="D1542" s="104">
        <f t="shared" si="770"/>
        <v>1143.3130000000001</v>
      </c>
      <c r="E1542" s="105">
        <f t="shared" si="782"/>
        <v>1146.575</v>
      </c>
      <c r="F1542" s="106">
        <f t="shared" si="783"/>
        <v>45677</v>
      </c>
      <c r="G1542" s="107">
        <f t="shared" si="762"/>
        <v>2.8531119649648495E-3</v>
      </c>
      <c r="H1542" s="108">
        <f t="shared" si="775"/>
        <v>45736</v>
      </c>
      <c r="I1542" s="108">
        <f t="shared" si="763"/>
        <v>45736</v>
      </c>
      <c r="J1542" s="109">
        <f t="shared" si="771"/>
        <v>18</v>
      </c>
      <c r="K1542" s="109">
        <f t="shared" si="786"/>
        <v>7</v>
      </c>
      <c r="L1542" s="8">
        <f t="shared" si="772"/>
        <v>1.00110857</v>
      </c>
      <c r="M1542" s="110">
        <f t="shared" si="785"/>
        <v>1.00285311</v>
      </c>
      <c r="N1542" s="110">
        <f t="shared" si="780"/>
        <v>1.3958292595902315</v>
      </c>
      <c r="O1542" s="103">
        <f t="shared" si="784"/>
        <v>1.3973766299999999</v>
      </c>
      <c r="P1542" s="103">
        <f t="shared" si="764"/>
        <v>119.77093096</v>
      </c>
      <c r="Q1542" s="11">
        <f t="shared" si="778"/>
        <v>0</v>
      </c>
      <c r="R1542" s="30">
        <f t="shared" si="773"/>
        <v>0</v>
      </c>
      <c r="S1542" s="8">
        <f t="shared" si="765"/>
        <v>0</v>
      </c>
      <c r="T1542" s="113">
        <f t="shared" si="774"/>
        <v>0.16</v>
      </c>
      <c r="U1542" s="111">
        <f t="shared" si="781"/>
        <v>7</v>
      </c>
      <c r="V1542" s="111">
        <v>252</v>
      </c>
      <c r="W1542" s="110">
        <f t="shared" si="766"/>
        <v>1.004131288</v>
      </c>
      <c r="X1542" s="103">
        <f t="shared" si="767"/>
        <v>0.49480819999999998</v>
      </c>
      <c r="Y1542" s="103">
        <f t="shared" si="768"/>
        <v>0</v>
      </c>
      <c r="Z1542" s="114" t="str">
        <f t="shared" si="776"/>
        <v>A+J=</v>
      </c>
      <c r="AA1542" s="108">
        <f t="shared" si="777"/>
        <v>45736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2">
        <f t="shared" si="769"/>
        <v>45718</v>
      </c>
      <c r="B1543" s="103">
        <f t="shared" si="761"/>
        <v>120.26573916</v>
      </c>
      <c r="C1543" s="192">
        <f t="shared" si="779"/>
        <v>85.711273818599466</v>
      </c>
      <c r="D1543" s="104">
        <f t="shared" si="770"/>
        <v>1143.3130000000001</v>
      </c>
      <c r="E1543" s="105">
        <f t="shared" si="782"/>
        <v>1146.575</v>
      </c>
      <c r="F1543" s="106">
        <f t="shared" si="783"/>
        <v>45677</v>
      </c>
      <c r="G1543" s="107">
        <f t="shared" si="762"/>
        <v>2.8531119649648495E-3</v>
      </c>
      <c r="H1543" s="108">
        <f t="shared" si="775"/>
        <v>45736</v>
      </c>
      <c r="I1543" s="108">
        <f t="shared" si="763"/>
        <v>45736</v>
      </c>
      <c r="J1543" s="109">
        <f t="shared" si="771"/>
        <v>18</v>
      </c>
      <c r="K1543" s="109">
        <f t="shared" si="786"/>
        <v>7</v>
      </c>
      <c r="L1543" s="8">
        <f t="shared" si="772"/>
        <v>1.00110857</v>
      </c>
      <c r="M1543" s="110">
        <f t="shared" si="785"/>
        <v>1.00285311</v>
      </c>
      <c r="N1543" s="110">
        <f t="shared" si="780"/>
        <v>1.3958292595902315</v>
      </c>
      <c r="O1543" s="103">
        <f t="shared" si="784"/>
        <v>1.3973766299999999</v>
      </c>
      <c r="P1543" s="103">
        <f t="shared" si="764"/>
        <v>119.77093096</v>
      </c>
      <c r="Q1543" s="11">
        <f t="shared" si="778"/>
        <v>0</v>
      </c>
      <c r="R1543" s="30">
        <f t="shared" si="773"/>
        <v>0</v>
      </c>
      <c r="S1543" s="8">
        <f t="shared" si="765"/>
        <v>0</v>
      </c>
      <c r="T1543" s="113">
        <f t="shared" si="774"/>
        <v>0.16</v>
      </c>
      <c r="U1543" s="111">
        <f t="shared" si="781"/>
        <v>7</v>
      </c>
      <c r="V1543" s="111">
        <v>252</v>
      </c>
      <c r="W1543" s="110">
        <f t="shared" si="766"/>
        <v>1.004131288</v>
      </c>
      <c r="X1543" s="103">
        <f t="shared" si="767"/>
        <v>0.49480819999999998</v>
      </c>
      <c r="Y1543" s="103">
        <f t="shared" si="768"/>
        <v>0</v>
      </c>
      <c r="Z1543" s="114" t="str">
        <f t="shared" si="776"/>
        <v>A+J=</v>
      </c>
      <c r="AA1543" s="108">
        <f t="shared" si="777"/>
        <v>45736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2">
        <f t="shared" si="769"/>
        <v>45719</v>
      </c>
      <c r="B1544" s="103">
        <f t="shared" si="761"/>
        <v>120.26573916</v>
      </c>
      <c r="C1544" s="192">
        <f t="shared" si="779"/>
        <v>85.711273818599466</v>
      </c>
      <c r="D1544" s="104">
        <f t="shared" si="770"/>
        <v>1143.3130000000001</v>
      </c>
      <c r="E1544" s="105">
        <f t="shared" si="782"/>
        <v>1146.575</v>
      </c>
      <c r="F1544" s="106">
        <f t="shared" si="783"/>
        <v>45677</v>
      </c>
      <c r="G1544" s="107">
        <f t="shared" si="762"/>
        <v>2.8531119649648495E-3</v>
      </c>
      <c r="H1544" s="108">
        <f t="shared" si="775"/>
        <v>45736</v>
      </c>
      <c r="I1544" s="108">
        <f t="shared" si="763"/>
        <v>45736</v>
      </c>
      <c r="J1544" s="109">
        <f t="shared" si="771"/>
        <v>18</v>
      </c>
      <c r="K1544" s="109">
        <f t="shared" si="786"/>
        <v>7</v>
      </c>
      <c r="L1544" s="8">
        <f t="shared" si="772"/>
        <v>1.00110857</v>
      </c>
      <c r="M1544" s="110">
        <f t="shared" si="785"/>
        <v>1.00285311</v>
      </c>
      <c r="N1544" s="110">
        <f t="shared" si="780"/>
        <v>1.3958292595902315</v>
      </c>
      <c r="O1544" s="103">
        <f t="shared" si="784"/>
        <v>1.3973766299999999</v>
      </c>
      <c r="P1544" s="103">
        <f t="shared" si="764"/>
        <v>119.77093096</v>
      </c>
      <c r="Q1544" s="11">
        <f t="shared" si="778"/>
        <v>0</v>
      </c>
      <c r="R1544" s="30">
        <f t="shared" si="773"/>
        <v>0</v>
      </c>
      <c r="S1544" s="8">
        <f t="shared" si="765"/>
        <v>0</v>
      </c>
      <c r="T1544" s="113">
        <f t="shared" si="774"/>
        <v>0.16</v>
      </c>
      <c r="U1544" s="111">
        <f t="shared" si="781"/>
        <v>7</v>
      </c>
      <c r="V1544" s="111">
        <v>252</v>
      </c>
      <c r="W1544" s="110">
        <f t="shared" si="766"/>
        <v>1.004131288</v>
      </c>
      <c r="X1544" s="103">
        <f t="shared" si="767"/>
        <v>0.49480819999999998</v>
      </c>
      <c r="Y1544" s="103">
        <f t="shared" si="768"/>
        <v>0</v>
      </c>
      <c r="Z1544" s="114" t="str">
        <f t="shared" si="776"/>
        <v>A+J=</v>
      </c>
      <c r="AA1544" s="108">
        <f t="shared" si="777"/>
        <v>45736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2">
        <f t="shared" si="769"/>
        <v>45720</v>
      </c>
      <c r="B1545" s="103">
        <f t="shared" si="761"/>
        <v>120.26573916</v>
      </c>
      <c r="C1545" s="192">
        <f t="shared" si="779"/>
        <v>85.711273818599466</v>
      </c>
      <c r="D1545" s="104">
        <f t="shared" si="770"/>
        <v>1143.3130000000001</v>
      </c>
      <c r="E1545" s="105">
        <f t="shared" si="782"/>
        <v>1146.575</v>
      </c>
      <c r="F1545" s="106">
        <f t="shared" si="783"/>
        <v>45677</v>
      </c>
      <c r="G1545" s="107">
        <f t="shared" si="762"/>
        <v>2.8531119649648495E-3</v>
      </c>
      <c r="H1545" s="108">
        <f t="shared" si="775"/>
        <v>45736</v>
      </c>
      <c r="I1545" s="108">
        <f t="shared" si="763"/>
        <v>45736</v>
      </c>
      <c r="J1545" s="109">
        <f t="shared" si="771"/>
        <v>18</v>
      </c>
      <c r="K1545" s="109">
        <f t="shared" si="786"/>
        <v>7</v>
      </c>
      <c r="L1545" s="8">
        <f t="shared" si="772"/>
        <v>1.00110857</v>
      </c>
      <c r="M1545" s="110">
        <f t="shared" si="785"/>
        <v>1.00285311</v>
      </c>
      <c r="N1545" s="110">
        <f t="shared" si="780"/>
        <v>1.3958292595902315</v>
      </c>
      <c r="O1545" s="103">
        <f t="shared" si="784"/>
        <v>1.3973766299999999</v>
      </c>
      <c r="P1545" s="103">
        <f t="shared" si="764"/>
        <v>119.77093096</v>
      </c>
      <c r="Q1545" s="11">
        <f t="shared" si="778"/>
        <v>0</v>
      </c>
      <c r="R1545" s="30">
        <f t="shared" si="773"/>
        <v>0</v>
      </c>
      <c r="S1545" s="8">
        <f t="shared" si="765"/>
        <v>0</v>
      </c>
      <c r="T1545" s="113">
        <f t="shared" si="774"/>
        <v>0.16</v>
      </c>
      <c r="U1545" s="111">
        <f t="shared" si="781"/>
        <v>7</v>
      </c>
      <c r="V1545" s="111">
        <v>252</v>
      </c>
      <c r="W1545" s="110">
        <f t="shared" si="766"/>
        <v>1.004131288</v>
      </c>
      <c r="X1545" s="103">
        <f t="shared" si="767"/>
        <v>0.49480819999999998</v>
      </c>
      <c r="Y1545" s="103">
        <f t="shared" si="768"/>
        <v>0</v>
      </c>
      <c r="Z1545" s="114" t="str">
        <f t="shared" si="776"/>
        <v>A+J=</v>
      </c>
      <c r="AA1545" s="108">
        <f t="shared" si="777"/>
        <v>45736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2">
        <f t="shared" si="769"/>
        <v>45721</v>
      </c>
      <c r="B1546" s="103">
        <f t="shared" ref="B1546:B1609" si="787">(P1546+X1546)</f>
        <v>120.26573916</v>
      </c>
      <c r="C1546" s="192">
        <f t="shared" si="779"/>
        <v>85.711273818599466</v>
      </c>
      <c r="D1546" s="104">
        <f t="shared" si="770"/>
        <v>1143.3130000000001</v>
      </c>
      <c r="E1546" s="105">
        <f t="shared" si="782"/>
        <v>1146.575</v>
      </c>
      <c r="F1546" s="106">
        <f t="shared" si="783"/>
        <v>45677</v>
      </c>
      <c r="G1546" s="107">
        <f t="shared" ref="G1546:G1609" si="788">(E1546/D1546)-1</f>
        <v>2.8531119649648495E-3</v>
      </c>
      <c r="H1546" s="108">
        <f t="shared" si="775"/>
        <v>45736</v>
      </c>
      <c r="I1546" s="108">
        <f t="shared" ref="I1546:I1609" si="789">IF(A1546&gt;I1545,H1546,I1545)</f>
        <v>45736</v>
      </c>
      <c r="J1546" s="109">
        <f t="shared" si="771"/>
        <v>18</v>
      </c>
      <c r="K1546" s="109">
        <f t="shared" si="786"/>
        <v>7</v>
      </c>
      <c r="L1546" s="8">
        <f t="shared" si="772"/>
        <v>1.00110857</v>
      </c>
      <c r="M1546" s="110">
        <f t="shared" si="785"/>
        <v>1.00285311</v>
      </c>
      <c r="N1546" s="110">
        <f t="shared" si="780"/>
        <v>1.3958292595902315</v>
      </c>
      <c r="O1546" s="103">
        <f t="shared" si="784"/>
        <v>1.3973766299999999</v>
      </c>
      <c r="P1546" s="103">
        <f t="shared" ref="P1546:P1609" si="790">TRUNC(C1546*O1546,8)</f>
        <v>119.77093096</v>
      </c>
      <c r="Q1546" s="11">
        <f t="shared" si="778"/>
        <v>0</v>
      </c>
      <c r="R1546" s="30">
        <f t="shared" si="773"/>
        <v>0</v>
      </c>
      <c r="S1546" s="8">
        <f t="shared" ref="S1546:S1609" si="791">IF(R1546&gt;0,TRUNC(R1546*P1546,8),0)</f>
        <v>0</v>
      </c>
      <c r="T1546" s="113">
        <f t="shared" si="774"/>
        <v>0.16</v>
      </c>
      <c r="U1546" s="111">
        <f t="shared" si="781"/>
        <v>7</v>
      </c>
      <c r="V1546" s="111">
        <v>252</v>
      </c>
      <c r="W1546" s="110">
        <f t="shared" ref="W1546:W1609" si="792">ROUND((1+T1546)^TRUNC((U1546/V1546),9),9)</f>
        <v>1.004131288</v>
      </c>
      <c r="X1546" s="103">
        <f t="shared" ref="X1546:X1609" si="793">TRUNC((P1546*(W1546-1)),8)</f>
        <v>0.49480819999999998</v>
      </c>
      <c r="Y1546" s="103">
        <f t="shared" ref="Y1546:Y1609" si="794">IF(Q1546&gt;0,S1546+X1546,0)</f>
        <v>0</v>
      </c>
      <c r="Z1546" s="114" t="str">
        <f t="shared" si="776"/>
        <v>A+J=</v>
      </c>
      <c r="AA1546" s="108">
        <f t="shared" si="777"/>
        <v>45736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2">
        <f t="shared" ref="A1547:A1610" si="795">(A1546+1)</f>
        <v>45722</v>
      </c>
      <c r="B1547" s="103">
        <f t="shared" si="787"/>
        <v>120.35564165</v>
      </c>
      <c r="C1547" s="192">
        <f t="shared" si="779"/>
        <v>85.711273818599466</v>
      </c>
      <c r="D1547" s="104">
        <f t="shared" ref="D1547:D1610" si="796">IF(E1547=E1546,D1546,E1546)</f>
        <v>1143.3130000000001</v>
      </c>
      <c r="E1547" s="105">
        <f t="shared" si="782"/>
        <v>1146.575</v>
      </c>
      <c r="F1547" s="106">
        <f t="shared" si="783"/>
        <v>45677</v>
      </c>
      <c r="G1547" s="107">
        <f t="shared" si="788"/>
        <v>2.8531119649648495E-3</v>
      </c>
      <c r="H1547" s="108">
        <f t="shared" si="775"/>
        <v>45736</v>
      </c>
      <c r="I1547" s="108">
        <f t="shared" si="789"/>
        <v>45736</v>
      </c>
      <c r="J1547" s="109">
        <f t="shared" ref="J1547:J1610" si="797">IF(I1547=I1546,J1546,NETWORKDAYS(I1546,I1547,$AD$171:$AD$502)-1)</f>
        <v>18</v>
      </c>
      <c r="K1547" s="109">
        <f t="shared" si="786"/>
        <v>8</v>
      </c>
      <c r="L1547" s="8">
        <f t="shared" ref="L1547:L1610" si="798">IF(E1547&lt;D1547,1,TRUNC((E1547/D1547)^TRUNC((K1547/J1547),9),8))</f>
        <v>1.0012670400000001</v>
      </c>
      <c r="M1547" s="110">
        <f t="shared" si="785"/>
        <v>1.00285311</v>
      </c>
      <c r="N1547" s="110">
        <f t="shared" si="780"/>
        <v>1.3958292595902315</v>
      </c>
      <c r="O1547" s="103">
        <f t="shared" si="784"/>
        <v>1.39759783</v>
      </c>
      <c r="P1547" s="103">
        <f t="shared" si="790"/>
        <v>119.78989029</v>
      </c>
      <c r="Q1547" s="11">
        <f t="shared" si="778"/>
        <v>0</v>
      </c>
      <c r="R1547" s="30">
        <f t="shared" ref="R1547:R1610" si="799">IF(Q1547&gt;0,VLOOKUP($A1547,$AD$10:$AI$165,6),0)</f>
        <v>0</v>
      </c>
      <c r="S1547" s="8">
        <f t="shared" si="791"/>
        <v>0</v>
      </c>
      <c r="T1547" s="113">
        <f t="shared" ref="T1547:T1610" si="800">(T1546)</f>
        <v>0.16</v>
      </c>
      <c r="U1547" s="111">
        <f t="shared" si="781"/>
        <v>8</v>
      </c>
      <c r="V1547" s="111">
        <v>252</v>
      </c>
      <c r="W1547" s="110">
        <f t="shared" si="792"/>
        <v>1.0047228640000001</v>
      </c>
      <c r="X1547" s="103">
        <f t="shared" si="793"/>
        <v>0.56575136000000004</v>
      </c>
      <c r="Y1547" s="103">
        <f t="shared" si="794"/>
        <v>0</v>
      </c>
      <c r="Z1547" s="114" t="str">
        <f t="shared" si="776"/>
        <v>A+J=</v>
      </c>
      <c r="AA1547" s="108">
        <f t="shared" si="777"/>
        <v>45736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2">
        <f t="shared" si="795"/>
        <v>45723</v>
      </c>
      <c r="B1548" s="103">
        <f t="shared" si="787"/>
        <v>120.44560998</v>
      </c>
      <c r="C1548" s="192">
        <f t="shared" si="779"/>
        <v>85.711273818599466</v>
      </c>
      <c r="D1548" s="104">
        <f t="shared" si="796"/>
        <v>1143.3130000000001</v>
      </c>
      <c r="E1548" s="105">
        <f t="shared" si="782"/>
        <v>1146.575</v>
      </c>
      <c r="F1548" s="106">
        <f t="shared" si="783"/>
        <v>45677</v>
      </c>
      <c r="G1548" s="107">
        <f t="shared" si="788"/>
        <v>2.8531119649648495E-3</v>
      </c>
      <c r="H1548" s="108">
        <f t="shared" ref="H1548:H1611" si="801">IF(DAY(A1548)=H$9,VLOOKUP(A1548,AH$118:AN$450,4),H1547)</f>
        <v>45736</v>
      </c>
      <c r="I1548" s="108">
        <f t="shared" si="789"/>
        <v>45736</v>
      </c>
      <c r="J1548" s="109">
        <f t="shared" si="797"/>
        <v>18</v>
      </c>
      <c r="K1548" s="109">
        <f t="shared" si="786"/>
        <v>9</v>
      </c>
      <c r="L1548" s="8">
        <f t="shared" si="798"/>
        <v>1.0014255299999999</v>
      </c>
      <c r="M1548" s="110">
        <f t="shared" si="785"/>
        <v>1.00285311</v>
      </c>
      <c r="N1548" s="110">
        <f t="shared" si="780"/>
        <v>1.3958292595902315</v>
      </c>
      <c r="O1548" s="103">
        <f t="shared" si="784"/>
        <v>1.3978190500000001</v>
      </c>
      <c r="P1548" s="103">
        <f t="shared" si="790"/>
        <v>119.80885134</v>
      </c>
      <c r="Q1548" s="11">
        <f t="shared" si="778"/>
        <v>0</v>
      </c>
      <c r="R1548" s="30">
        <f t="shared" si="799"/>
        <v>0</v>
      </c>
      <c r="S1548" s="8">
        <f t="shared" si="791"/>
        <v>0</v>
      </c>
      <c r="T1548" s="113">
        <f t="shared" si="800"/>
        <v>0.16</v>
      </c>
      <c r="U1548" s="111">
        <f t="shared" si="781"/>
        <v>9</v>
      </c>
      <c r="V1548" s="111">
        <v>252</v>
      </c>
      <c r="W1548" s="110">
        <f t="shared" si="792"/>
        <v>1.005314788</v>
      </c>
      <c r="X1548" s="103">
        <f t="shared" si="793"/>
        <v>0.63675864000000004</v>
      </c>
      <c r="Y1548" s="103">
        <f t="shared" si="794"/>
        <v>0</v>
      </c>
      <c r="Z1548" s="114" t="str">
        <f t="shared" ref="Z1548:Z1611" si="802">IF($Q1547&gt;0,VLOOKUP($A1547,$AD$10:$AM$165,9),Z1547)</f>
        <v>A+J=</v>
      </c>
      <c r="AA1548" s="108">
        <f t="shared" ref="AA1548:AA1611" si="803">IF($Q1547&gt;0,VLOOKUP($A1547,$AD$10:$AM$165,10),AA1547)</f>
        <v>45736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2">
        <f t="shared" si="795"/>
        <v>45724</v>
      </c>
      <c r="B1549" s="103">
        <f t="shared" si="787"/>
        <v>120.53564689000001</v>
      </c>
      <c r="C1549" s="192">
        <f t="shared" si="779"/>
        <v>85.711273818599466</v>
      </c>
      <c r="D1549" s="104">
        <f t="shared" si="796"/>
        <v>1143.3130000000001</v>
      </c>
      <c r="E1549" s="105">
        <f t="shared" si="782"/>
        <v>1146.575</v>
      </c>
      <c r="F1549" s="106">
        <f t="shared" si="783"/>
        <v>45677</v>
      </c>
      <c r="G1549" s="107">
        <f t="shared" si="788"/>
        <v>2.8531119649648495E-3</v>
      </c>
      <c r="H1549" s="108">
        <f t="shared" si="801"/>
        <v>45736</v>
      </c>
      <c r="I1549" s="108">
        <f t="shared" si="789"/>
        <v>45736</v>
      </c>
      <c r="J1549" s="109">
        <f t="shared" si="797"/>
        <v>18</v>
      </c>
      <c r="K1549" s="109">
        <f t="shared" si="786"/>
        <v>10</v>
      </c>
      <c r="L1549" s="8">
        <f t="shared" si="798"/>
        <v>1.0015840499999999</v>
      </c>
      <c r="M1549" s="110">
        <f t="shared" si="785"/>
        <v>1.00285311</v>
      </c>
      <c r="N1549" s="110">
        <f t="shared" si="780"/>
        <v>1.3958292595902315</v>
      </c>
      <c r="O1549" s="103">
        <f t="shared" si="784"/>
        <v>1.39804032</v>
      </c>
      <c r="P1549" s="103">
        <f t="shared" si="790"/>
        <v>119.82781667</v>
      </c>
      <c r="Q1549" s="11">
        <f t="shared" ref="Q1549:Q1612" si="804">IF(VLOOKUP(A1549,AD$10:AK$165,8)=VLOOKUP(A1548,AD$10:AK$165,8),0,VLOOKUP(A1549,AD$10:AK$165,8))</f>
        <v>0</v>
      </c>
      <c r="R1549" s="30">
        <f t="shared" si="799"/>
        <v>0</v>
      </c>
      <c r="S1549" s="8">
        <f t="shared" si="791"/>
        <v>0</v>
      </c>
      <c r="T1549" s="113">
        <f t="shared" si="800"/>
        <v>0.16</v>
      </c>
      <c r="U1549" s="111">
        <f t="shared" si="781"/>
        <v>10</v>
      </c>
      <c r="V1549" s="111">
        <v>252</v>
      </c>
      <c r="W1549" s="110">
        <f t="shared" si="792"/>
        <v>1.005907061</v>
      </c>
      <c r="X1549" s="103">
        <f t="shared" si="793"/>
        <v>0.70783021999999995</v>
      </c>
      <c r="Y1549" s="103">
        <f t="shared" si="794"/>
        <v>0</v>
      </c>
      <c r="Z1549" s="114" t="str">
        <f t="shared" si="802"/>
        <v>A+J=</v>
      </c>
      <c r="AA1549" s="108">
        <f t="shared" si="803"/>
        <v>45736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2">
        <f t="shared" si="795"/>
        <v>45725</v>
      </c>
      <c r="B1550" s="103">
        <f t="shared" si="787"/>
        <v>120.53564689000001</v>
      </c>
      <c r="C1550" s="192">
        <f t="shared" ref="C1550:C1613" si="805">C1549-(S1549/O1549)</f>
        <v>85.711273818599466</v>
      </c>
      <c r="D1550" s="104">
        <f t="shared" si="796"/>
        <v>1143.3130000000001</v>
      </c>
      <c r="E1550" s="105">
        <f t="shared" si="782"/>
        <v>1146.575</v>
      </c>
      <c r="F1550" s="106">
        <f t="shared" si="783"/>
        <v>45677</v>
      </c>
      <c r="G1550" s="107">
        <f t="shared" si="788"/>
        <v>2.8531119649648495E-3</v>
      </c>
      <c r="H1550" s="108">
        <f t="shared" si="801"/>
        <v>45736</v>
      </c>
      <c r="I1550" s="108">
        <f t="shared" si="789"/>
        <v>45736</v>
      </c>
      <c r="J1550" s="109">
        <f t="shared" si="797"/>
        <v>18</v>
      </c>
      <c r="K1550" s="109">
        <f t="shared" si="786"/>
        <v>10</v>
      </c>
      <c r="L1550" s="8">
        <f t="shared" si="798"/>
        <v>1.0015840499999999</v>
      </c>
      <c r="M1550" s="110">
        <f t="shared" si="785"/>
        <v>1.00285311</v>
      </c>
      <c r="N1550" s="110">
        <f t="shared" si="780"/>
        <v>1.3958292595902315</v>
      </c>
      <c r="O1550" s="103">
        <f t="shared" si="784"/>
        <v>1.39804032</v>
      </c>
      <c r="P1550" s="103">
        <f t="shared" si="790"/>
        <v>119.82781667</v>
      </c>
      <c r="Q1550" s="11">
        <f t="shared" si="804"/>
        <v>0</v>
      </c>
      <c r="R1550" s="30">
        <f t="shared" si="799"/>
        <v>0</v>
      </c>
      <c r="S1550" s="8">
        <f t="shared" si="791"/>
        <v>0</v>
      </c>
      <c r="T1550" s="113">
        <f t="shared" si="800"/>
        <v>0.16</v>
      </c>
      <c r="U1550" s="111">
        <f t="shared" si="781"/>
        <v>10</v>
      </c>
      <c r="V1550" s="111">
        <v>252</v>
      </c>
      <c r="W1550" s="110">
        <f t="shared" si="792"/>
        <v>1.005907061</v>
      </c>
      <c r="X1550" s="103">
        <f t="shared" si="793"/>
        <v>0.70783021999999995</v>
      </c>
      <c r="Y1550" s="103">
        <f t="shared" si="794"/>
        <v>0</v>
      </c>
      <c r="Z1550" s="114" t="str">
        <f t="shared" si="802"/>
        <v>A+J=</v>
      </c>
      <c r="AA1550" s="108">
        <f t="shared" si="803"/>
        <v>45736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2">
        <f t="shared" si="795"/>
        <v>45726</v>
      </c>
      <c r="B1551" s="103">
        <f t="shared" si="787"/>
        <v>120.53564689000001</v>
      </c>
      <c r="C1551" s="192">
        <f t="shared" si="805"/>
        <v>85.711273818599466</v>
      </c>
      <c r="D1551" s="104">
        <f t="shared" si="796"/>
        <v>1143.3130000000001</v>
      </c>
      <c r="E1551" s="105">
        <f t="shared" si="782"/>
        <v>1146.575</v>
      </c>
      <c r="F1551" s="106">
        <f t="shared" si="783"/>
        <v>45677</v>
      </c>
      <c r="G1551" s="107">
        <f t="shared" si="788"/>
        <v>2.8531119649648495E-3</v>
      </c>
      <c r="H1551" s="108">
        <f t="shared" si="801"/>
        <v>45736</v>
      </c>
      <c r="I1551" s="108">
        <f t="shared" si="789"/>
        <v>45736</v>
      </c>
      <c r="J1551" s="109">
        <f t="shared" si="797"/>
        <v>18</v>
      </c>
      <c r="K1551" s="109">
        <f t="shared" si="786"/>
        <v>10</v>
      </c>
      <c r="L1551" s="8">
        <f t="shared" si="798"/>
        <v>1.0015840499999999</v>
      </c>
      <c r="M1551" s="110">
        <f t="shared" si="785"/>
        <v>1.00285311</v>
      </c>
      <c r="N1551" s="110">
        <f t="shared" si="780"/>
        <v>1.3958292595902315</v>
      </c>
      <c r="O1551" s="103">
        <f t="shared" si="784"/>
        <v>1.39804032</v>
      </c>
      <c r="P1551" s="103">
        <f t="shared" si="790"/>
        <v>119.82781667</v>
      </c>
      <c r="Q1551" s="11">
        <f t="shared" si="804"/>
        <v>0</v>
      </c>
      <c r="R1551" s="30">
        <f t="shared" si="799"/>
        <v>0</v>
      </c>
      <c r="S1551" s="8">
        <f t="shared" si="791"/>
        <v>0</v>
      </c>
      <c r="T1551" s="113">
        <f t="shared" si="800"/>
        <v>0.16</v>
      </c>
      <c r="U1551" s="111">
        <f t="shared" si="781"/>
        <v>10</v>
      </c>
      <c r="V1551" s="111">
        <v>252</v>
      </c>
      <c r="W1551" s="110">
        <f t="shared" si="792"/>
        <v>1.005907061</v>
      </c>
      <c r="X1551" s="103">
        <f t="shared" si="793"/>
        <v>0.70783021999999995</v>
      </c>
      <c r="Y1551" s="103">
        <f t="shared" si="794"/>
        <v>0</v>
      </c>
      <c r="Z1551" s="114" t="str">
        <f t="shared" si="802"/>
        <v>A+J=</v>
      </c>
      <c r="AA1551" s="108">
        <f t="shared" si="803"/>
        <v>45736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2">
        <f t="shared" si="795"/>
        <v>45727</v>
      </c>
      <c r="B1552" s="103">
        <f t="shared" si="787"/>
        <v>120.62575154</v>
      </c>
      <c r="C1552" s="192">
        <f t="shared" si="805"/>
        <v>85.711273818599466</v>
      </c>
      <c r="D1552" s="104">
        <f t="shared" si="796"/>
        <v>1143.3130000000001</v>
      </c>
      <c r="E1552" s="105">
        <f t="shared" si="782"/>
        <v>1146.575</v>
      </c>
      <c r="F1552" s="106">
        <f t="shared" si="783"/>
        <v>45677</v>
      </c>
      <c r="G1552" s="107">
        <f t="shared" si="788"/>
        <v>2.8531119649648495E-3</v>
      </c>
      <c r="H1552" s="108">
        <f t="shared" si="801"/>
        <v>45736</v>
      </c>
      <c r="I1552" s="108">
        <f t="shared" si="789"/>
        <v>45736</v>
      </c>
      <c r="J1552" s="109">
        <f t="shared" si="797"/>
        <v>18</v>
      </c>
      <c r="K1552" s="109">
        <f t="shared" si="786"/>
        <v>11</v>
      </c>
      <c r="L1552" s="8">
        <f t="shared" si="798"/>
        <v>1.0017426</v>
      </c>
      <c r="M1552" s="110">
        <f t="shared" si="785"/>
        <v>1.00285311</v>
      </c>
      <c r="N1552" s="110">
        <f t="shared" si="780"/>
        <v>1.3958292595902315</v>
      </c>
      <c r="O1552" s="103">
        <f t="shared" si="784"/>
        <v>1.3982616299999999</v>
      </c>
      <c r="P1552" s="103">
        <f t="shared" si="790"/>
        <v>119.84678543</v>
      </c>
      <c r="Q1552" s="11">
        <f t="shared" si="804"/>
        <v>0</v>
      </c>
      <c r="R1552" s="30">
        <f t="shared" si="799"/>
        <v>0</v>
      </c>
      <c r="S1552" s="8">
        <f t="shared" si="791"/>
        <v>0</v>
      </c>
      <c r="T1552" s="113">
        <f t="shared" si="800"/>
        <v>0.16</v>
      </c>
      <c r="U1552" s="111">
        <f t="shared" si="781"/>
        <v>11</v>
      </c>
      <c r="V1552" s="111">
        <v>252</v>
      </c>
      <c r="W1552" s="110">
        <f t="shared" si="792"/>
        <v>1.0064996829999999</v>
      </c>
      <c r="X1552" s="103">
        <f t="shared" si="793"/>
        <v>0.77896611000000004</v>
      </c>
      <c r="Y1552" s="103">
        <f t="shared" si="794"/>
        <v>0</v>
      </c>
      <c r="Z1552" s="114" t="str">
        <f t="shared" si="802"/>
        <v>A+J=</v>
      </c>
      <c r="AA1552" s="108">
        <f t="shared" si="803"/>
        <v>45736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2">
        <f t="shared" si="795"/>
        <v>45728</v>
      </c>
      <c r="B1553" s="103">
        <f t="shared" si="787"/>
        <v>120.71592224</v>
      </c>
      <c r="C1553" s="192">
        <f t="shared" si="805"/>
        <v>85.711273818599466</v>
      </c>
      <c r="D1553" s="104">
        <f t="shared" si="796"/>
        <v>1143.3130000000001</v>
      </c>
      <c r="E1553" s="105">
        <f t="shared" si="782"/>
        <v>1146.575</v>
      </c>
      <c r="F1553" s="106">
        <f t="shared" si="783"/>
        <v>45677</v>
      </c>
      <c r="G1553" s="107">
        <f t="shared" si="788"/>
        <v>2.8531119649648495E-3</v>
      </c>
      <c r="H1553" s="108">
        <f t="shared" si="801"/>
        <v>45736</v>
      </c>
      <c r="I1553" s="108">
        <f t="shared" si="789"/>
        <v>45736</v>
      </c>
      <c r="J1553" s="109">
        <f t="shared" si="797"/>
        <v>18</v>
      </c>
      <c r="K1553" s="109">
        <f t="shared" si="786"/>
        <v>12</v>
      </c>
      <c r="L1553" s="8">
        <f t="shared" si="798"/>
        <v>1.00190117</v>
      </c>
      <c r="M1553" s="110">
        <f t="shared" si="785"/>
        <v>1.00285311</v>
      </c>
      <c r="N1553" s="110">
        <f t="shared" si="780"/>
        <v>1.3958292595902315</v>
      </c>
      <c r="O1553" s="103">
        <f t="shared" si="784"/>
        <v>1.3984829599999999</v>
      </c>
      <c r="P1553" s="103">
        <f t="shared" si="790"/>
        <v>119.86575591</v>
      </c>
      <c r="Q1553" s="11">
        <f t="shared" si="804"/>
        <v>0</v>
      </c>
      <c r="R1553" s="30">
        <f t="shared" si="799"/>
        <v>0</v>
      </c>
      <c r="S1553" s="8">
        <f t="shared" si="791"/>
        <v>0</v>
      </c>
      <c r="T1553" s="113">
        <f t="shared" si="800"/>
        <v>0.16</v>
      </c>
      <c r="U1553" s="111">
        <f t="shared" si="781"/>
        <v>12</v>
      </c>
      <c r="V1553" s="111">
        <v>252</v>
      </c>
      <c r="W1553" s="110">
        <f t="shared" si="792"/>
        <v>1.007092654</v>
      </c>
      <c r="X1553" s="103">
        <f t="shared" si="793"/>
        <v>0.85016632999999997</v>
      </c>
      <c r="Y1553" s="103">
        <f t="shared" si="794"/>
        <v>0</v>
      </c>
      <c r="Z1553" s="114" t="str">
        <f t="shared" si="802"/>
        <v>A+J=</v>
      </c>
      <c r="AA1553" s="108">
        <f t="shared" si="803"/>
        <v>45736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2">
        <f t="shared" si="795"/>
        <v>45729</v>
      </c>
      <c r="B1554" s="103">
        <f t="shared" si="787"/>
        <v>120.80616071999999</v>
      </c>
      <c r="C1554" s="192">
        <f t="shared" si="805"/>
        <v>85.711273818599466</v>
      </c>
      <c r="D1554" s="104">
        <f t="shared" si="796"/>
        <v>1143.3130000000001</v>
      </c>
      <c r="E1554" s="105">
        <f t="shared" si="782"/>
        <v>1146.575</v>
      </c>
      <c r="F1554" s="106">
        <f t="shared" si="783"/>
        <v>45677</v>
      </c>
      <c r="G1554" s="107">
        <f t="shared" si="788"/>
        <v>2.8531119649648495E-3</v>
      </c>
      <c r="H1554" s="108">
        <f t="shared" si="801"/>
        <v>45736</v>
      </c>
      <c r="I1554" s="108">
        <f t="shared" si="789"/>
        <v>45736</v>
      </c>
      <c r="J1554" s="109">
        <f t="shared" si="797"/>
        <v>18</v>
      </c>
      <c r="K1554" s="109">
        <f t="shared" si="786"/>
        <v>13</v>
      </c>
      <c r="L1554" s="8">
        <f t="shared" si="798"/>
        <v>1.0020597600000001</v>
      </c>
      <c r="M1554" s="110">
        <f t="shared" si="785"/>
        <v>1.00285311</v>
      </c>
      <c r="N1554" s="110">
        <f t="shared" si="780"/>
        <v>1.3958292595902315</v>
      </c>
      <c r="O1554" s="103">
        <f t="shared" si="784"/>
        <v>1.3987043299999999</v>
      </c>
      <c r="P1554" s="103">
        <f t="shared" si="790"/>
        <v>119.88472981</v>
      </c>
      <c r="Q1554" s="11">
        <f t="shared" si="804"/>
        <v>0</v>
      </c>
      <c r="R1554" s="30">
        <f t="shared" si="799"/>
        <v>0</v>
      </c>
      <c r="S1554" s="8">
        <f t="shared" si="791"/>
        <v>0</v>
      </c>
      <c r="T1554" s="113">
        <f t="shared" si="800"/>
        <v>0.16</v>
      </c>
      <c r="U1554" s="111">
        <f t="shared" si="781"/>
        <v>13</v>
      </c>
      <c r="V1554" s="111">
        <v>252</v>
      </c>
      <c r="W1554" s="110">
        <f t="shared" si="792"/>
        <v>1.0076859739999999</v>
      </c>
      <c r="X1554" s="103">
        <f t="shared" si="793"/>
        <v>0.92143090999999999</v>
      </c>
      <c r="Y1554" s="103">
        <f t="shared" si="794"/>
        <v>0</v>
      </c>
      <c r="Z1554" s="114" t="str">
        <f t="shared" si="802"/>
        <v>A+J=</v>
      </c>
      <c r="AA1554" s="108">
        <f t="shared" si="803"/>
        <v>45736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2">
        <f t="shared" si="795"/>
        <v>45730</v>
      </c>
      <c r="B1555" s="103">
        <f t="shared" si="787"/>
        <v>120.89646629000001</v>
      </c>
      <c r="C1555" s="192">
        <f t="shared" si="805"/>
        <v>85.711273818599466</v>
      </c>
      <c r="D1555" s="104">
        <f t="shared" si="796"/>
        <v>1143.3130000000001</v>
      </c>
      <c r="E1555" s="105">
        <f t="shared" si="782"/>
        <v>1146.575</v>
      </c>
      <c r="F1555" s="106">
        <f t="shared" si="783"/>
        <v>45677</v>
      </c>
      <c r="G1555" s="107">
        <f t="shared" si="788"/>
        <v>2.8531119649648495E-3</v>
      </c>
      <c r="H1555" s="108">
        <f t="shared" si="801"/>
        <v>45736</v>
      </c>
      <c r="I1555" s="108">
        <f t="shared" si="789"/>
        <v>45736</v>
      </c>
      <c r="J1555" s="109">
        <f t="shared" si="797"/>
        <v>18</v>
      </c>
      <c r="K1555" s="109">
        <f t="shared" si="786"/>
        <v>14</v>
      </c>
      <c r="L1555" s="8">
        <f t="shared" si="798"/>
        <v>1.00221838</v>
      </c>
      <c r="M1555" s="110">
        <f t="shared" si="785"/>
        <v>1.00285311</v>
      </c>
      <c r="N1555" s="110">
        <f t="shared" si="780"/>
        <v>1.3958292595902315</v>
      </c>
      <c r="O1555" s="103">
        <f t="shared" si="784"/>
        <v>1.39892573</v>
      </c>
      <c r="P1555" s="103">
        <f t="shared" si="790"/>
        <v>119.90370629</v>
      </c>
      <c r="Q1555" s="11">
        <f t="shared" si="804"/>
        <v>0</v>
      </c>
      <c r="R1555" s="30">
        <f t="shared" si="799"/>
        <v>0</v>
      </c>
      <c r="S1555" s="8">
        <f t="shared" si="791"/>
        <v>0</v>
      </c>
      <c r="T1555" s="113">
        <f t="shared" si="800"/>
        <v>0.16</v>
      </c>
      <c r="U1555" s="111">
        <f t="shared" si="781"/>
        <v>14</v>
      </c>
      <c r="V1555" s="111">
        <v>252</v>
      </c>
      <c r="W1555" s="110">
        <f t="shared" si="792"/>
        <v>1.0082796439999999</v>
      </c>
      <c r="X1555" s="103">
        <f t="shared" si="793"/>
        <v>0.99275999999999998</v>
      </c>
      <c r="Y1555" s="103">
        <f t="shared" si="794"/>
        <v>0</v>
      </c>
      <c r="Z1555" s="114" t="str">
        <f t="shared" si="802"/>
        <v>A+J=</v>
      </c>
      <c r="AA1555" s="108">
        <f t="shared" si="803"/>
        <v>45736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2">
        <f t="shared" si="795"/>
        <v>45731</v>
      </c>
      <c r="B1556" s="103">
        <f t="shared" si="787"/>
        <v>120.98683982</v>
      </c>
      <c r="C1556" s="192">
        <f t="shared" si="805"/>
        <v>85.711273818599466</v>
      </c>
      <c r="D1556" s="104">
        <f t="shared" si="796"/>
        <v>1143.3130000000001</v>
      </c>
      <c r="E1556" s="105">
        <f t="shared" si="782"/>
        <v>1146.575</v>
      </c>
      <c r="F1556" s="106">
        <f t="shared" si="783"/>
        <v>45677</v>
      </c>
      <c r="G1556" s="107">
        <f t="shared" si="788"/>
        <v>2.8531119649648495E-3</v>
      </c>
      <c r="H1556" s="108">
        <f t="shared" si="801"/>
        <v>45736</v>
      </c>
      <c r="I1556" s="108">
        <f t="shared" si="789"/>
        <v>45736</v>
      </c>
      <c r="J1556" s="109">
        <f t="shared" si="797"/>
        <v>18</v>
      </c>
      <c r="K1556" s="109">
        <f t="shared" si="786"/>
        <v>15</v>
      </c>
      <c r="L1556" s="8">
        <f t="shared" si="798"/>
        <v>1.00237702</v>
      </c>
      <c r="M1556" s="110">
        <f t="shared" si="785"/>
        <v>1.00285311</v>
      </c>
      <c r="N1556" s="110">
        <f t="shared" si="780"/>
        <v>1.3958292595902315</v>
      </c>
      <c r="O1556" s="103">
        <f t="shared" si="784"/>
        <v>1.39914717</v>
      </c>
      <c r="P1556" s="103">
        <f t="shared" si="790"/>
        <v>119.9226862</v>
      </c>
      <c r="Q1556" s="11">
        <f t="shared" si="804"/>
        <v>0</v>
      </c>
      <c r="R1556" s="30">
        <f t="shared" si="799"/>
        <v>0</v>
      </c>
      <c r="S1556" s="8">
        <f t="shared" si="791"/>
        <v>0</v>
      </c>
      <c r="T1556" s="113">
        <f t="shared" si="800"/>
        <v>0.16</v>
      </c>
      <c r="U1556" s="111">
        <f t="shared" si="781"/>
        <v>15</v>
      </c>
      <c r="V1556" s="111">
        <v>252</v>
      </c>
      <c r="W1556" s="110">
        <f t="shared" si="792"/>
        <v>1.008873664</v>
      </c>
      <c r="X1556" s="103">
        <f t="shared" si="793"/>
        <v>1.0641536199999999</v>
      </c>
      <c r="Y1556" s="103">
        <f t="shared" si="794"/>
        <v>0</v>
      </c>
      <c r="Z1556" s="114" t="str">
        <f t="shared" si="802"/>
        <v>A+J=</v>
      </c>
      <c r="AA1556" s="108">
        <f t="shared" si="803"/>
        <v>45736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2">
        <f t="shared" si="795"/>
        <v>45732</v>
      </c>
      <c r="B1557" s="103">
        <f t="shared" si="787"/>
        <v>120.98683982</v>
      </c>
      <c r="C1557" s="192">
        <f t="shared" si="805"/>
        <v>85.711273818599466</v>
      </c>
      <c r="D1557" s="104">
        <f t="shared" si="796"/>
        <v>1143.3130000000001</v>
      </c>
      <c r="E1557" s="105">
        <f t="shared" si="782"/>
        <v>1146.575</v>
      </c>
      <c r="F1557" s="106">
        <f t="shared" si="783"/>
        <v>45677</v>
      </c>
      <c r="G1557" s="107">
        <f t="shared" si="788"/>
        <v>2.8531119649648495E-3</v>
      </c>
      <c r="H1557" s="108">
        <f t="shared" si="801"/>
        <v>45736</v>
      </c>
      <c r="I1557" s="108">
        <f t="shared" si="789"/>
        <v>45736</v>
      </c>
      <c r="J1557" s="109">
        <f t="shared" si="797"/>
        <v>18</v>
      </c>
      <c r="K1557" s="109">
        <f t="shared" si="786"/>
        <v>15</v>
      </c>
      <c r="L1557" s="8">
        <f t="shared" si="798"/>
        <v>1.00237702</v>
      </c>
      <c r="M1557" s="110">
        <f t="shared" si="785"/>
        <v>1.00285311</v>
      </c>
      <c r="N1557" s="110">
        <f t="shared" si="780"/>
        <v>1.3958292595902315</v>
      </c>
      <c r="O1557" s="103">
        <f t="shared" si="784"/>
        <v>1.39914717</v>
      </c>
      <c r="P1557" s="103">
        <f t="shared" si="790"/>
        <v>119.9226862</v>
      </c>
      <c r="Q1557" s="11">
        <f t="shared" si="804"/>
        <v>0</v>
      </c>
      <c r="R1557" s="30">
        <f t="shared" si="799"/>
        <v>0</v>
      </c>
      <c r="S1557" s="8">
        <f t="shared" si="791"/>
        <v>0</v>
      </c>
      <c r="T1557" s="113">
        <f t="shared" si="800"/>
        <v>0.16</v>
      </c>
      <c r="U1557" s="111">
        <f t="shared" si="781"/>
        <v>15</v>
      </c>
      <c r="V1557" s="111">
        <v>252</v>
      </c>
      <c r="W1557" s="110">
        <f t="shared" si="792"/>
        <v>1.008873664</v>
      </c>
      <c r="X1557" s="103">
        <f t="shared" si="793"/>
        <v>1.0641536199999999</v>
      </c>
      <c r="Y1557" s="103">
        <f t="shared" si="794"/>
        <v>0</v>
      </c>
      <c r="Z1557" s="114" t="str">
        <f t="shared" si="802"/>
        <v>A+J=</v>
      </c>
      <c r="AA1557" s="108">
        <f t="shared" si="803"/>
        <v>45736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2">
        <f t="shared" si="795"/>
        <v>45733</v>
      </c>
      <c r="B1558" s="103">
        <f t="shared" si="787"/>
        <v>120.98683982</v>
      </c>
      <c r="C1558" s="192">
        <f t="shared" si="805"/>
        <v>85.711273818599466</v>
      </c>
      <c r="D1558" s="104">
        <f t="shared" si="796"/>
        <v>1143.3130000000001</v>
      </c>
      <c r="E1558" s="105">
        <f t="shared" si="782"/>
        <v>1146.575</v>
      </c>
      <c r="F1558" s="106">
        <f t="shared" si="783"/>
        <v>45677</v>
      </c>
      <c r="G1558" s="107">
        <f t="shared" si="788"/>
        <v>2.8531119649648495E-3</v>
      </c>
      <c r="H1558" s="108">
        <f t="shared" si="801"/>
        <v>45736</v>
      </c>
      <c r="I1558" s="108">
        <f t="shared" si="789"/>
        <v>45736</v>
      </c>
      <c r="J1558" s="109">
        <f t="shared" si="797"/>
        <v>18</v>
      </c>
      <c r="K1558" s="109">
        <f t="shared" si="786"/>
        <v>15</v>
      </c>
      <c r="L1558" s="8">
        <f t="shared" si="798"/>
        <v>1.00237702</v>
      </c>
      <c r="M1558" s="110">
        <f t="shared" si="785"/>
        <v>1.00285311</v>
      </c>
      <c r="N1558" s="110">
        <f t="shared" si="780"/>
        <v>1.3958292595902315</v>
      </c>
      <c r="O1558" s="103">
        <f t="shared" si="784"/>
        <v>1.39914717</v>
      </c>
      <c r="P1558" s="103">
        <f t="shared" si="790"/>
        <v>119.9226862</v>
      </c>
      <c r="Q1558" s="11">
        <f t="shared" si="804"/>
        <v>0</v>
      </c>
      <c r="R1558" s="30">
        <f t="shared" si="799"/>
        <v>0</v>
      </c>
      <c r="S1558" s="8">
        <f t="shared" si="791"/>
        <v>0</v>
      </c>
      <c r="T1558" s="113">
        <f t="shared" si="800"/>
        <v>0.16</v>
      </c>
      <c r="U1558" s="111">
        <f t="shared" si="781"/>
        <v>15</v>
      </c>
      <c r="V1558" s="111">
        <v>252</v>
      </c>
      <c r="W1558" s="110">
        <f t="shared" si="792"/>
        <v>1.008873664</v>
      </c>
      <c r="X1558" s="103">
        <f t="shared" si="793"/>
        <v>1.0641536199999999</v>
      </c>
      <c r="Y1558" s="103">
        <f t="shared" si="794"/>
        <v>0</v>
      </c>
      <c r="Z1558" s="114" t="str">
        <f t="shared" si="802"/>
        <v>A+J=</v>
      </c>
      <c r="AA1558" s="108">
        <f t="shared" si="803"/>
        <v>45736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2">
        <f t="shared" si="795"/>
        <v>45734</v>
      </c>
      <c r="B1559" s="103">
        <f t="shared" si="787"/>
        <v>121.07728034</v>
      </c>
      <c r="C1559" s="192">
        <f t="shared" si="805"/>
        <v>85.711273818599466</v>
      </c>
      <c r="D1559" s="104">
        <f t="shared" si="796"/>
        <v>1143.3130000000001</v>
      </c>
      <c r="E1559" s="105">
        <f t="shared" si="782"/>
        <v>1146.575</v>
      </c>
      <c r="F1559" s="106">
        <f t="shared" si="783"/>
        <v>45677</v>
      </c>
      <c r="G1559" s="107">
        <f t="shared" si="788"/>
        <v>2.8531119649648495E-3</v>
      </c>
      <c r="H1559" s="108">
        <f t="shared" si="801"/>
        <v>45736</v>
      </c>
      <c r="I1559" s="108">
        <f t="shared" si="789"/>
        <v>45736</v>
      </c>
      <c r="J1559" s="109">
        <f t="shared" si="797"/>
        <v>18</v>
      </c>
      <c r="K1559" s="109">
        <f t="shared" si="786"/>
        <v>16</v>
      </c>
      <c r="L1559" s="8">
        <f t="shared" si="798"/>
        <v>1.00253569</v>
      </c>
      <c r="M1559" s="110">
        <f t="shared" si="785"/>
        <v>1.00285311</v>
      </c>
      <c r="N1559" s="110">
        <f t="shared" si="780"/>
        <v>1.3958292595902315</v>
      </c>
      <c r="O1559" s="103">
        <f t="shared" si="784"/>
        <v>1.3993686400000001</v>
      </c>
      <c r="P1559" s="103">
        <f t="shared" si="790"/>
        <v>119.94166867</v>
      </c>
      <c r="Q1559" s="11">
        <f t="shared" si="804"/>
        <v>0</v>
      </c>
      <c r="R1559" s="30">
        <f t="shared" si="799"/>
        <v>0</v>
      </c>
      <c r="S1559" s="8">
        <f t="shared" si="791"/>
        <v>0</v>
      </c>
      <c r="T1559" s="113">
        <f t="shared" si="800"/>
        <v>0.16</v>
      </c>
      <c r="U1559" s="111">
        <f t="shared" si="781"/>
        <v>16</v>
      </c>
      <c r="V1559" s="111">
        <v>252</v>
      </c>
      <c r="W1559" s="110">
        <f t="shared" si="792"/>
        <v>1.0094680330000001</v>
      </c>
      <c r="X1559" s="103">
        <f t="shared" si="793"/>
        <v>1.1356116700000001</v>
      </c>
      <c r="Y1559" s="103">
        <f t="shared" si="794"/>
        <v>0</v>
      </c>
      <c r="Z1559" s="114" t="str">
        <f t="shared" si="802"/>
        <v>A+J=</v>
      </c>
      <c r="AA1559" s="108">
        <f t="shared" si="803"/>
        <v>45736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2">
        <f t="shared" si="795"/>
        <v>45735</v>
      </c>
      <c r="B1560" s="103">
        <f t="shared" si="787"/>
        <v>121.16778987000001</v>
      </c>
      <c r="C1560" s="192">
        <f t="shared" si="805"/>
        <v>85.711273818599466</v>
      </c>
      <c r="D1560" s="104">
        <f t="shared" si="796"/>
        <v>1143.3130000000001</v>
      </c>
      <c r="E1560" s="105">
        <f t="shared" si="782"/>
        <v>1146.575</v>
      </c>
      <c r="F1560" s="106">
        <f t="shared" si="783"/>
        <v>45677</v>
      </c>
      <c r="G1560" s="107">
        <f t="shared" si="788"/>
        <v>2.8531119649648495E-3</v>
      </c>
      <c r="H1560" s="108">
        <f t="shared" si="801"/>
        <v>45736</v>
      </c>
      <c r="I1560" s="108">
        <f t="shared" si="789"/>
        <v>45736</v>
      </c>
      <c r="J1560" s="109">
        <f t="shared" si="797"/>
        <v>18</v>
      </c>
      <c r="K1560" s="109">
        <f t="shared" si="786"/>
        <v>17</v>
      </c>
      <c r="L1560" s="8">
        <f t="shared" si="798"/>
        <v>1.00269439</v>
      </c>
      <c r="M1560" s="110">
        <f t="shared" si="785"/>
        <v>1.00285311</v>
      </c>
      <c r="N1560" s="110">
        <f t="shared" si="780"/>
        <v>1.3958292595902315</v>
      </c>
      <c r="O1560" s="103">
        <f t="shared" si="784"/>
        <v>1.39959016</v>
      </c>
      <c r="P1560" s="103">
        <f t="shared" si="790"/>
        <v>119.96065543</v>
      </c>
      <c r="Q1560" s="11">
        <f t="shared" si="804"/>
        <v>0</v>
      </c>
      <c r="R1560" s="30">
        <f t="shared" si="799"/>
        <v>0</v>
      </c>
      <c r="S1560" s="8">
        <f t="shared" si="791"/>
        <v>0</v>
      </c>
      <c r="T1560" s="113">
        <f t="shared" si="800"/>
        <v>0.16</v>
      </c>
      <c r="U1560" s="111">
        <f t="shared" si="781"/>
        <v>17</v>
      </c>
      <c r="V1560" s="111">
        <v>252</v>
      </c>
      <c r="W1560" s="110">
        <f t="shared" si="792"/>
        <v>1.0100627529999999</v>
      </c>
      <c r="X1560" s="103">
        <f t="shared" si="793"/>
        <v>1.2071344399999999</v>
      </c>
      <c r="Y1560" s="103">
        <f t="shared" si="794"/>
        <v>0</v>
      </c>
      <c r="Z1560" s="114" t="str">
        <f t="shared" si="802"/>
        <v>A+J=</v>
      </c>
      <c r="AA1560" s="108">
        <f t="shared" si="803"/>
        <v>45736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2">
        <f t="shared" si="795"/>
        <v>45736</v>
      </c>
      <c r="B1561" s="103">
        <f t="shared" si="787"/>
        <v>121.25836657999999</v>
      </c>
      <c r="C1561" s="192">
        <f t="shared" si="805"/>
        <v>85.711273818599466</v>
      </c>
      <c r="D1561" s="104">
        <f t="shared" si="796"/>
        <v>1143.3130000000001</v>
      </c>
      <c r="E1561" s="105">
        <f t="shared" si="782"/>
        <v>1146.575</v>
      </c>
      <c r="F1561" s="106">
        <f t="shared" si="783"/>
        <v>45677</v>
      </c>
      <c r="G1561" s="107">
        <f t="shared" si="788"/>
        <v>2.8531119649648495E-3</v>
      </c>
      <c r="H1561" s="108">
        <f t="shared" si="801"/>
        <v>45769</v>
      </c>
      <c r="I1561" s="108">
        <f t="shared" si="789"/>
        <v>45736</v>
      </c>
      <c r="J1561" s="109">
        <f t="shared" si="797"/>
        <v>18</v>
      </c>
      <c r="K1561" s="109">
        <f t="shared" si="786"/>
        <v>18</v>
      </c>
      <c r="L1561" s="8">
        <f t="shared" si="798"/>
        <v>1.00285311</v>
      </c>
      <c r="M1561" s="110">
        <f t="shared" si="785"/>
        <v>1.00285311</v>
      </c>
      <c r="N1561" s="110">
        <f t="shared" si="780"/>
        <v>1.3958292595902315</v>
      </c>
      <c r="O1561" s="103">
        <f t="shared" si="784"/>
        <v>1.39981171</v>
      </c>
      <c r="P1561" s="103">
        <f t="shared" si="790"/>
        <v>119.97964476999999</v>
      </c>
      <c r="Q1561" s="11">
        <f t="shared" si="804"/>
        <v>51</v>
      </c>
      <c r="R1561" s="30">
        <f t="shared" si="799"/>
        <v>8.7632000000000002E-2</v>
      </c>
      <c r="S1561" s="8">
        <f t="shared" si="791"/>
        <v>10.51405623</v>
      </c>
      <c r="T1561" s="113">
        <f t="shared" si="800"/>
        <v>0.16</v>
      </c>
      <c r="U1561" s="111">
        <f t="shared" si="781"/>
        <v>18</v>
      </c>
      <c r="V1561" s="111">
        <v>252</v>
      </c>
      <c r="W1561" s="110">
        <f t="shared" si="792"/>
        <v>1.0106578230000001</v>
      </c>
      <c r="X1561" s="103">
        <f t="shared" si="793"/>
        <v>1.27872181</v>
      </c>
      <c r="Y1561" s="103">
        <f t="shared" si="794"/>
        <v>11.79277804</v>
      </c>
      <c r="Z1561" s="114" t="str">
        <f t="shared" si="802"/>
        <v>A+J=</v>
      </c>
      <c r="AA1561" s="108">
        <f t="shared" si="803"/>
        <v>45736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2">
        <f t="shared" si="795"/>
        <v>45737</v>
      </c>
      <c r="B1562" s="103">
        <f t="shared" si="787"/>
        <v>109.54493906</v>
      </c>
      <c r="C1562" s="192">
        <f t="shared" si="805"/>
        <v>78.200223471692453</v>
      </c>
      <c r="D1562" s="104">
        <f t="shared" si="796"/>
        <v>1143.3130000000001</v>
      </c>
      <c r="E1562" s="105">
        <f t="shared" si="782"/>
        <v>1146.575</v>
      </c>
      <c r="F1562" s="106">
        <f t="shared" si="783"/>
        <v>45708</v>
      </c>
      <c r="G1562" s="107">
        <f t="shared" si="788"/>
        <v>2.8531119649648495E-3</v>
      </c>
      <c r="H1562" s="108">
        <f t="shared" si="801"/>
        <v>45769</v>
      </c>
      <c r="I1562" s="108">
        <f t="shared" si="789"/>
        <v>45769</v>
      </c>
      <c r="J1562" s="109">
        <f t="shared" si="797"/>
        <v>21</v>
      </c>
      <c r="K1562" s="109">
        <f t="shared" si="786"/>
        <v>1</v>
      </c>
      <c r="L1562" s="8">
        <f t="shared" si="798"/>
        <v>1.0001356699999999</v>
      </c>
      <c r="M1562" s="110">
        <f t="shared" si="785"/>
        <v>1.00285311</v>
      </c>
      <c r="N1562" s="110">
        <f t="shared" si="780"/>
        <v>1.3998117140090609</v>
      </c>
      <c r="O1562" s="103">
        <f t="shared" si="784"/>
        <v>1.4000016200000001</v>
      </c>
      <c r="P1562" s="103">
        <f t="shared" si="790"/>
        <v>109.48043954000001</v>
      </c>
      <c r="Q1562" s="11">
        <f t="shared" si="804"/>
        <v>0</v>
      </c>
      <c r="R1562" s="30">
        <f t="shared" si="799"/>
        <v>0</v>
      </c>
      <c r="S1562" s="8">
        <f t="shared" si="791"/>
        <v>0</v>
      </c>
      <c r="T1562" s="113">
        <f t="shared" si="800"/>
        <v>0.16</v>
      </c>
      <c r="U1562" s="111">
        <f t="shared" si="781"/>
        <v>1</v>
      </c>
      <c r="V1562" s="111">
        <v>252</v>
      </c>
      <c r="W1562" s="110">
        <f t="shared" si="792"/>
        <v>1.0005891419999999</v>
      </c>
      <c r="X1562" s="103">
        <f t="shared" si="793"/>
        <v>6.4499520000000005E-2</v>
      </c>
      <c r="Y1562" s="103">
        <f t="shared" si="794"/>
        <v>0</v>
      </c>
      <c r="Z1562" s="114" t="str">
        <f t="shared" si="802"/>
        <v>A+J=</v>
      </c>
      <c r="AA1562" s="108">
        <f t="shared" si="803"/>
        <v>45769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2">
        <f t="shared" si="795"/>
        <v>45738</v>
      </c>
      <c r="B1563" s="103">
        <f t="shared" si="787"/>
        <v>109.62434888</v>
      </c>
      <c r="C1563" s="192">
        <f t="shared" si="805"/>
        <v>78.200223471692453</v>
      </c>
      <c r="D1563" s="104">
        <f t="shared" si="796"/>
        <v>1143.3130000000001</v>
      </c>
      <c r="E1563" s="105">
        <f t="shared" si="782"/>
        <v>1146.575</v>
      </c>
      <c r="F1563" s="106">
        <f t="shared" si="783"/>
        <v>45708</v>
      </c>
      <c r="G1563" s="107">
        <f t="shared" si="788"/>
        <v>2.8531119649648495E-3</v>
      </c>
      <c r="H1563" s="108">
        <f t="shared" si="801"/>
        <v>45769</v>
      </c>
      <c r="I1563" s="108">
        <f t="shared" si="789"/>
        <v>45769</v>
      </c>
      <c r="J1563" s="109">
        <f t="shared" si="797"/>
        <v>21</v>
      </c>
      <c r="K1563" s="109">
        <f t="shared" si="786"/>
        <v>2</v>
      </c>
      <c r="L1563" s="8">
        <f t="shared" si="798"/>
        <v>1.0002713700000001</v>
      </c>
      <c r="M1563" s="110">
        <f t="shared" si="785"/>
        <v>1.00285311</v>
      </c>
      <c r="N1563" s="110">
        <f t="shared" si="780"/>
        <v>1.3998117140090609</v>
      </c>
      <c r="O1563" s="103">
        <f t="shared" si="784"/>
        <v>1.40019158</v>
      </c>
      <c r="P1563" s="103">
        <f t="shared" si="790"/>
        <v>109.49529445</v>
      </c>
      <c r="Q1563" s="11">
        <f t="shared" si="804"/>
        <v>0</v>
      </c>
      <c r="R1563" s="30">
        <f t="shared" si="799"/>
        <v>0</v>
      </c>
      <c r="S1563" s="8">
        <f t="shared" si="791"/>
        <v>0</v>
      </c>
      <c r="T1563" s="113">
        <f t="shared" si="800"/>
        <v>0.16</v>
      </c>
      <c r="U1563" s="111">
        <f t="shared" si="781"/>
        <v>2</v>
      </c>
      <c r="V1563" s="111">
        <v>252</v>
      </c>
      <c r="W1563" s="110">
        <f t="shared" si="792"/>
        <v>1.0011786300000001</v>
      </c>
      <c r="X1563" s="103">
        <f t="shared" si="793"/>
        <v>0.12905443</v>
      </c>
      <c r="Y1563" s="103">
        <f t="shared" si="794"/>
        <v>0</v>
      </c>
      <c r="Z1563" s="114" t="str">
        <f t="shared" si="802"/>
        <v>A+J=</v>
      </c>
      <c r="AA1563" s="108">
        <f t="shared" si="803"/>
        <v>45769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2">
        <f t="shared" si="795"/>
        <v>45739</v>
      </c>
      <c r="B1564" s="103">
        <f t="shared" si="787"/>
        <v>109.62434888</v>
      </c>
      <c r="C1564" s="192">
        <f t="shared" si="805"/>
        <v>78.200223471692453</v>
      </c>
      <c r="D1564" s="104">
        <f t="shared" si="796"/>
        <v>1143.3130000000001</v>
      </c>
      <c r="E1564" s="105">
        <f t="shared" si="782"/>
        <v>1146.575</v>
      </c>
      <c r="F1564" s="106">
        <f t="shared" si="783"/>
        <v>45708</v>
      </c>
      <c r="G1564" s="107">
        <f t="shared" si="788"/>
        <v>2.8531119649648495E-3</v>
      </c>
      <c r="H1564" s="108">
        <f t="shared" si="801"/>
        <v>45769</v>
      </c>
      <c r="I1564" s="108">
        <f t="shared" si="789"/>
        <v>45769</v>
      </c>
      <c r="J1564" s="109">
        <f t="shared" si="797"/>
        <v>21</v>
      </c>
      <c r="K1564" s="109">
        <f t="shared" si="786"/>
        <v>2</v>
      </c>
      <c r="L1564" s="8">
        <f t="shared" si="798"/>
        <v>1.0002713700000001</v>
      </c>
      <c r="M1564" s="110">
        <f t="shared" si="785"/>
        <v>1.00285311</v>
      </c>
      <c r="N1564" s="110">
        <f t="shared" si="780"/>
        <v>1.3998117140090609</v>
      </c>
      <c r="O1564" s="103">
        <f t="shared" si="784"/>
        <v>1.40019158</v>
      </c>
      <c r="P1564" s="103">
        <f t="shared" si="790"/>
        <v>109.49529445</v>
      </c>
      <c r="Q1564" s="11">
        <f t="shared" si="804"/>
        <v>0</v>
      </c>
      <c r="R1564" s="30">
        <f t="shared" si="799"/>
        <v>0</v>
      </c>
      <c r="S1564" s="8">
        <f t="shared" si="791"/>
        <v>0</v>
      </c>
      <c r="T1564" s="113">
        <f t="shared" si="800"/>
        <v>0.16</v>
      </c>
      <c r="U1564" s="111">
        <f t="shared" si="781"/>
        <v>2</v>
      </c>
      <c r="V1564" s="111">
        <v>252</v>
      </c>
      <c r="W1564" s="110">
        <f t="shared" si="792"/>
        <v>1.0011786300000001</v>
      </c>
      <c r="X1564" s="103">
        <f t="shared" si="793"/>
        <v>0.12905443</v>
      </c>
      <c r="Y1564" s="103">
        <f t="shared" si="794"/>
        <v>0</v>
      </c>
      <c r="Z1564" s="114" t="str">
        <f t="shared" si="802"/>
        <v>A+J=</v>
      </c>
      <c r="AA1564" s="108">
        <f t="shared" si="803"/>
        <v>45769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2">
        <f t="shared" si="795"/>
        <v>45740</v>
      </c>
      <c r="B1565" s="103">
        <f t="shared" si="787"/>
        <v>109.62434888</v>
      </c>
      <c r="C1565" s="192">
        <f t="shared" si="805"/>
        <v>78.200223471692453</v>
      </c>
      <c r="D1565" s="104">
        <f t="shared" si="796"/>
        <v>1143.3130000000001</v>
      </c>
      <c r="E1565" s="105">
        <f t="shared" si="782"/>
        <v>1146.575</v>
      </c>
      <c r="F1565" s="106">
        <f t="shared" si="783"/>
        <v>45708</v>
      </c>
      <c r="G1565" s="107">
        <f t="shared" si="788"/>
        <v>2.8531119649648495E-3</v>
      </c>
      <c r="H1565" s="108">
        <f t="shared" si="801"/>
        <v>45769</v>
      </c>
      <c r="I1565" s="108">
        <f t="shared" si="789"/>
        <v>45769</v>
      </c>
      <c r="J1565" s="109">
        <f t="shared" si="797"/>
        <v>21</v>
      </c>
      <c r="K1565" s="109">
        <f t="shared" si="786"/>
        <v>2</v>
      </c>
      <c r="L1565" s="8">
        <f t="shared" si="798"/>
        <v>1.0002713700000001</v>
      </c>
      <c r="M1565" s="110">
        <f t="shared" si="785"/>
        <v>1.00285311</v>
      </c>
      <c r="N1565" s="110">
        <f t="shared" si="780"/>
        <v>1.3998117140090609</v>
      </c>
      <c r="O1565" s="103">
        <f t="shared" si="784"/>
        <v>1.40019158</v>
      </c>
      <c r="P1565" s="103">
        <f t="shared" si="790"/>
        <v>109.49529445</v>
      </c>
      <c r="Q1565" s="11">
        <f t="shared" si="804"/>
        <v>0</v>
      </c>
      <c r="R1565" s="30">
        <f t="shared" si="799"/>
        <v>0</v>
      </c>
      <c r="S1565" s="8">
        <f t="shared" si="791"/>
        <v>0</v>
      </c>
      <c r="T1565" s="113">
        <f t="shared" si="800"/>
        <v>0.16</v>
      </c>
      <c r="U1565" s="111">
        <f t="shared" si="781"/>
        <v>2</v>
      </c>
      <c r="V1565" s="111">
        <v>252</v>
      </c>
      <c r="W1565" s="110">
        <f t="shared" si="792"/>
        <v>1.0011786300000001</v>
      </c>
      <c r="X1565" s="103">
        <f t="shared" si="793"/>
        <v>0.12905443</v>
      </c>
      <c r="Y1565" s="103">
        <f t="shared" si="794"/>
        <v>0</v>
      </c>
      <c r="Z1565" s="114" t="str">
        <f t="shared" si="802"/>
        <v>A+J=</v>
      </c>
      <c r="AA1565" s="108">
        <f t="shared" si="803"/>
        <v>45769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2">
        <f t="shared" si="795"/>
        <v>45741</v>
      </c>
      <c r="B1566" s="103">
        <f t="shared" si="787"/>
        <v>109.70381445</v>
      </c>
      <c r="C1566" s="192">
        <f t="shared" si="805"/>
        <v>78.200223471692453</v>
      </c>
      <c r="D1566" s="104">
        <f t="shared" si="796"/>
        <v>1143.3130000000001</v>
      </c>
      <c r="E1566" s="105">
        <f t="shared" si="782"/>
        <v>1146.575</v>
      </c>
      <c r="F1566" s="106">
        <f t="shared" si="783"/>
        <v>45708</v>
      </c>
      <c r="G1566" s="107">
        <f t="shared" si="788"/>
        <v>2.8531119649648495E-3</v>
      </c>
      <c r="H1566" s="108">
        <f t="shared" si="801"/>
        <v>45769</v>
      </c>
      <c r="I1566" s="108">
        <f t="shared" si="789"/>
        <v>45769</v>
      </c>
      <c r="J1566" s="109">
        <f t="shared" si="797"/>
        <v>21</v>
      </c>
      <c r="K1566" s="109">
        <f t="shared" si="786"/>
        <v>3</v>
      </c>
      <c r="L1566" s="8">
        <f t="shared" si="798"/>
        <v>1.00040708</v>
      </c>
      <c r="M1566" s="110">
        <f t="shared" si="785"/>
        <v>1.00285311</v>
      </c>
      <c r="N1566" s="110">
        <f t="shared" si="780"/>
        <v>1.3998117140090609</v>
      </c>
      <c r="O1566" s="103">
        <f t="shared" si="784"/>
        <v>1.4003815399999999</v>
      </c>
      <c r="P1566" s="103">
        <f t="shared" si="790"/>
        <v>109.51014936999999</v>
      </c>
      <c r="Q1566" s="11">
        <f t="shared" si="804"/>
        <v>0</v>
      </c>
      <c r="R1566" s="30">
        <f t="shared" si="799"/>
        <v>0</v>
      </c>
      <c r="S1566" s="8">
        <f t="shared" si="791"/>
        <v>0</v>
      </c>
      <c r="T1566" s="113">
        <f t="shared" si="800"/>
        <v>0.16</v>
      </c>
      <c r="U1566" s="111">
        <f t="shared" si="781"/>
        <v>3</v>
      </c>
      <c r="V1566" s="111">
        <v>252</v>
      </c>
      <c r="W1566" s="110">
        <f t="shared" si="792"/>
        <v>1.001768467</v>
      </c>
      <c r="X1566" s="103">
        <f t="shared" si="793"/>
        <v>0.19366507999999999</v>
      </c>
      <c r="Y1566" s="103">
        <f t="shared" si="794"/>
        <v>0</v>
      </c>
      <c r="Z1566" s="114" t="str">
        <f t="shared" si="802"/>
        <v>A+J=</v>
      </c>
      <c r="AA1566" s="108">
        <f t="shared" si="803"/>
        <v>45769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2">
        <f t="shared" si="795"/>
        <v>45742</v>
      </c>
      <c r="B1567" s="103">
        <f t="shared" si="787"/>
        <v>109.78333934999999</v>
      </c>
      <c r="C1567" s="192">
        <f t="shared" si="805"/>
        <v>78.200223471692453</v>
      </c>
      <c r="D1567" s="104">
        <f t="shared" si="796"/>
        <v>1143.3130000000001</v>
      </c>
      <c r="E1567" s="105">
        <f t="shared" si="782"/>
        <v>1146.575</v>
      </c>
      <c r="F1567" s="106">
        <f t="shared" si="783"/>
        <v>45708</v>
      </c>
      <c r="G1567" s="107">
        <f t="shared" si="788"/>
        <v>2.8531119649648495E-3</v>
      </c>
      <c r="H1567" s="108">
        <f t="shared" si="801"/>
        <v>45769</v>
      </c>
      <c r="I1567" s="108">
        <f t="shared" si="789"/>
        <v>45769</v>
      </c>
      <c r="J1567" s="109">
        <f t="shared" si="797"/>
        <v>21</v>
      </c>
      <c r="K1567" s="109">
        <f t="shared" si="786"/>
        <v>4</v>
      </c>
      <c r="L1567" s="8">
        <f t="shared" si="798"/>
        <v>1.0005428199999999</v>
      </c>
      <c r="M1567" s="110">
        <f t="shared" si="785"/>
        <v>1.00285311</v>
      </c>
      <c r="N1567" s="110">
        <f t="shared" ref="N1567:N1630" si="806">IF(I1567&gt;I1566,N1566*M1567,N1566)</f>
        <v>1.3998117140090609</v>
      </c>
      <c r="O1567" s="103">
        <f t="shared" si="784"/>
        <v>1.40057155</v>
      </c>
      <c r="P1567" s="103">
        <f t="shared" si="790"/>
        <v>109.52500818999999</v>
      </c>
      <c r="Q1567" s="11">
        <f t="shared" si="804"/>
        <v>0</v>
      </c>
      <c r="R1567" s="30">
        <f t="shared" si="799"/>
        <v>0</v>
      </c>
      <c r="S1567" s="8">
        <f t="shared" si="791"/>
        <v>0</v>
      </c>
      <c r="T1567" s="113">
        <f t="shared" si="800"/>
        <v>0.16</v>
      </c>
      <c r="U1567" s="111">
        <f t="shared" si="781"/>
        <v>4</v>
      </c>
      <c r="V1567" s="111">
        <v>252</v>
      </c>
      <c r="W1567" s="110">
        <f t="shared" si="792"/>
        <v>1.0023586499999999</v>
      </c>
      <c r="X1567" s="103">
        <f t="shared" si="793"/>
        <v>0.25833116</v>
      </c>
      <c r="Y1567" s="103">
        <f t="shared" si="794"/>
        <v>0</v>
      </c>
      <c r="Z1567" s="114" t="str">
        <f t="shared" si="802"/>
        <v>A+J=</v>
      </c>
      <c r="AA1567" s="108">
        <f t="shared" si="803"/>
        <v>45769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2">
        <f t="shared" si="795"/>
        <v>45743</v>
      </c>
      <c r="B1568" s="103">
        <f t="shared" si="787"/>
        <v>109.86292158000001</v>
      </c>
      <c r="C1568" s="192">
        <f t="shared" si="805"/>
        <v>78.200223471692453</v>
      </c>
      <c r="D1568" s="104">
        <f t="shared" si="796"/>
        <v>1143.3130000000001</v>
      </c>
      <c r="E1568" s="105">
        <f t="shared" si="782"/>
        <v>1146.575</v>
      </c>
      <c r="F1568" s="106">
        <f t="shared" si="783"/>
        <v>45708</v>
      </c>
      <c r="G1568" s="107">
        <f t="shared" si="788"/>
        <v>2.8531119649648495E-3</v>
      </c>
      <c r="H1568" s="108">
        <f t="shared" si="801"/>
        <v>45769</v>
      </c>
      <c r="I1568" s="108">
        <f t="shared" si="789"/>
        <v>45769</v>
      </c>
      <c r="J1568" s="109">
        <f t="shared" si="797"/>
        <v>21</v>
      </c>
      <c r="K1568" s="109">
        <f t="shared" si="786"/>
        <v>5</v>
      </c>
      <c r="L1568" s="8">
        <f t="shared" si="798"/>
        <v>1.00067857</v>
      </c>
      <c r="M1568" s="110">
        <f t="shared" si="785"/>
        <v>1.00285311</v>
      </c>
      <c r="N1568" s="110">
        <f t="shared" si="806"/>
        <v>1.3998117140090609</v>
      </c>
      <c r="O1568" s="103">
        <f t="shared" si="784"/>
        <v>1.40076158</v>
      </c>
      <c r="P1568" s="103">
        <f t="shared" si="790"/>
        <v>109.53986858</v>
      </c>
      <c r="Q1568" s="11">
        <f t="shared" si="804"/>
        <v>0</v>
      </c>
      <c r="R1568" s="30">
        <f t="shared" si="799"/>
        <v>0</v>
      </c>
      <c r="S1568" s="8">
        <f t="shared" si="791"/>
        <v>0</v>
      </c>
      <c r="T1568" s="113">
        <f t="shared" si="800"/>
        <v>0.16</v>
      </c>
      <c r="U1568" s="111">
        <f t="shared" si="781"/>
        <v>5</v>
      </c>
      <c r="V1568" s="111">
        <v>252</v>
      </c>
      <c r="W1568" s="110">
        <f t="shared" si="792"/>
        <v>1.0029491820000001</v>
      </c>
      <c r="X1568" s="103">
        <f t="shared" si="793"/>
        <v>0.32305299999999998</v>
      </c>
      <c r="Y1568" s="103">
        <f t="shared" si="794"/>
        <v>0</v>
      </c>
      <c r="Z1568" s="114" t="str">
        <f t="shared" si="802"/>
        <v>A+J=</v>
      </c>
      <c r="AA1568" s="108">
        <f t="shared" si="803"/>
        <v>45769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2">
        <f t="shared" si="795"/>
        <v>45744</v>
      </c>
      <c r="B1569" s="103">
        <f t="shared" si="787"/>
        <v>109.94256095</v>
      </c>
      <c r="C1569" s="192">
        <f t="shared" si="805"/>
        <v>78.200223471692453</v>
      </c>
      <c r="D1569" s="104">
        <f t="shared" si="796"/>
        <v>1143.3130000000001</v>
      </c>
      <c r="E1569" s="105">
        <f t="shared" si="782"/>
        <v>1146.575</v>
      </c>
      <c r="F1569" s="106">
        <f t="shared" si="783"/>
        <v>45708</v>
      </c>
      <c r="G1569" s="107">
        <f t="shared" si="788"/>
        <v>2.8531119649648495E-3</v>
      </c>
      <c r="H1569" s="108">
        <f t="shared" si="801"/>
        <v>45769</v>
      </c>
      <c r="I1569" s="108">
        <f t="shared" si="789"/>
        <v>45769</v>
      </c>
      <c r="J1569" s="109">
        <f t="shared" si="797"/>
        <v>21</v>
      </c>
      <c r="K1569" s="109">
        <f t="shared" si="786"/>
        <v>6</v>
      </c>
      <c r="L1569" s="8">
        <f t="shared" si="798"/>
        <v>1.00081434</v>
      </c>
      <c r="M1569" s="110">
        <f t="shared" si="785"/>
        <v>1.00285311</v>
      </c>
      <c r="N1569" s="110">
        <f t="shared" si="806"/>
        <v>1.3998117140090609</v>
      </c>
      <c r="O1569" s="103">
        <f t="shared" si="784"/>
        <v>1.40095163</v>
      </c>
      <c r="P1569" s="103">
        <f t="shared" si="790"/>
        <v>109.55473053</v>
      </c>
      <c r="Q1569" s="11">
        <f t="shared" si="804"/>
        <v>0</v>
      </c>
      <c r="R1569" s="30">
        <f t="shared" si="799"/>
        <v>0</v>
      </c>
      <c r="S1569" s="8">
        <f t="shared" si="791"/>
        <v>0</v>
      </c>
      <c r="T1569" s="113">
        <f t="shared" si="800"/>
        <v>0.16</v>
      </c>
      <c r="U1569" s="111">
        <f t="shared" si="781"/>
        <v>6</v>
      </c>
      <c r="V1569" s="111">
        <v>252</v>
      </c>
      <c r="W1569" s="110">
        <f t="shared" si="792"/>
        <v>1.003540061</v>
      </c>
      <c r="X1569" s="103">
        <f t="shared" si="793"/>
        <v>0.38783042000000001</v>
      </c>
      <c r="Y1569" s="103">
        <f t="shared" si="794"/>
        <v>0</v>
      </c>
      <c r="Z1569" s="114" t="str">
        <f t="shared" si="802"/>
        <v>A+J=</v>
      </c>
      <c r="AA1569" s="108">
        <f t="shared" si="803"/>
        <v>45769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2">
        <f t="shared" si="795"/>
        <v>45745</v>
      </c>
      <c r="B1570" s="103">
        <f t="shared" si="787"/>
        <v>110.02225838</v>
      </c>
      <c r="C1570" s="192">
        <f t="shared" si="805"/>
        <v>78.200223471692453</v>
      </c>
      <c r="D1570" s="104">
        <f t="shared" si="796"/>
        <v>1143.3130000000001</v>
      </c>
      <c r="E1570" s="105">
        <f t="shared" si="782"/>
        <v>1146.575</v>
      </c>
      <c r="F1570" s="106">
        <f t="shared" si="783"/>
        <v>45708</v>
      </c>
      <c r="G1570" s="107">
        <f t="shared" si="788"/>
        <v>2.8531119649648495E-3</v>
      </c>
      <c r="H1570" s="108">
        <f t="shared" si="801"/>
        <v>45769</v>
      </c>
      <c r="I1570" s="108">
        <f t="shared" si="789"/>
        <v>45769</v>
      </c>
      <c r="J1570" s="109">
        <f t="shared" si="797"/>
        <v>21</v>
      </c>
      <c r="K1570" s="109">
        <f t="shared" si="786"/>
        <v>7</v>
      </c>
      <c r="L1570" s="8">
        <f t="shared" si="798"/>
        <v>1.0009501300000001</v>
      </c>
      <c r="M1570" s="110">
        <f t="shared" si="785"/>
        <v>1.00285311</v>
      </c>
      <c r="N1570" s="110">
        <f t="shared" si="806"/>
        <v>1.3998117140090609</v>
      </c>
      <c r="O1570" s="103">
        <f t="shared" si="784"/>
        <v>1.4011417100000001</v>
      </c>
      <c r="P1570" s="103">
        <f t="shared" si="790"/>
        <v>109.56959483</v>
      </c>
      <c r="Q1570" s="11">
        <f t="shared" si="804"/>
        <v>0</v>
      </c>
      <c r="R1570" s="30">
        <f t="shared" si="799"/>
        <v>0</v>
      </c>
      <c r="S1570" s="8">
        <f t="shared" si="791"/>
        <v>0</v>
      </c>
      <c r="T1570" s="113">
        <f t="shared" si="800"/>
        <v>0.16</v>
      </c>
      <c r="U1570" s="111">
        <f t="shared" si="781"/>
        <v>7</v>
      </c>
      <c r="V1570" s="111">
        <v>252</v>
      </c>
      <c r="W1570" s="110">
        <f t="shared" si="792"/>
        <v>1.004131288</v>
      </c>
      <c r="X1570" s="103">
        <f t="shared" si="793"/>
        <v>0.45266355000000003</v>
      </c>
      <c r="Y1570" s="103">
        <f t="shared" si="794"/>
        <v>0</v>
      </c>
      <c r="Z1570" s="114" t="str">
        <f t="shared" si="802"/>
        <v>A+J=</v>
      </c>
      <c r="AA1570" s="108">
        <f t="shared" si="803"/>
        <v>45769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2">
        <f t="shared" si="795"/>
        <v>45746</v>
      </c>
      <c r="B1571" s="103">
        <f t="shared" si="787"/>
        <v>110.02225838</v>
      </c>
      <c r="C1571" s="192">
        <f t="shared" si="805"/>
        <v>78.200223471692453</v>
      </c>
      <c r="D1571" s="104">
        <f t="shared" si="796"/>
        <v>1143.3130000000001</v>
      </c>
      <c r="E1571" s="105">
        <f t="shared" si="782"/>
        <v>1146.575</v>
      </c>
      <c r="F1571" s="106">
        <f t="shared" si="783"/>
        <v>45708</v>
      </c>
      <c r="G1571" s="107">
        <f t="shared" si="788"/>
        <v>2.8531119649648495E-3</v>
      </c>
      <c r="H1571" s="108">
        <f t="shared" si="801"/>
        <v>45769</v>
      </c>
      <c r="I1571" s="108">
        <f t="shared" si="789"/>
        <v>45769</v>
      </c>
      <c r="J1571" s="109">
        <f t="shared" si="797"/>
        <v>21</v>
      </c>
      <c r="K1571" s="109">
        <f t="shared" si="786"/>
        <v>7</v>
      </c>
      <c r="L1571" s="8">
        <f t="shared" si="798"/>
        <v>1.0009501300000001</v>
      </c>
      <c r="M1571" s="110">
        <f t="shared" si="785"/>
        <v>1.00285311</v>
      </c>
      <c r="N1571" s="110">
        <f t="shared" si="806"/>
        <v>1.3998117140090609</v>
      </c>
      <c r="O1571" s="103">
        <f t="shared" si="784"/>
        <v>1.4011417100000001</v>
      </c>
      <c r="P1571" s="103">
        <f t="shared" si="790"/>
        <v>109.56959483</v>
      </c>
      <c r="Q1571" s="11">
        <f t="shared" si="804"/>
        <v>0</v>
      </c>
      <c r="R1571" s="30">
        <f t="shared" si="799"/>
        <v>0</v>
      </c>
      <c r="S1571" s="8">
        <f t="shared" si="791"/>
        <v>0</v>
      </c>
      <c r="T1571" s="113">
        <f t="shared" si="800"/>
        <v>0.16</v>
      </c>
      <c r="U1571" s="111">
        <f t="shared" si="781"/>
        <v>7</v>
      </c>
      <c r="V1571" s="111">
        <v>252</v>
      </c>
      <c r="W1571" s="110">
        <f t="shared" si="792"/>
        <v>1.004131288</v>
      </c>
      <c r="X1571" s="103">
        <f t="shared" si="793"/>
        <v>0.45266355000000003</v>
      </c>
      <c r="Y1571" s="103">
        <f t="shared" si="794"/>
        <v>0</v>
      </c>
      <c r="Z1571" s="114" t="str">
        <f t="shared" si="802"/>
        <v>A+J=</v>
      </c>
      <c r="AA1571" s="108">
        <f t="shared" si="803"/>
        <v>45769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2">
        <f t="shared" si="795"/>
        <v>45747</v>
      </c>
      <c r="B1572" s="103">
        <f t="shared" si="787"/>
        <v>110.02225838</v>
      </c>
      <c r="C1572" s="192">
        <f t="shared" si="805"/>
        <v>78.200223471692453</v>
      </c>
      <c r="D1572" s="104">
        <f t="shared" si="796"/>
        <v>1143.3130000000001</v>
      </c>
      <c r="E1572" s="105">
        <f t="shared" si="782"/>
        <v>1146.575</v>
      </c>
      <c r="F1572" s="106">
        <f t="shared" si="783"/>
        <v>45708</v>
      </c>
      <c r="G1572" s="107">
        <f t="shared" si="788"/>
        <v>2.8531119649648495E-3</v>
      </c>
      <c r="H1572" s="108">
        <f t="shared" si="801"/>
        <v>45769</v>
      </c>
      <c r="I1572" s="108">
        <f t="shared" si="789"/>
        <v>45769</v>
      </c>
      <c r="J1572" s="109">
        <f t="shared" si="797"/>
        <v>21</v>
      </c>
      <c r="K1572" s="109">
        <f t="shared" si="786"/>
        <v>7</v>
      </c>
      <c r="L1572" s="8">
        <f t="shared" si="798"/>
        <v>1.0009501300000001</v>
      </c>
      <c r="M1572" s="110">
        <f t="shared" si="785"/>
        <v>1.00285311</v>
      </c>
      <c r="N1572" s="110">
        <f t="shared" si="806"/>
        <v>1.3998117140090609</v>
      </c>
      <c r="O1572" s="103">
        <f t="shared" si="784"/>
        <v>1.4011417100000001</v>
      </c>
      <c r="P1572" s="103">
        <f t="shared" si="790"/>
        <v>109.56959483</v>
      </c>
      <c r="Q1572" s="11">
        <f t="shared" si="804"/>
        <v>0</v>
      </c>
      <c r="R1572" s="30">
        <f t="shared" si="799"/>
        <v>0</v>
      </c>
      <c r="S1572" s="8">
        <f t="shared" si="791"/>
        <v>0</v>
      </c>
      <c r="T1572" s="113">
        <f t="shared" si="800"/>
        <v>0.16</v>
      </c>
      <c r="U1572" s="111">
        <f t="shared" si="781"/>
        <v>7</v>
      </c>
      <c r="V1572" s="111">
        <v>252</v>
      </c>
      <c r="W1572" s="110">
        <f t="shared" si="792"/>
        <v>1.004131288</v>
      </c>
      <c r="X1572" s="103">
        <f t="shared" si="793"/>
        <v>0.45266355000000003</v>
      </c>
      <c r="Y1572" s="103">
        <f t="shared" si="794"/>
        <v>0</v>
      </c>
      <c r="Z1572" s="114" t="str">
        <f t="shared" si="802"/>
        <v>A+J=</v>
      </c>
      <c r="AA1572" s="108">
        <f t="shared" si="803"/>
        <v>45769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2">
        <f t="shared" si="795"/>
        <v>45748</v>
      </c>
      <c r="B1573" s="103">
        <f t="shared" si="787"/>
        <v>110.10201398</v>
      </c>
      <c r="C1573" s="192">
        <f t="shared" si="805"/>
        <v>78.200223471692453</v>
      </c>
      <c r="D1573" s="104">
        <f t="shared" si="796"/>
        <v>1143.3130000000001</v>
      </c>
      <c r="E1573" s="105">
        <f t="shared" si="782"/>
        <v>1146.575</v>
      </c>
      <c r="F1573" s="106">
        <f t="shared" si="783"/>
        <v>45708</v>
      </c>
      <c r="G1573" s="107">
        <f t="shared" si="788"/>
        <v>2.8531119649648495E-3</v>
      </c>
      <c r="H1573" s="108">
        <f t="shared" si="801"/>
        <v>45769</v>
      </c>
      <c r="I1573" s="108">
        <f t="shared" si="789"/>
        <v>45769</v>
      </c>
      <c r="J1573" s="109">
        <f t="shared" si="797"/>
        <v>21</v>
      </c>
      <c r="K1573" s="109">
        <f t="shared" si="786"/>
        <v>8</v>
      </c>
      <c r="L1573" s="8">
        <f t="shared" si="798"/>
        <v>1.0010859400000001</v>
      </c>
      <c r="M1573" s="110">
        <f t="shared" si="785"/>
        <v>1.00285311</v>
      </c>
      <c r="N1573" s="110">
        <f t="shared" si="806"/>
        <v>1.3998117140090609</v>
      </c>
      <c r="O1573" s="103">
        <f t="shared" si="784"/>
        <v>1.40133182</v>
      </c>
      <c r="P1573" s="103">
        <f t="shared" si="790"/>
        <v>109.58446148</v>
      </c>
      <c r="Q1573" s="11">
        <f t="shared" si="804"/>
        <v>0</v>
      </c>
      <c r="R1573" s="30">
        <f t="shared" si="799"/>
        <v>0</v>
      </c>
      <c r="S1573" s="8">
        <f t="shared" si="791"/>
        <v>0</v>
      </c>
      <c r="T1573" s="113">
        <f t="shared" si="800"/>
        <v>0.16</v>
      </c>
      <c r="U1573" s="111">
        <f t="shared" ref="U1573:U1636" si="807">IF(Q1572&gt;0,1,IF(K1573=K1572,U1572,U1572+1))</f>
        <v>8</v>
      </c>
      <c r="V1573" s="111">
        <v>252</v>
      </c>
      <c r="W1573" s="110">
        <f t="shared" si="792"/>
        <v>1.0047228640000001</v>
      </c>
      <c r="X1573" s="103">
        <f t="shared" si="793"/>
        <v>0.51755249999999997</v>
      </c>
      <c r="Y1573" s="103">
        <f t="shared" si="794"/>
        <v>0</v>
      </c>
      <c r="Z1573" s="114" t="str">
        <f t="shared" si="802"/>
        <v>A+J=</v>
      </c>
      <c r="AA1573" s="108">
        <f t="shared" si="803"/>
        <v>45769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2">
        <f t="shared" si="795"/>
        <v>45749</v>
      </c>
      <c r="B1574" s="103">
        <f t="shared" si="787"/>
        <v>110.18182609</v>
      </c>
      <c r="C1574" s="192">
        <f t="shared" si="805"/>
        <v>78.200223471692453</v>
      </c>
      <c r="D1574" s="104">
        <f t="shared" si="796"/>
        <v>1143.3130000000001</v>
      </c>
      <c r="E1574" s="105">
        <f t="shared" si="782"/>
        <v>1146.575</v>
      </c>
      <c r="F1574" s="106">
        <f t="shared" si="783"/>
        <v>45708</v>
      </c>
      <c r="G1574" s="107">
        <f t="shared" si="788"/>
        <v>2.8531119649648495E-3</v>
      </c>
      <c r="H1574" s="108">
        <f t="shared" si="801"/>
        <v>45769</v>
      </c>
      <c r="I1574" s="108">
        <f t="shared" si="789"/>
        <v>45769</v>
      </c>
      <c r="J1574" s="109">
        <f t="shared" si="797"/>
        <v>21</v>
      </c>
      <c r="K1574" s="109">
        <f t="shared" si="786"/>
        <v>9</v>
      </c>
      <c r="L1574" s="8">
        <f t="shared" si="798"/>
        <v>1.00122176</v>
      </c>
      <c r="M1574" s="110">
        <f t="shared" si="785"/>
        <v>1.00285311</v>
      </c>
      <c r="N1574" s="110">
        <f t="shared" si="806"/>
        <v>1.3998117140090609</v>
      </c>
      <c r="O1574" s="103">
        <f t="shared" si="784"/>
        <v>1.4015219400000001</v>
      </c>
      <c r="P1574" s="103">
        <f t="shared" si="790"/>
        <v>109.5993289</v>
      </c>
      <c r="Q1574" s="11">
        <f t="shared" si="804"/>
        <v>0</v>
      </c>
      <c r="R1574" s="30">
        <f t="shared" si="799"/>
        <v>0</v>
      </c>
      <c r="S1574" s="8">
        <f t="shared" si="791"/>
        <v>0</v>
      </c>
      <c r="T1574" s="113">
        <f t="shared" si="800"/>
        <v>0.16</v>
      </c>
      <c r="U1574" s="111">
        <f t="shared" si="807"/>
        <v>9</v>
      </c>
      <c r="V1574" s="111">
        <v>252</v>
      </c>
      <c r="W1574" s="110">
        <f t="shared" si="792"/>
        <v>1.005314788</v>
      </c>
      <c r="X1574" s="103">
        <f t="shared" si="793"/>
        <v>0.58249719</v>
      </c>
      <c r="Y1574" s="103">
        <f t="shared" si="794"/>
        <v>0</v>
      </c>
      <c r="Z1574" s="114" t="str">
        <f t="shared" si="802"/>
        <v>A+J=</v>
      </c>
      <c r="AA1574" s="108">
        <f t="shared" si="803"/>
        <v>45769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2">
        <f t="shared" si="795"/>
        <v>45750</v>
      </c>
      <c r="B1575" s="103">
        <f t="shared" si="787"/>
        <v>110.261698</v>
      </c>
      <c r="C1575" s="192">
        <f t="shared" si="805"/>
        <v>78.200223471692453</v>
      </c>
      <c r="D1575" s="104">
        <f t="shared" si="796"/>
        <v>1143.3130000000001</v>
      </c>
      <c r="E1575" s="105">
        <f t="shared" si="782"/>
        <v>1146.575</v>
      </c>
      <c r="F1575" s="106">
        <f t="shared" si="783"/>
        <v>45708</v>
      </c>
      <c r="G1575" s="107">
        <f t="shared" si="788"/>
        <v>2.8531119649648495E-3</v>
      </c>
      <c r="H1575" s="108">
        <f t="shared" si="801"/>
        <v>45769</v>
      </c>
      <c r="I1575" s="108">
        <f t="shared" si="789"/>
        <v>45769</v>
      </c>
      <c r="J1575" s="109">
        <f t="shared" si="797"/>
        <v>21</v>
      </c>
      <c r="K1575" s="109">
        <f t="shared" si="786"/>
        <v>10</v>
      </c>
      <c r="L1575" s="8">
        <f t="shared" si="798"/>
        <v>1.0013576099999999</v>
      </c>
      <c r="M1575" s="110">
        <f t="shared" si="785"/>
        <v>1.00285311</v>
      </c>
      <c r="N1575" s="110">
        <f t="shared" si="806"/>
        <v>1.3998117140090609</v>
      </c>
      <c r="O1575" s="103">
        <f t="shared" si="784"/>
        <v>1.4017121100000001</v>
      </c>
      <c r="P1575" s="103">
        <f t="shared" si="790"/>
        <v>109.61420024</v>
      </c>
      <c r="Q1575" s="11">
        <f t="shared" si="804"/>
        <v>0</v>
      </c>
      <c r="R1575" s="30">
        <f t="shared" si="799"/>
        <v>0</v>
      </c>
      <c r="S1575" s="8">
        <f t="shared" si="791"/>
        <v>0</v>
      </c>
      <c r="T1575" s="113">
        <f t="shared" si="800"/>
        <v>0.16</v>
      </c>
      <c r="U1575" s="111">
        <f t="shared" si="807"/>
        <v>10</v>
      </c>
      <c r="V1575" s="111">
        <v>252</v>
      </c>
      <c r="W1575" s="110">
        <f t="shared" si="792"/>
        <v>1.005907061</v>
      </c>
      <c r="X1575" s="103">
        <f t="shared" si="793"/>
        <v>0.64749776000000003</v>
      </c>
      <c r="Y1575" s="103">
        <f t="shared" si="794"/>
        <v>0</v>
      </c>
      <c r="Z1575" s="114" t="str">
        <f t="shared" si="802"/>
        <v>A+J=</v>
      </c>
      <c r="AA1575" s="108">
        <f t="shared" si="803"/>
        <v>45769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2">
        <f t="shared" si="795"/>
        <v>45751</v>
      </c>
      <c r="B1576" s="103">
        <f t="shared" si="787"/>
        <v>110.34162656999999</v>
      </c>
      <c r="C1576" s="192">
        <f t="shared" si="805"/>
        <v>78.200223471692453</v>
      </c>
      <c r="D1576" s="104">
        <f t="shared" si="796"/>
        <v>1143.3130000000001</v>
      </c>
      <c r="E1576" s="105">
        <f t="shared" ref="E1576:E1639" si="808">IF($K1576=1,VLOOKUP($A1575,$AO$10:$AS$165,4),E1575)</f>
        <v>1146.575</v>
      </c>
      <c r="F1576" s="106">
        <f t="shared" ref="F1576:F1639" si="809">IF($K1576=1,VLOOKUP($A1575,$AO$10:$AS$165,5),F1575)</f>
        <v>45708</v>
      </c>
      <c r="G1576" s="107">
        <f t="shared" si="788"/>
        <v>2.8531119649648495E-3</v>
      </c>
      <c r="H1576" s="108">
        <f t="shared" si="801"/>
        <v>45769</v>
      </c>
      <c r="I1576" s="108">
        <f t="shared" si="789"/>
        <v>45769</v>
      </c>
      <c r="J1576" s="109">
        <f t="shared" si="797"/>
        <v>21</v>
      </c>
      <c r="K1576" s="109">
        <f t="shared" si="786"/>
        <v>11</v>
      </c>
      <c r="L1576" s="8">
        <f t="shared" si="798"/>
        <v>1.00149347</v>
      </c>
      <c r="M1576" s="110">
        <f t="shared" si="785"/>
        <v>1.00285311</v>
      </c>
      <c r="N1576" s="110">
        <f t="shared" si="806"/>
        <v>1.3998117140090609</v>
      </c>
      <c r="O1576" s="103">
        <f t="shared" si="784"/>
        <v>1.40190229</v>
      </c>
      <c r="P1576" s="103">
        <f t="shared" si="790"/>
        <v>109.62907236</v>
      </c>
      <c r="Q1576" s="11">
        <f t="shared" si="804"/>
        <v>0</v>
      </c>
      <c r="R1576" s="30">
        <f t="shared" si="799"/>
        <v>0</v>
      </c>
      <c r="S1576" s="8">
        <f t="shared" si="791"/>
        <v>0</v>
      </c>
      <c r="T1576" s="113">
        <f t="shared" si="800"/>
        <v>0.16</v>
      </c>
      <c r="U1576" s="111">
        <f t="shared" si="807"/>
        <v>11</v>
      </c>
      <c r="V1576" s="111">
        <v>252</v>
      </c>
      <c r="W1576" s="110">
        <f t="shared" si="792"/>
        <v>1.0064996829999999</v>
      </c>
      <c r="X1576" s="103">
        <f t="shared" si="793"/>
        <v>0.71255420999999997</v>
      </c>
      <c r="Y1576" s="103">
        <f t="shared" si="794"/>
        <v>0</v>
      </c>
      <c r="Z1576" s="114" t="str">
        <f t="shared" si="802"/>
        <v>A+J=</v>
      </c>
      <c r="AA1576" s="108">
        <f t="shared" si="803"/>
        <v>45769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2">
        <f t="shared" si="795"/>
        <v>45752</v>
      </c>
      <c r="B1577" s="103">
        <f t="shared" si="787"/>
        <v>110.42161261</v>
      </c>
      <c r="C1577" s="192">
        <f t="shared" si="805"/>
        <v>78.200223471692453</v>
      </c>
      <c r="D1577" s="104">
        <f t="shared" si="796"/>
        <v>1143.3130000000001</v>
      </c>
      <c r="E1577" s="105">
        <f t="shared" si="808"/>
        <v>1146.575</v>
      </c>
      <c r="F1577" s="106">
        <f t="shared" si="809"/>
        <v>45708</v>
      </c>
      <c r="G1577" s="107">
        <f t="shared" si="788"/>
        <v>2.8531119649648495E-3</v>
      </c>
      <c r="H1577" s="108">
        <f t="shared" si="801"/>
        <v>45769</v>
      </c>
      <c r="I1577" s="108">
        <f t="shared" si="789"/>
        <v>45769</v>
      </c>
      <c r="J1577" s="109">
        <f t="shared" si="797"/>
        <v>21</v>
      </c>
      <c r="K1577" s="109">
        <f t="shared" si="786"/>
        <v>12</v>
      </c>
      <c r="L1577" s="8">
        <f t="shared" si="798"/>
        <v>1.00162935</v>
      </c>
      <c r="M1577" s="110">
        <f t="shared" si="785"/>
        <v>1.00285311</v>
      </c>
      <c r="N1577" s="110">
        <f t="shared" si="806"/>
        <v>1.3998117140090609</v>
      </c>
      <c r="O1577" s="103">
        <f t="shared" ref="O1577:O1640" si="810">TRUNC(TRUNC((L1577*N1577),15),8)</f>
        <v>1.40209249</v>
      </c>
      <c r="P1577" s="103">
        <f t="shared" si="790"/>
        <v>109.64394604</v>
      </c>
      <c r="Q1577" s="11">
        <f t="shared" si="804"/>
        <v>0</v>
      </c>
      <c r="R1577" s="30">
        <f t="shared" si="799"/>
        <v>0</v>
      </c>
      <c r="S1577" s="8">
        <f t="shared" si="791"/>
        <v>0</v>
      </c>
      <c r="T1577" s="113">
        <f t="shared" si="800"/>
        <v>0.16</v>
      </c>
      <c r="U1577" s="111">
        <f t="shared" si="807"/>
        <v>12</v>
      </c>
      <c r="V1577" s="111">
        <v>252</v>
      </c>
      <c r="W1577" s="110">
        <f t="shared" si="792"/>
        <v>1.007092654</v>
      </c>
      <c r="X1577" s="103">
        <f t="shared" si="793"/>
        <v>0.77766656999999995</v>
      </c>
      <c r="Y1577" s="103">
        <f t="shared" si="794"/>
        <v>0</v>
      </c>
      <c r="Z1577" s="114" t="str">
        <f t="shared" si="802"/>
        <v>A+J=</v>
      </c>
      <c r="AA1577" s="108">
        <f t="shared" si="803"/>
        <v>45769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2">
        <f t="shared" si="795"/>
        <v>45753</v>
      </c>
      <c r="B1578" s="103">
        <f t="shared" si="787"/>
        <v>110.42161261</v>
      </c>
      <c r="C1578" s="192">
        <f t="shared" si="805"/>
        <v>78.200223471692453</v>
      </c>
      <c r="D1578" s="104">
        <f t="shared" si="796"/>
        <v>1143.3130000000001</v>
      </c>
      <c r="E1578" s="105">
        <f t="shared" si="808"/>
        <v>1146.575</v>
      </c>
      <c r="F1578" s="106">
        <f t="shared" si="809"/>
        <v>45708</v>
      </c>
      <c r="G1578" s="107">
        <f t="shared" si="788"/>
        <v>2.8531119649648495E-3</v>
      </c>
      <c r="H1578" s="108">
        <f t="shared" si="801"/>
        <v>45769</v>
      </c>
      <c r="I1578" s="108">
        <f t="shared" si="789"/>
        <v>45769</v>
      </c>
      <c r="J1578" s="109">
        <f t="shared" si="797"/>
        <v>21</v>
      </c>
      <c r="K1578" s="109">
        <f t="shared" si="786"/>
        <v>12</v>
      </c>
      <c r="L1578" s="8">
        <f t="shared" si="798"/>
        <v>1.00162935</v>
      </c>
      <c r="M1578" s="110">
        <f t="shared" ref="M1578:M1641" si="811">IF(I1578&gt;I1577,L1577,M1577)</f>
        <v>1.00285311</v>
      </c>
      <c r="N1578" s="110">
        <f t="shared" si="806"/>
        <v>1.3998117140090609</v>
      </c>
      <c r="O1578" s="103">
        <f t="shared" si="810"/>
        <v>1.40209249</v>
      </c>
      <c r="P1578" s="103">
        <f t="shared" si="790"/>
        <v>109.64394604</v>
      </c>
      <c r="Q1578" s="11">
        <f t="shared" si="804"/>
        <v>0</v>
      </c>
      <c r="R1578" s="30">
        <f t="shared" si="799"/>
        <v>0</v>
      </c>
      <c r="S1578" s="8">
        <f t="shared" si="791"/>
        <v>0</v>
      </c>
      <c r="T1578" s="113">
        <f t="shared" si="800"/>
        <v>0.16</v>
      </c>
      <c r="U1578" s="111">
        <f t="shared" si="807"/>
        <v>12</v>
      </c>
      <c r="V1578" s="111">
        <v>252</v>
      </c>
      <c r="W1578" s="110">
        <f t="shared" si="792"/>
        <v>1.007092654</v>
      </c>
      <c r="X1578" s="103">
        <f t="shared" si="793"/>
        <v>0.77766656999999995</v>
      </c>
      <c r="Y1578" s="103">
        <f t="shared" si="794"/>
        <v>0</v>
      </c>
      <c r="Z1578" s="114" t="str">
        <f t="shared" si="802"/>
        <v>A+J=</v>
      </c>
      <c r="AA1578" s="108">
        <f t="shared" si="803"/>
        <v>45769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2">
        <f t="shared" si="795"/>
        <v>45754</v>
      </c>
      <c r="B1579" s="103">
        <f t="shared" si="787"/>
        <v>110.42161261</v>
      </c>
      <c r="C1579" s="192">
        <f t="shared" si="805"/>
        <v>78.200223471692453</v>
      </c>
      <c r="D1579" s="104">
        <f t="shared" si="796"/>
        <v>1143.3130000000001</v>
      </c>
      <c r="E1579" s="105">
        <f t="shared" si="808"/>
        <v>1146.575</v>
      </c>
      <c r="F1579" s="106">
        <f t="shared" si="809"/>
        <v>45708</v>
      </c>
      <c r="G1579" s="107">
        <f t="shared" si="788"/>
        <v>2.8531119649648495E-3</v>
      </c>
      <c r="H1579" s="108">
        <f t="shared" si="801"/>
        <v>45769</v>
      </c>
      <c r="I1579" s="108">
        <f t="shared" si="789"/>
        <v>45769</v>
      </c>
      <c r="J1579" s="109">
        <f t="shared" si="797"/>
        <v>21</v>
      </c>
      <c r="K1579" s="109">
        <f t="shared" si="786"/>
        <v>12</v>
      </c>
      <c r="L1579" s="8">
        <f t="shared" si="798"/>
        <v>1.00162935</v>
      </c>
      <c r="M1579" s="110">
        <f t="shared" si="811"/>
        <v>1.00285311</v>
      </c>
      <c r="N1579" s="110">
        <f t="shared" si="806"/>
        <v>1.3998117140090609</v>
      </c>
      <c r="O1579" s="103">
        <f t="shared" si="810"/>
        <v>1.40209249</v>
      </c>
      <c r="P1579" s="103">
        <f t="shared" si="790"/>
        <v>109.64394604</v>
      </c>
      <c r="Q1579" s="11">
        <f t="shared" si="804"/>
        <v>0</v>
      </c>
      <c r="R1579" s="30">
        <f t="shared" si="799"/>
        <v>0</v>
      </c>
      <c r="S1579" s="8">
        <f t="shared" si="791"/>
        <v>0</v>
      </c>
      <c r="T1579" s="113">
        <f t="shared" si="800"/>
        <v>0.16</v>
      </c>
      <c r="U1579" s="111">
        <f t="shared" si="807"/>
        <v>12</v>
      </c>
      <c r="V1579" s="111">
        <v>252</v>
      </c>
      <c r="W1579" s="110">
        <f t="shared" si="792"/>
        <v>1.007092654</v>
      </c>
      <c r="X1579" s="103">
        <f t="shared" si="793"/>
        <v>0.77766656999999995</v>
      </c>
      <c r="Y1579" s="103">
        <f t="shared" si="794"/>
        <v>0</v>
      </c>
      <c r="Z1579" s="114" t="str">
        <f t="shared" si="802"/>
        <v>A+J=</v>
      </c>
      <c r="AA1579" s="108">
        <f t="shared" si="803"/>
        <v>45769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2">
        <f t="shared" si="795"/>
        <v>45755</v>
      </c>
      <c r="B1580" s="103">
        <f t="shared" si="787"/>
        <v>110.50165771</v>
      </c>
      <c r="C1580" s="192">
        <f t="shared" si="805"/>
        <v>78.200223471692453</v>
      </c>
      <c r="D1580" s="104">
        <f t="shared" si="796"/>
        <v>1143.3130000000001</v>
      </c>
      <c r="E1580" s="105">
        <f t="shared" si="808"/>
        <v>1146.575</v>
      </c>
      <c r="F1580" s="106">
        <f t="shared" si="809"/>
        <v>45708</v>
      </c>
      <c r="G1580" s="107">
        <f t="shared" si="788"/>
        <v>2.8531119649648495E-3</v>
      </c>
      <c r="H1580" s="108">
        <f t="shared" si="801"/>
        <v>45769</v>
      </c>
      <c r="I1580" s="108">
        <f t="shared" si="789"/>
        <v>45769</v>
      </c>
      <c r="J1580" s="109">
        <f t="shared" si="797"/>
        <v>21</v>
      </c>
      <c r="K1580" s="109">
        <f t="shared" ref="K1580:K1643" si="812">(J1580-(NETWORKDAYS(A1580,I1580,AD$171:AD$502)-1))</f>
        <v>13</v>
      </c>
      <c r="L1580" s="8">
        <f t="shared" si="798"/>
        <v>1.0017652500000001</v>
      </c>
      <c r="M1580" s="110">
        <f t="shared" si="811"/>
        <v>1.00285311</v>
      </c>
      <c r="N1580" s="110">
        <f t="shared" si="806"/>
        <v>1.3998117140090609</v>
      </c>
      <c r="O1580" s="103">
        <f t="shared" si="810"/>
        <v>1.40228273</v>
      </c>
      <c r="P1580" s="103">
        <f t="shared" si="790"/>
        <v>109.65882285000001</v>
      </c>
      <c r="Q1580" s="11">
        <f t="shared" si="804"/>
        <v>0</v>
      </c>
      <c r="R1580" s="30">
        <f t="shared" si="799"/>
        <v>0</v>
      </c>
      <c r="S1580" s="8">
        <f t="shared" si="791"/>
        <v>0</v>
      </c>
      <c r="T1580" s="113">
        <f t="shared" si="800"/>
        <v>0.16</v>
      </c>
      <c r="U1580" s="111">
        <f t="shared" si="807"/>
        <v>13</v>
      </c>
      <c r="V1580" s="111">
        <v>252</v>
      </c>
      <c r="W1580" s="110">
        <f t="shared" si="792"/>
        <v>1.0076859739999999</v>
      </c>
      <c r="X1580" s="103">
        <f t="shared" si="793"/>
        <v>0.84283485999999996</v>
      </c>
      <c r="Y1580" s="103">
        <f t="shared" si="794"/>
        <v>0</v>
      </c>
      <c r="Z1580" s="114" t="str">
        <f t="shared" si="802"/>
        <v>A+J=</v>
      </c>
      <c r="AA1580" s="108">
        <f t="shared" si="803"/>
        <v>45769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2">
        <f t="shared" si="795"/>
        <v>45756</v>
      </c>
      <c r="B1581" s="103">
        <f t="shared" si="787"/>
        <v>110.58176043</v>
      </c>
      <c r="C1581" s="192">
        <f t="shared" si="805"/>
        <v>78.200223471692453</v>
      </c>
      <c r="D1581" s="104">
        <f t="shared" si="796"/>
        <v>1143.3130000000001</v>
      </c>
      <c r="E1581" s="105">
        <f t="shared" si="808"/>
        <v>1146.575</v>
      </c>
      <c r="F1581" s="106">
        <f t="shared" si="809"/>
        <v>45708</v>
      </c>
      <c r="G1581" s="107">
        <f t="shared" si="788"/>
        <v>2.8531119649648495E-3</v>
      </c>
      <c r="H1581" s="108">
        <f t="shared" si="801"/>
        <v>45769</v>
      </c>
      <c r="I1581" s="108">
        <f t="shared" si="789"/>
        <v>45769</v>
      </c>
      <c r="J1581" s="109">
        <f t="shared" si="797"/>
        <v>21</v>
      </c>
      <c r="K1581" s="109">
        <f t="shared" si="812"/>
        <v>14</v>
      </c>
      <c r="L1581" s="8">
        <f t="shared" si="798"/>
        <v>1.00190117</v>
      </c>
      <c r="M1581" s="110">
        <f t="shared" si="811"/>
        <v>1.00285311</v>
      </c>
      <c r="N1581" s="110">
        <f t="shared" si="806"/>
        <v>1.3998117140090609</v>
      </c>
      <c r="O1581" s="103">
        <f t="shared" si="810"/>
        <v>1.4024729899999999</v>
      </c>
      <c r="P1581" s="103">
        <f t="shared" si="790"/>
        <v>109.67370123000001</v>
      </c>
      <c r="Q1581" s="11">
        <f t="shared" si="804"/>
        <v>0</v>
      </c>
      <c r="R1581" s="30">
        <f t="shared" si="799"/>
        <v>0</v>
      </c>
      <c r="S1581" s="8">
        <f t="shared" si="791"/>
        <v>0</v>
      </c>
      <c r="T1581" s="113">
        <f t="shared" si="800"/>
        <v>0.16</v>
      </c>
      <c r="U1581" s="111">
        <f t="shared" si="807"/>
        <v>14</v>
      </c>
      <c r="V1581" s="111">
        <v>252</v>
      </c>
      <c r="W1581" s="110">
        <f t="shared" si="792"/>
        <v>1.0082796439999999</v>
      </c>
      <c r="X1581" s="103">
        <f t="shared" si="793"/>
        <v>0.90805919999999996</v>
      </c>
      <c r="Y1581" s="103">
        <f t="shared" si="794"/>
        <v>0</v>
      </c>
      <c r="Z1581" s="114" t="str">
        <f t="shared" si="802"/>
        <v>A+J=</v>
      </c>
      <c r="AA1581" s="108">
        <f t="shared" si="803"/>
        <v>45769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2">
        <f t="shared" si="795"/>
        <v>45757</v>
      </c>
      <c r="B1582" s="103">
        <f t="shared" si="787"/>
        <v>110.66192076999999</v>
      </c>
      <c r="C1582" s="192">
        <f t="shared" si="805"/>
        <v>78.200223471692453</v>
      </c>
      <c r="D1582" s="104">
        <f t="shared" si="796"/>
        <v>1143.3130000000001</v>
      </c>
      <c r="E1582" s="105">
        <f t="shared" si="808"/>
        <v>1146.575</v>
      </c>
      <c r="F1582" s="106">
        <f t="shared" si="809"/>
        <v>45708</v>
      </c>
      <c r="G1582" s="107">
        <f t="shared" si="788"/>
        <v>2.8531119649648495E-3</v>
      </c>
      <c r="H1582" s="108">
        <f t="shared" si="801"/>
        <v>45769</v>
      </c>
      <c r="I1582" s="108">
        <f t="shared" si="789"/>
        <v>45769</v>
      </c>
      <c r="J1582" s="109">
        <f t="shared" si="797"/>
        <v>21</v>
      </c>
      <c r="K1582" s="109">
        <f t="shared" si="812"/>
        <v>15</v>
      </c>
      <c r="L1582" s="8">
        <f t="shared" si="798"/>
        <v>1.0020370999999999</v>
      </c>
      <c r="M1582" s="110">
        <f t="shared" si="811"/>
        <v>1.00285311</v>
      </c>
      <c r="N1582" s="110">
        <f t="shared" si="806"/>
        <v>1.3998117140090609</v>
      </c>
      <c r="O1582" s="103">
        <f t="shared" si="810"/>
        <v>1.4026632699999999</v>
      </c>
      <c r="P1582" s="103">
        <f t="shared" si="790"/>
        <v>109.68858116</v>
      </c>
      <c r="Q1582" s="11">
        <f t="shared" si="804"/>
        <v>0</v>
      </c>
      <c r="R1582" s="30">
        <f t="shared" si="799"/>
        <v>0</v>
      </c>
      <c r="S1582" s="8">
        <f t="shared" si="791"/>
        <v>0</v>
      </c>
      <c r="T1582" s="113">
        <f t="shared" si="800"/>
        <v>0.16</v>
      </c>
      <c r="U1582" s="111">
        <f t="shared" si="807"/>
        <v>15</v>
      </c>
      <c r="V1582" s="111">
        <v>252</v>
      </c>
      <c r="W1582" s="110">
        <f t="shared" si="792"/>
        <v>1.008873664</v>
      </c>
      <c r="X1582" s="103">
        <f t="shared" si="793"/>
        <v>0.97333961000000002</v>
      </c>
      <c r="Y1582" s="103">
        <f t="shared" si="794"/>
        <v>0</v>
      </c>
      <c r="Z1582" s="114" t="str">
        <f t="shared" si="802"/>
        <v>A+J=</v>
      </c>
      <c r="AA1582" s="108">
        <f t="shared" si="803"/>
        <v>45769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2">
        <f t="shared" si="795"/>
        <v>45758</v>
      </c>
      <c r="B1583" s="103">
        <f t="shared" si="787"/>
        <v>110.74213946</v>
      </c>
      <c r="C1583" s="192">
        <f t="shared" si="805"/>
        <v>78.200223471692453</v>
      </c>
      <c r="D1583" s="104">
        <f t="shared" si="796"/>
        <v>1143.3130000000001</v>
      </c>
      <c r="E1583" s="105">
        <f t="shared" si="808"/>
        <v>1146.575</v>
      </c>
      <c r="F1583" s="106">
        <f t="shared" si="809"/>
        <v>45708</v>
      </c>
      <c r="G1583" s="107">
        <f t="shared" si="788"/>
        <v>2.8531119649648495E-3</v>
      </c>
      <c r="H1583" s="108">
        <f t="shared" si="801"/>
        <v>45769</v>
      </c>
      <c r="I1583" s="108">
        <f t="shared" si="789"/>
        <v>45769</v>
      </c>
      <c r="J1583" s="109">
        <f t="shared" si="797"/>
        <v>21</v>
      </c>
      <c r="K1583" s="109">
        <f t="shared" si="812"/>
        <v>16</v>
      </c>
      <c r="L1583" s="8">
        <f t="shared" si="798"/>
        <v>1.0021730600000001</v>
      </c>
      <c r="M1583" s="110">
        <f t="shared" si="811"/>
        <v>1.00285311</v>
      </c>
      <c r="N1583" s="110">
        <f t="shared" si="806"/>
        <v>1.3998117140090609</v>
      </c>
      <c r="O1583" s="103">
        <f t="shared" si="810"/>
        <v>1.4028535799999999</v>
      </c>
      <c r="P1583" s="103">
        <f t="shared" si="790"/>
        <v>109.70346345</v>
      </c>
      <c r="Q1583" s="11">
        <f t="shared" si="804"/>
        <v>0</v>
      </c>
      <c r="R1583" s="30">
        <f t="shared" si="799"/>
        <v>0</v>
      </c>
      <c r="S1583" s="8">
        <f t="shared" si="791"/>
        <v>0</v>
      </c>
      <c r="T1583" s="113">
        <f t="shared" si="800"/>
        <v>0.16</v>
      </c>
      <c r="U1583" s="111">
        <f t="shared" si="807"/>
        <v>16</v>
      </c>
      <c r="V1583" s="111">
        <v>252</v>
      </c>
      <c r="W1583" s="110">
        <f t="shared" si="792"/>
        <v>1.0094680330000001</v>
      </c>
      <c r="X1583" s="103">
        <f t="shared" si="793"/>
        <v>1.0386760100000001</v>
      </c>
      <c r="Y1583" s="103">
        <f t="shared" si="794"/>
        <v>0</v>
      </c>
      <c r="Z1583" s="114" t="str">
        <f t="shared" si="802"/>
        <v>A+J=</v>
      </c>
      <c r="AA1583" s="108">
        <f t="shared" si="803"/>
        <v>45769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2">
        <f t="shared" si="795"/>
        <v>45759</v>
      </c>
      <c r="B1584" s="103">
        <f t="shared" si="787"/>
        <v>110.82241671</v>
      </c>
      <c r="C1584" s="192">
        <f t="shared" si="805"/>
        <v>78.200223471692453</v>
      </c>
      <c r="D1584" s="104">
        <f t="shared" si="796"/>
        <v>1143.3130000000001</v>
      </c>
      <c r="E1584" s="105">
        <f t="shared" si="808"/>
        <v>1146.575</v>
      </c>
      <c r="F1584" s="106">
        <f t="shared" si="809"/>
        <v>45708</v>
      </c>
      <c r="G1584" s="107">
        <f t="shared" si="788"/>
        <v>2.8531119649648495E-3</v>
      </c>
      <c r="H1584" s="108">
        <f t="shared" si="801"/>
        <v>45769</v>
      </c>
      <c r="I1584" s="108">
        <f t="shared" si="789"/>
        <v>45769</v>
      </c>
      <c r="J1584" s="109">
        <f t="shared" si="797"/>
        <v>21</v>
      </c>
      <c r="K1584" s="109">
        <f t="shared" si="812"/>
        <v>17</v>
      </c>
      <c r="L1584" s="8">
        <f t="shared" si="798"/>
        <v>1.0023090299999999</v>
      </c>
      <c r="M1584" s="110">
        <f t="shared" si="811"/>
        <v>1.00285311</v>
      </c>
      <c r="N1584" s="110">
        <f t="shared" si="806"/>
        <v>1.3998117140090609</v>
      </c>
      <c r="O1584" s="103">
        <f t="shared" si="810"/>
        <v>1.40304392</v>
      </c>
      <c r="P1584" s="103">
        <f t="shared" si="790"/>
        <v>109.71834808</v>
      </c>
      <c r="Q1584" s="11">
        <f t="shared" si="804"/>
        <v>0</v>
      </c>
      <c r="R1584" s="30">
        <f t="shared" si="799"/>
        <v>0</v>
      </c>
      <c r="S1584" s="8">
        <f t="shared" si="791"/>
        <v>0</v>
      </c>
      <c r="T1584" s="113">
        <f t="shared" si="800"/>
        <v>0.16</v>
      </c>
      <c r="U1584" s="111">
        <f t="shared" si="807"/>
        <v>17</v>
      </c>
      <c r="V1584" s="111">
        <v>252</v>
      </c>
      <c r="W1584" s="110">
        <f t="shared" si="792"/>
        <v>1.0100627529999999</v>
      </c>
      <c r="X1584" s="103">
        <f t="shared" si="793"/>
        <v>1.10406863</v>
      </c>
      <c r="Y1584" s="103">
        <f t="shared" si="794"/>
        <v>0</v>
      </c>
      <c r="Z1584" s="114" t="str">
        <f t="shared" si="802"/>
        <v>A+J=</v>
      </c>
      <c r="AA1584" s="108">
        <f t="shared" si="803"/>
        <v>45769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2">
        <f t="shared" si="795"/>
        <v>45760</v>
      </c>
      <c r="B1585" s="103">
        <f t="shared" si="787"/>
        <v>110.82241671</v>
      </c>
      <c r="C1585" s="192">
        <f t="shared" si="805"/>
        <v>78.200223471692453</v>
      </c>
      <c r="D1585" s="104">
        <f t="shared" si="796"/>
        <v>1143.3130000000001</v>
      </c>
      <c r="E1585" s="105">
        <f t="shared" si="808"/>
        <v>1146.575</v>
      </c>
      <c r="F1585" s="106">
        <f t="shared" si="809"/>
        <v>45708</v>
      </c>
      <c r="G1585" s="107">
        <f t="shared" si="788"/>
        <v>2.8531119649648495E-3</v>
      </c>
      <c r="H1585" s="108">
        <f t="shared" si="801"/>
        <v>45769</v>
      </c>
      <c r="I1585" s="108">
        <f t="shared" si="789"/>
        <v>45769</v>
      </c>
      <c r="J1585" s="109">
        <f t="shared" si="797"/>
        <v>21</v>
      </c>
      <c r="K1585" s="109">
        <f t="shared" si="812"/>
        <v>17</v>
      </c>
      <c r="L1585" s="8">
        <f t="shared" si="798"/>
        <v>1.0023090299999999</v>
      </c>
      <c r="M1585" s="110">
        <f t="shared" si="811"/>
        <v>1.00285311</v>
      </c>
      <c r="N1585" s="110">
        <f t="shared" si="806"/>
        <v>1.3998117140090609</v>
      </c>
      <c r="O1585" s="103">
        <f t="shared" si="810"/>
        <v>1.40304392</v>
      </c>
      <c r="P1585" s="103">
        <f t="shared" si="790"/>
        <v>109.71834808</v>
      </c>
      <c r="Q1585" s="11">
        <f t="shared" si="804"/>
        <v>0</v>
      </c>
      <c r="R1585" s="30">
        <f t="shared" si="799"/>
        <v>0</v>
      </c>
      <c r="S1585" s="8">
        <f t="shared" si="791"/>
        <v>0</v>
      </c>
      <c r="T1585" s="113">
        <f t="shared" si="800"/>
        <v>0.16</v>
      </c>
      <c r="U1585" s="111">
        <f t="shared" si="807"/>
        <v>17</v>
      </c>
      <c r="V1585" s="111">
        <v>252</v>
      </c>
      <c r="W1585" s="110">
        <f t="shared" si="792"/>
        <v>1.0100627529999999</v>
      </c>
      <c r="X1585" s="103">
        <f t="shared" si="793"/>
        <v>1.10406863</v>
      </c>
      <c r="Y1585" s="103">
        <f t="shared" si="794"/>
        <v>0</v>
      </c>
      <c r="Z1585" s="114" t="str">
        <f t="shared" si="802"/>
        <v>A+J=</v>
      </c>
      <c r="AA1585" s="108">
        <f t="shared" si="803"/>
        <v>45769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2">
        <f t="shared" si="795"/>
        <v>45761</v>
      </c>
      <c r="B1586" s="103">
        <f t="shared" si="787"/>
        <v>110.82241671</v>
      </c>
      <c r="C1586" s="192">
        <f t="shared" si="805"/>
        <v>78.200223471692453</v>
      </c>
      <c r="D1586" s="104">
        <f t="shared" si="796"/>
        <v>1143.3130000000001</v>
      </c>
      <c r="E1586" s="105">
        <f t="shared" si="808"/>
        <v>1146.575</v>
      </c>
      <c r="F1586" s="106">
        <f t="shared" si="809"/>
        <v>45708</v>
      </c>
      <c r="G1586" s="107">
        <f t="shared" si="788"/>
        <v>2.8531119649648495E-3</v>
      </c>
      <c r="H1586" s="108">
        <f t="shared" si="801"/>
        <v>45769</v>
      </c>
      <c r="I1586" s="108">
        <f t="shared" si="789"/>
        <v>45769</v>
      </c>
      <c r="J1586" s="109">
        <f t="shared" si="797"/>
        <v>21</v>
      </c>
      <c r="K1586" s="109">
        <f t="shared" si="812"/>
        <v>17</v>
      </c>
      <c r="L1586" s="8">
        <f t="shared" si="798"/>
        <v>1.0023090299999999</v>
      </c>
      <c r="M1586" s="110">
        <f t="shared" si="811"/>
        <v>1.00285311</v>
      </c>
      <c r="N1586" s="110">
        <f t="shared" si="806"/>
        <v>1.3998117140090609</v>
      </c>
      <c r="O1586" s="103">
        <f t="shared" si="810"/>
        <v>1.40304392</v>
      </c>
      <c r="P1586" s="103">
        <f t="shared" si="790"/>
        <v>109.71834808</v>
      </c>
      <c r="Q1586" s="11">
        <f t="shared" si="804"/>
        <v>0</v>
      </c>
      <c r="R1586" s="30">
        <f t="shared" si="799"/>
        <v>0</v>
      </c>
      <c r="S1586" s="8">
        <f t="shared" si="791"/>
        <v>0</v>
      </c>
      <c r="T1586" s="113">
        <f t="shared" si="800"/>
        <v>0.16</v>
      </c>
      <c r="U1586" s="111">
        <f t="shared" si="807"/>
        <v>17</v>
      </c>
      <c r="V1586" s="111">
        <v>252</v>
      </c>
      <c r="W1586" s="110">
        <f t="shared" si="792"/>
        <v>1.0100627529999999</v>
      </c>
      <c r="X1586" s="103">
        <f t="shared" si="793"/>
        <v>1.10406863</v>
      </c>
      <c r="Y1586" s="103">
        <f t="shared" si="794"/>
        <v>0</v>
      </c>
      <c r="Z1586" s="114" t="str">
        <f t="shared" si="802"/>
        <v>A+J=</v>
      </c>
      <c r="AA1586" s="108">
        <f t="shared" si="803"/>
        <v>45769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2">
        <f t="shared" si="795"/>
        <v>45762</v>
      </c>
      <c r="B1587" s="103">
        <f t="shared" si="787"/>
        <v>110.90275165</v>
      </c>
      <c r="C1587" s="192">
        <f t="shared" si="805"/>
        <v>78.200223471692453</v>
      </c>
      <c r="D1587" s="104">
        <f t="shared" si="796"/>
        <v>1143.3130000000001</v>
      </c>
      <c r="E1587" s="105">
        <f t="shared" si="808"/>
        <v>1146.575</v>
      </c>
      <c r="F1587" s="106">
        <f t="shared" si="809"/>
        <v>45708</v>
      </c>
      <c r="G1587" s="107">
        <f t="shared" si="788"/>
        <v>2.8531119649648495E-3</v>
      </c>
      <c r="H1587" s="108">
        <f t="shared" si="801"/>
        <v>45769</v>
      </c>
      <c r="I1587" s="108">
        <f t="shared" si="789"/>
        <v>45769</v>
      </c>
      <c r="J1587" s="109">
        <f t="shared" si="797"/>
        <v>21</v>
      </c>
      <c r="K1587" s="109">
        <f t="shared" si="812"/>
        <v>18</v>
      </c>
      <c r="L1587" s="8">
        <f t="shared" si="798"/>
        <v>1.0024450199999999</v>
      </c>
      <c r="M1587" s="110">
        <f t="shared" si="811"/>
        <v>1.00285311</v>
      </c>
      <c r="N1587" s="110">
        <f t="shared" si="806"/>
        <v>1.3998117140090609</v>
      </c>
      <c r="O1587" s="103">
        <f t="shared" si="810"/>
        <v>1.4032342799999999</v>
      </c>
      <c r="P1587" s="103">
        <f t="shared" si="790"/>
        <v>109.73323427</v>
      </c>
      <c r="Q1587" s="11">
        <f t="shared" si="804"/>
        <v>0</v>
      </c>
      <c r="R1587" s="30">
        <f t="shared" si="799"/>
        <v>0</v>
      </c>
      <c r="S1587" s="8">
        <f t="shared" si="791"/>
        <v>0</v>
      </c>
      <c r="T1587" s="113">
        <f t="shared" si="800"/>
        <v>0.16</v>
      </c>
      <c r="U1587" s="111">
        <f t="shared" si="807"/>
        <v>18</v>
      </c>
      <c r="V1587" s="111">
        <v>252</v>
      </c>
      <c r="W1587" s="110">
        <f t="shared" si="792"/>
        <v>1.0106578230000001</v>
      </c>
      <c r="X1587" s="103">
        <f t="shared" si="793"/>
        <v>1.1695173800000001</v>
      </c>
      <c r="Y1587" s="103">
        <f t="shared" si="794"/>
        <v>0</v>
      </c>
      <c r="Z1587" s="114" t="str">
        <f t="shared" si="802"/>
        <v>A+J=</v>
      </c>
      <c r="AA1587" s="108">
        <f t="shared" si="803"/>
        <v>45769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2">
        <f t="shared" si="795"/>
        <v>45763</v>
      </c>
      <c r="B1588" s="103">
        <f t="shared" si="787"/>
        <v>110.98314521</v>
      </c>
      <c r="C1588" s="192">
        <f t="shared" si="805"/>
        <v>78.200223471692453</v>
      </c>
      <c r="D1588" s="104">
        <f t="shared" si="796"/>
        <v>1143.3130000000001</v>
      </c>
      <c r="E1588" s="105">
        <f t="shared" si="808"/>
        <v>1146.575</v>
      </c>
      <c r="F1588" s="106">
        <f t="shared" si="809"/>
        <v>45708</v>
      </c>
      <c r="G1588" s="107">
        <f t="shared" si="788"/>
        <v>2.8531119649648495E-3</v>
      </c>
      <c r="H1588" s="108">
        <f t="shared" si="801"/>
        <v>45769</v>
      </c>
      <c r="I1588" s="108">
        <f t="shared" si="789"/>
        <v>45769</v>
      </c>
      <c r="J1588" s="109">
        <f t="shared" si="797"/>
        <v>21</v>
      </c>
      <c r="K1588" s="109">
        <f t="shared" si="812"/>
        <v>19</v>
      </c>
      <c r="L1588" s="8">
        <f t="shared" si="798"/>
        <v>1.00258103</v>
      </c>
      <c r="M1588" s="110">
        <f t="shared" si="811"/>
        <v>1.00285311</v>
      </c>
      <c r="N1588" s="110">
        <f t="shared" si="806"/>
        <v>1.3998117140090609</v>
      </c>
      <c r="O1588" s="103">
        <f t="shared" si="810"/>
        <v>1.4034246699999999</v>
      </c>
      <c r="P1588" s="103">
        <f t="shared" si="790"/>
        <v>109.74812281</v>
      </c>
      <c r="Q1588" s="11">
        <f t="shared" si="804"/>
        <v>0</v>
      </c>
      <c r="R1588" s="30">
        <f t="shared" si="799"/>
        <v>0</v>
      </c>
      <c r="S1588" s="8">
        <f t="shared" si="791"/>
        <v>0</v>
      </c>
      <c r="T1588" s="113">
        <f t="shared" si="800"/>
        <v>0.16</v>
      </c>
      <c r="U1588" s="111">
        <f t="shared" si="807"/>
        <v>19</v>
      </c>
      <c r="V1588" s="111">
        <v>252</v>
      </c>
      <c r="W1588" s="110">
        <f t="shared" si="792"/>
        <v>1.0112532439999999</v>
      </c>
      <c r="X1588" s="103">
        <f t="shared" si="793"/>
        <v>1.2350224000000001</v>
      </c>
      <c r="Y1588" s="103">
        <f t="shared" si="794"/>
        <v>0</v>
      </c>
      <c r="Z1588" s="114" t="str">
        <f t="shared" si="802"/>
        <v>A+J=</v>
      </c>
      <c r="AA1588" s="108">
        <f t="shared" si="803"/>
        <v>45769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2">
        <f t="shared" si="795"/>
        <v>45764</v>
      </c>
      <c r="B1589" s="103">
        <f t="shared" si="787"/>
        <v>111.06359649999999</v>
      </c>
      <c r="C1589" s="192">
        <f t="shared" si="805"/>
        <v>78.200223471692453</v>
      </c>
      <c r="D1589" s="104">
        <f t="shared" si="796"/>
        <v>1143.3130000000001</v>
      </c>
      <c r="E1589" s="105">
        <f t="shared" si="808"/>
        <v>1146.575</v>
      </c>
      <c r="F1589" s="106">
        <f t="shared" si="809"/>
        <v>45708</v>
      </c>
      <c r="G1589" s="107">
        <f t="shared" si="788"/>
        <v>2.8531119649648495E-3</v>
      </c>
      <c r="H1589" s="108">
        <f t="shared" si="801"/>
        <v>45769</v>
      </c>
      <c r="I1589" s="108">
        <f t="shared" si="789"/>
        <v>45769</v>
      </c>
      <c r="J1589" s="109">
        <f t="shared" si="797"/>
        <v>21</v>
      </c>
      <c r="K1589" s="109">
        <f t="shared" si="812"/>
        <v>20</v>
      </c>
      <c r="L1589" s="8">
        <f t="shared" si="798"/>
        <v>1.0027170599999999</v>
      </c>
      <c r="M1589" s="110">
        <f t="shared" si="811"/>
        <v>1.00285311</v>
      </c>
      <c r="N1589" s="110">
        <f t="shared" si="806"/>
        <v>1.3998117140090609</v>
      </c>
      <c r="O1589" s="103">
        <f t="shared" si="810"/>
        <v>1.40361508</v>
      </c>
      <c r="P1589" s="103">
        <f t="shared" si="790"/>
        <v>109.76301291999999</v>
      </c>
      <c r="Q1589" s="11">
        <f t="shared" si="804"/>
        <v>0</v>
      </c>
      <c r="R1589" s="30">
        <f t="shared" si="799"/>
        <v>0</v>
      </c>
      <c r="S1589" s="8">
        <f t="shared" si="791"/>
        <v>0</v>
      </c>
      <c r="T1589" s="113">
        <f t="shared" si="800"/>
        <v>0.16</v>
      </c>
      <c r="U1589" s="111">
        <f t="shared" si="807"/>
        <v>20</v>
      </c>
      <c r="V1589" s="111">
        <v>252</v>
      </c>
      <c r="W1589" s="110">
        <f t="shared" si="792"/>
        <v>1.0118490149999999</v>
      </c>
      <c r="X1589" s="103">
        <f t="shared" si="793"/>
        <v>1.3005835800000001</v>
      </c>
      <c r="Y1589" s="103">
        <f t="shared" si="794"/>
        <v>0</v>
      </c>
      <c r="Z1589" s="114" t="str">
        <f t="shared" si="802"/>
        <v>A+J=</v>
      </c>
      <c r="AA1589" s="108">
        <f t="shared" si="803"/>
        <v>45769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2">
        <f t="shared" si="795"/>
        <v>45765</v>
      </c>
      <c r="B1590" s="103">
        <f t="shared" si="787"/>
        <v>111.14410734000001</v>
      </c>
      <c r="C1590" s="192">
        <f t="shared" si="805"/>
        <v>78.200223471692453</v>
      </c>
      <c r="D1590" s="104">
        <f t="shared" si="796"/>
        <v>1143.3130000000001</v>
      </c>
      <c r="E1590" s="105">
        <f t="shared" si="808"/>
        <v>1146.575</v>
      </c>
      <c r="F1590" s="106">
        <f t="shared" si="809"/>
        <v>45708</v>
      </c>
      <c r="G1590" s="107">
        <f t="shared" si="788"/>
        <v>2.8531119649648495E-3</v>
      </c>
      <c r="H1590" s="108">
        <f t="shared" si="801"/>
        <v>45769</v>
      </c>
      <c r="I1590" s="108">
        <f t="shared" si="789"/>
        <v>45769</v>
      </c>
      <c r="J1590" s="109">
        <f t="shared" si="797"/>
        <v>21</v>
      </c>
      <c r="K1590" s="109">
        <f t="shared" si="812"/>
        <v>21</v>
      </c>
      <c r="L1590" s="8">
        <f t="shared" si="798"/>
        <v>1.00285311</v>
      </c>
      <c r="M1590" s="110">
        <f t="shared" si="811"/>
        <v>1.00285311</v>
      </c>
      <c r="N1590" s="110">
        <f t="shared" si="806"/>
        <v>1.3998117140090609</v>
      </c>
      <c r="O1590" s="103">
        <f t="shared" si="810"/>
        <v>1.4038055300000001</v>
      </c>
      <c r="P1590" s="103">
        <f t="shared" si="790"/>
        <v>109.77790615000001</v>
      </c>
      <c r="Q1590" s="11">
        <f t="shared" si="804"/>
        <v>0</v>
      </c>
      <c r="R1590" s="30">
        <f t="shared" si="799"/>
        <v>0</v>
      </c>
      <c r="S1590" s="8">
        <f t="shared" si="791"/>
        <v>0</v>
      </c>
      <c r="T1590" s="113">
        <f t="shared" si="800"/>
        <v>0.16</v>
      </c>
      <c r="U1590" s="111">
        <f t="shared" si="807"/>
        <v>21</v>
      </c>
      <c r="V1590" s="111">
        <v>252</v>
      </c>
      <c r="W1590" s="110">
        <f t="shared" si="792"/>
        <v>1.0124451379999999</v>
      </c>
      <c r="X1590" s="103">
        <f t="shared" si="793"/>
        <v>1.36620119</v>
      </c>
      <c r="Y1590" s="103">
        <f t="shared" si="794"/>
        <v>0</v>
      </c>
      <c r="Z1590" s="114" t="str">
        <f t="shared" si="802"/>
        <v>A+J=</v>
      </c>
      <c r="AA1590" s="108">
        <f t="shared" si="803"/>
        <v>45769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2">
        <f t="shared" si="795"/>
        <v>45766</v>
      </c>
      <c r="B1591" s="103">
        <f t="shared" si="787"/>
        <v>111.14410734000001</v>
      </c>
      <c r="C1591" s="192">
        <f t="shared" si="805"/>
        <v>78.200223471692453</v>
      </c>
      <c r="D1591" s="104">
        <f t="shared" si="796"/>
        <v>1143.3130000000001</v>
      </c>
      <c r="E1591" s="105">
        <f t="shared" si="808"/>
        <v>1146.575</v>
      </c>
      <c r="F1591" s="106">
        <f t="shared" si="809"/>
        <v>45708</v>
      </c>
      <c r="G1591" s="107">
        <f t="shared" si="788"/>
        <v>2.8531119649648495E-3</v>
      </c>
      <c r="H1591" s="108">
        <f t="shared" si="801"/>
        <v>45769</v>
      </c>
      <c r="I1591" s="108">
        <f t="shared" si="789"/>
        <v>45769</v>
      </c>
      <c r="J1591" s="109">
        <f t="shared" si="797"/>
        <v>21</v>
      </c>
      <c r="K1591" s="109">
        <f t="shared" si="812"/>
        <v>21</v>
      </c>
      <c r="L1591" s="8">
        <f t="shared" si="798"/>
        <v>1.00285311</v>
      </c>
      <c r="M1591" s="110">
        <f t="shared" si="811"/>
        <v>1.00285311</v>
      </c>
      <c r="N1591" s="110">
        <f t="shared" si="806"/>
        <v>1.3998117140090609</v>
      </c>
      <c r="O1591" s="103">
        <f t="shared" si="810"/>
        <v>1.4038055300000001</v>
      </c>
      <c r="P1591" s="103">
        <f t="shared" si="790"/>
        <v>109.77790615000001</v>
      </c>
      <c r="Q1591" s="11">
        <f t="shared" si="804"/>
        <v>0</v>
      </c>
      <c r="R1591" s="30">
        <f t="shared" si="799"/>
        <v>0</v>
      </c>
      <c r="S1591" s="8">
        <f t="shared" si="791"/>
        <v>0</v>
      </c>
      <c r="T1591" s="113">
        <f t="shared" si="800"/>
        <v>0.16</v>
      </c>
      <c r="U1591" s="111">
        <f t="shared" si="807"/>
        <v>21</v>
      </c>
      <c r="V1591" s="111">
        <v>252</v>
      </c>
      <c r="W1591" s="110">
        <f t="shared" si="792"/>
        <v>1.0124451379999999</v>
      </c>
      <c r="X1591" s="103">
        <f t="shared" si="793"/>
        <v>1.36620119</v>
      </c>
      <c r="Y1591" s="103">
        <f t="shared" si="794"/>
        <v>0</v>
      </c>
      <c r="Z1591" s="114" t="str">
        <f t="shared" si="802"/>
        <v>A+J=</v>
      </c>
      <c r="AA1591" s="108">
        <f t="shared" si="803"/>
        <v>45769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2">
        <f t="shared" si="795"/>
        <v>45767</v>
      </c>
      <c r="B1592" s="103">
        <f t="shared" si="787"/>
        <v>111.14410734000001</v>
      </c>
      <c r="C1592" s="192">
        <f t="shared" si="805"/>
        <v>78.200223471692453</v>
      </c>
      <c r="D1592" s="104">
        <f t="shared" si="796"/>
        <v>1143.3130000000001</v>
      </c>
      <c r="E1592" s="105">
        <f t="shared" si="808"/>
        <v>1146.575</v>
      </c>
      <c r="F1592" s="106">
        <f t="shared" si="809"/>
        <v>45708</v>
      </c>
      <c r="G1592" s="107">
        <f t="shared" si="788"/>
        <v>2.8531119649648495E-3</v>
      </c>
      <c r="H1592" s="108">
        <f t="shared" si="801"/>
        <v>45797</v>
      </c>
      <c r="I1592" s="108">
        <f t="shared" si="789"/>
        <v>45769</v>
      </c>
      <c r="J1592" s="109">
        <f t="shared" si="797"/>
        <v>21</v>
      </c>
      <c r="K1592" s="109">
        <f t="shared" si="812"/>
        <v>21</v>
      </c>
      <c r="L1592" s="8">
        <f t="shared" si="798"/>
        <v>1.00285311</v>
      </c>
      <c r="M1592" s="110">
        <f t="shared" si="811"/>
        <v>1.00285311</v>
      </c>
      <c r="N1592" s="110">
        <f t="shared" si="806"/>
        <v>1.3998117140090609</v>
      </c>
      <c r="O1592" s="103">
        <f t="shared" si="810"/>
        <v>1.4038055300000001</v>
      </c>
      <c r="P1592" s="103">
        <f t="shared" si="790"/>
        <v>109.77790615000001</v>
      </c>
      <c r="Q1592" s="11">
        <f t="shared" si="804"/>
        <v>0</v>
      </c>
      <c r="R1592" s="30">
        <f t="shared" si="799"/>
        <v>0</v>
      </c>
      <c r="S1592" s="8">
        <f t="shared" si="791"/>
        <v>0</v>
      </c>
      <c r="T1592" s="113">
        <f t="shared" si="800"/>
        <v>0.16</v>
      </c>
      <c r="U1592" s="111">
        <f t="shared" si="807"/>
        <v>21</v>
      </c>
      <c r="V1592" s="111">
        <v>252</v>
      </c>
      <c r="W1592" s="110">
        <f t="shared" si="792"/>
        <v>1.0124451379999999</v>
      </c>
      <c r="X1592" s="103">
        <f t="shared" si="793"/>
        <v>1.36620119</v>
      </c>
      <c r="Y1592" s="103">
        <f t="shared" si="794"/>
        <v>0</v>
      </c>
      <c r="Z1592" s="114" t="str">
        <f t="shared" si="802"/>
        <v>A+J=</v>
      </c>
      <c r="AA1592" s="108">
        <f t="shared" si="803"/>
        <v>45769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2">
        <f t="shared" si="795"/>
        <v>45768</v>
      </c>
      <c r="B1593" s="103">
        <f t="shared" si="787"/>
        <v>111.14410734000001</v>
      </c>
      <c r="C1593" s="192">
        <f t="shared" si="805"/>
        <v>78.200223471692453</v>
      </c>
      <c r="D1593" s="104">
        <f t="shared" si="796"/>
        <v>1143.3130000000001</v>
      </c>
      <c r="E1593" s="105">
        <f t="shared" si="808"/>
        <v>1146.575</v>
      </c>
      <c r="F1593" s="106">
        <f t="shared" si="809"/>
        <v>45708</v>
      </c>
      <c r="G1593" s="107">
        <f t="shared" si="788"/>
        <v>2.8531119649648495E-3</v>
      </c>
      <c r="H1593" s="108">
        <f t="shared" si="801"/>
        <v>45797</v>
      </c>
      <c r="I1593" s="108">
        <f t="shared" si="789"/>
        <v>45769</v>
      </c>
      <c r="J1593" s="109">
        <f t="shared" si="797"/>
        <v>21</v>
      </c>
      <c r="K1593" s="109">
        <f t="shared" si="812"/>
        <v>21</v>
      </c>
      <c r="L1593" s="8">
        <f t="shared" si="798"/>
        <v>1.00285311</v>
      </c>
      <c r="M1593" s="110">
        <f t="shared" si="811"/>
        <v>1.00285311</v>
      </c>
      <c r="N1593" s="110">
        <f t="shared" si="806"/>
        <v>1.3998117140090609</v>
      </c>
      <c r="O1593" s="103">
        <f t="shared" si="810"/>
        <v>1.4038055300000001</v>
      </c>
      <c r="P1593" s="103">
        <f t="shared" si="790"/>
        <v>109.77790615000001</v>
      </c>
      <c r="Q1593" s="11">
        <f t="shared" si="804"/>
        <v>0</v>
      </c>
      <c r="R1593" s="30">
        <f t="shared" si="799"/>
        <v>0</v>
      </c>
      <c r="S1593" s="8">
        <f t="shared" si="791"/>
        <v>0</v>
      </c>
      <c r="T1593" s="113">
        <f t="shared" si="800"/>
        <v>0.16</v>
      </c>
      <c r="U1593" s="111">
        <f t="shared" si="807"/>
        <v>21</v>
      </c>
      <c r="V1593" s="111">
        <v>252</v>
      </c>
      <c r="W1593" s="110">
        <f t="shared" si="792"/>
        <v>1.0124451379999999</v>
      </c>
      <c r="X1593" s="103">
        <f t="shared" si="793"/>
        <v>1.36620119</v>
      </c>
      <c r="Y1593" s="103">
        <f t="shared" si="794"/>
        <v>0</v>
      </c>
      <c r="Z1593" s="114" t="str">
        <f t="shared" si="802"/>
        <v>A+J=</v>
      </c>
      <c r="AA1593" s="108">
        <f t="shared" si="803"/>
        <v>45769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2">
        <f t="shared" si="795"/>
        <v>45769</v>
      </c>
      <c r="B1594" s="103">
        <f t="shared" si="787"/>
        <v>111.14410734000001</v>
      </c>
      <c r="C1594" s="192">
        <f t="shared" si="805"/>
        <v>78.200223471692453</v>
      </c>
      <c r="D1594" s="104">
        <f t="shared" si="796"/>
        <v>1143.3130000000001</v>
      </c>
      <c r="E1594" s="105">
        <f t="shared" si="808"/>
        <v>1146.575</v>
      </c>
      <c r="F1594" s="106">
        <f t="shared" si="809"/>
        <v>45708</v>
      </c>
      <c r="G1594" s="107">
        <f t="shared" si="788"/>
        <v>2.8531119649648495E-3</v>
      </c>
      <c r="H1594" s="108">
        <f t="shared" si="801"/>
        <v>45797</v>
      </c>
      <c r="I1594" s="108">
        <f t="shared" si="789"/>
        <v>45769</v>
      </c>
      <c r="J1594" s="109">
        <f t="shared" si="797"/>
        <v>21</v>
      </c>
      <c r="K1594" s="109">
        <f t="shared" si="812"/>
        <v>21</v>
      </c>
      <c r="L1594" s="8">
        <f t="shared" si="798"/>
        <v>1.00285311</v>
      </c>
      <c r="M1594" s="110">
        <f t="shared" si="811"/>
        <v>1.00285311</v>
      </c>
      <c r="N1594" s="110">
        <f t="shared" si="806"/>
        <v>1.3998117140090609</v>
      </c>
      <c r="O1594" s="103">
        <f t="shared" si="810"/>
        <v>1.4038055300000001</v>
      </c>
      <c r="P1594" s="103">
        <f t="shared" si="790"/>
        <v>109.77790615000001</v>
      </c>
      <c r="Q1594" s="11">
        <f t="shared" si="804"/>
        <v>52</v>
      </c>
      <c r="R1594" s="30">
        <f t="shared" si="799"/>
        <v>9.3242000000000005E-2</v>
      </c>
      <c r="S1594" s="8">
        <f t="shared" si="791"/>
        <v>10.23591152</v>
      </c>
      <c r="T1594" s="113">
        <f t="shared" si="800"/>
        <v>0.16</v>
      </c>
      <c r="U1594" s="111">
        <f t="shared" si="807"/>
        <v>21</v>
      </c>
      <c r="V1594" s="111">
        <v>252</v>
      </c>
      <c r="W1594" s="110">
        <f t="shared" si="792"/>
        <v>1.0124451379999999</v>
      </c>
      <c r="X1594" s="103">
        <f t="shared" si="793"/>
        <v>1.36620119</v>
      </c>
      <c r="Y1594" s="103">
        <f t="shared" si="794"/>
        <v>11.60211271</v>
      </c>
      <c r="Z1594" s="114" t="str">
        <f t="shared" si="802"/>
        <v>A+J=</v>
      </c>
      <c r="AA1594" s="108">
        <f t="shared" si="803"/>
        <v>45769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2">
        <f t="shared" si="795"/>
        <v>45770</v>
      </c>
      <c r="B1595" s="103">
        <f t="shared" si="787"/>
        <v>99.615574780000003</v>
      </c>
      <c r="C1595" s="192">
        <f t="shared" si="805"/>
        <v>70.908678238927905</v>
      </c>
      <c r="D1595" s="104">
        <f t="shared" si="796"/>
        <v>1143.3130000000001</v>
      </c>
      <c r="E1595" s="105">
        <f t="shared" si="808"/>
        <v>1146.575</v>
      </c>
      <c r="F1595" s="106">
        <f t="shared" si="809"/>
        <v>45738</v>
      </c>
      <c r="G1595" s="107">
        <f t="shared" si="788"/>
        <v>2.8531119649648495E-3</v>
      </c>
      <c r="H1595" s="108">
        <f t="shared" si="801"/>
        <v>45797</v>
      </c>
      <c r="I1595" s="108">
        <f t="shared" si="789"/>
        <v>45797</v>
      </c>
      <c r="J1595" s="109">
        <f t="shared" si="797"/>
        <v>19</v>
      </c>
      <c r="K1595" s="109">
        <f t="shared" si="812"/>
        <v>1</v>
      </c>
      <c r="L1595" s="8">
        <f t="shared" si="798"/>
        <v>1.0001499599999999</v>
      </c>
      <c r="M1595" s="110">
        <f t="shared" si="811"/>
        <v>1.00285311</v>
      </c>
      <c r="N1595" s="110">
        <f t="shared" si="806"/>
        <v>1.4038055308084172</v>
      </c>
      <c r="O1595" s="103">
        <f t="shared" si="810"/>
        <v>1.4040160399999999</v>
      </c>
      <c r="P1595" s="103">
        <f t="shared" si="790"/>
        <v>99.556921619999997</v>
      </c>
      <c r="Q1595" s="11">
        <f t="shared" si="804"/>
        <v>0</v>
      </c>
      <c r="R1595" s="30">
        <f t="shared" si="799"/>
        <v>0</v>
      </c>
      <c r="S1595" s="8">
        <f t="shared" si="791"/>
        <v>0</v>
      </c>
      <c r="T1595" s="113">
        <f t="shared" si="800"/>
        <v>0.16</v>
      </c>
      <c r="U1595" s="111">
        <f t="shared" si="807"/>
        <v>1</v>
      </c>
      <c r="V1595" s="111">
        <v>252</v>
      </c>
      <c r="W1595" s="110">
        <f t="shared" si="792"/>
        <v>1.0005891419999999</v>
      </c>
      <c r="X1595" s="103">
        <f t="shared" si="793"/>
        <v>5.8653160000000003E-2</v>
      </c>
      <c r="Y1595" s="103">
        <f t="shared" si="794"/>
        <v>0</v>
      </c>
      <c r="Z1595" s="114" t="str">
        <f t="shared" si="802"/>
        <v>A+J=</v>
      </c>
      <c r="AA1595" s="108">
        <f t="shared" si="803"/>
        <v>45797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2">
        <f t="shared" si="795"/>
        <v>45771</v>
      </c>
      <c r="B1596" s="103">
        <f t="shared" si="787"/>
        <v>99.689209099999999</v>
      </c>
      <c r="C1596" s="192">
        <f t="shared" si="805"/>
        <v>70.908678238927905</v>
      </c>
      <c r="D1596" s="104">
        <f t="shared" si="796"/>
        <v>1143.3130000000001</v>
      </c>
      <c r="E1596" s="105">
        <f t="shared" si="808"/>
        <v>1146.575</v>
      </c>
      <c r="F1596" s="106">
        <f t="shared" si="809"/>
        <v>45738</v>
      </c>
      <c r="G1596" s="107">
        <f t="shared" si="788"/>
        <v>2.8531119649648495E-3</v>
      </c>
      <c r="H1596" s="108">
        <f t="shared" si="801"/>
        <v>45797</v>
      </c>
      <c r="I1596" s="108">
        <f t="shared" si="789"/>
        <v>45797</v>
      </c>
      <c r="J1596" s="109">
        <f t="shared" si="797"/>
        <v>19</v>
      </c>
      <c r="K1596" s="109">
        <f t="shared" si="812"/>
        <v>2</v>
      </c>
      <c r="L1596" s="8">
        <f t="shared" si="798"/>
        <v>1.0002999400000001</v>
      </c>
      <c r="M1596" s="110">
        <f t="shared" si="811"/>
        <v>1.00285311</v>
      </c>
      <c r="N1596" s="110">
        <f t="shared" si="806"/>
        <v>1.4038055308084172</v>
      </c>
      <c r="O1596" s="103">
        <f t="shared" si="810"/>
        <v>1.40422658</v>
      </c>
      <c r="P1596" s="103">
        <f t="shared" si="790"/>
        <v>99.571850729999994</v>
      </c>
      <c r="Q1596" s="11">
        <f t="shared" si="804"/>
        <v>0</v>
      </c>
      <c r="R1596" s="30">
        <f t="shared" si="799"/>
        <v>0</v>
      </c>
      <c r="S1596" s="8">
        <f t="shared" si="791"/>
        <v>0</v>
      </c>
      <c r="T1596" s="113">
        <f t="shared" si="800"/>
        <v>0.16</v>
      </c>
      <c r="U1596" s="111">
        <f t="shared" si="807"/>
        <v>2</v>
      </c>
      <c r="V1596" s="111">
        <v>252</v>
      </c>
      <c r="W1596" s="110">
        <f t="shared" si="792"/>
        <v>1.0011786300000001</v>
      </c>
      <c r="X1596" s="103">
        <f t="shared" si="793"/>
        <v>0.11735837</v>
      </c>
      <c r="Y1596" s="103">
        <f t="shared" si="794"/>
        <v>0</v>
      </c>
      <c r="Z1596" s="114" t="str">
        <f t="shared" si="802"/>
        <v>A+J=</v>
      </c>
      <c r="AA1596" s="108">
        <f t="shared" si="803"/>
        <v>45797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2">
        <f t="shared" si="795"/>
        <v>45772</v>
      </c>
      <c r="B1597" s="103">
        <f t="shared" si="787"/>
        <v>99.762899329999996</v>
      </c>
      <c r="C1597" s="192">
        <f t="shared" si="805"/>
        <v>70.908678238927905</v>
      </c>
      <c r="D1597" s="104">
        <f t="shared" si="796"/>
        <v>1143.3130000000001</v>
      </c>
      <c r="E1597" s="105">
        <f t="shared" si="808"/>
        <v>1146.575</v>
      </c>
      <c r="F1597" s="106">
        <f t="shared" si="809"/>
        <v>45738</v>
      </c>
      <c r="G1597" s="107">
        <f t="shared" si="788"/>
        <v>2.8531119649648495E-3</v>
      </c>
      <c r="H1597" s="108">
        <f t="shared" si="801"/>
        <v>45797</v>
      </c>
      <c r="I1597" s="108">
        <f t="shared" si="789"/>
        <v>45797</v>
      </c>
      <c r="J1597" s="109">
        <f t="shared" si="797"/>
        <v>19</v>
      </c>
      <c r="K1597" s="109">
        <f t="shared" si="812"/>
        <v>3</v>
      </c>
      <c r="L1597" s="8">
        <f t="shared" si="798"/>
        <v>1.0004499499999999</v>
      </c>
      <c r="M1597" s="110">
        <f t="shared" si="811"/>
        <v>1.00285311</v>
      </c>
      <c r="N1597" s="110">
        <f t="shared" si="806"/>
        <v>1.4038055308084172</v>
      </c>
      <c r="O1597" s="103">
        <f t="shared" si="810"/>
        <v>1.40443717</v>
      </c>
      <c r="P1597" s="103">
        <f t="shared" si="790"/>
        <v>99.586783389999994</v>
      </c>
      <c r="Q1597" s="11">
        <f t="shared" si="804"/>
        <v>0</v>
      </c>
      <c r="R1597" s="30">
        <f t="shared" si="799"/>
        <v>0</v>
      </c>
      <c r="S1597" s="8">
        <f t="shared" si="791"/>
        <v>0</v>
      </c>
      <c r="T1597" s="113">
        <f t="shared" si="800"/>
        <v>0.16</v>
      </c>
      <c r="U1597" s="111">
        <f t="shared" si="807"/>
        <v>3</v>
      </c>
      <c r="V1597" s="111">
        <v>252</v>
      </c>
      <c r="W1597" s="110">
        <f t="shared" si="792"/>
        <v>1.001768467</v>
      </c>
      <c r="X1597" s="103">
        <f t="shared" si="793"/>
        <v>0.17611594</v>
      </c>
      <c r="Y1597" s="103">
        <f t="shared" si="794"/>
        <v>0</v>
      </c>
      <c r="Z1597" s="114" t="str">
        <f t="shared" si="802"/>
        <v>A+J=</v>
      </c>
      <c r="AA1597" s="108">
        <f t="shared" si="803"/>
        <v>45797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2">
        <f t="shared" si="795"/>
        <v>45773</v>
      </c>
      <c r="B1598" s="103">
        <f t="shared" si="787"/>
        <v>99.836642339999997</v>
      </c>
      <c r="C1598" s="192">
        <f t="shared" si="805"/>
        <v>70.908678238927905</v>
      </c>
      <c r="D1598" s="104">
        <f t="shared" si="796"/>
        <v>1143.3130000000001</v>
      </c>
      <c r="E1598" s="105">
        <f t="shared" si="808"/>
        <v>1146.575</v>
      </c>
      <c r="F1598" s="106">
        <f t="shared" si="809"/>
        <v>45738</v>
      </c>
      <c r="G1598" s="107">
        <f t="shared" si="788"/>
        <v>2.8531119649648495E-3</v>
      </c>
      <c r="H1598" s="108">
        <f t="shared" si="801"/>
        <v>45797</v>
      </c>
      <c r="I1598" s="108">
        <f t="shared" si="789"/>
        <v>45797</v>
      </c>
      <c r="J1598" s="109">
        <f t="shared" si="797"/>
        <v>19</v>
      </c>
      <c r="K1598" s="109">
        <f t="shared" si="812"/>
        <v>4</v>
      </c>
      <c r="L1598" s="8">
        <f t="shared" si="798"/>
        <v>1.0005999699999999</v>
      </c>
      <c r="M1598" s="110">
        <f t="shared" si="811"/>
        <v>1.00285311</v>
      </c>
      <c r="N1598" s="110">
        <f t="shared" si="806"/>
        <v>1.4038055308084172</v>
      </c>
      <c r="O1598" s="103">
        <f t="shared" si="810"/>
        <v>1.40464777</v>
      </c>
      <c r="P1598" s="103">
        <f t="shared" si="790"/>
        <v>99.601716760000002</v>
      </c>
      <c r="Q1598" s="11">
        <f t="shared" si="804"/>
        <v>0</v>
      </c>
      <c r="R1598" s="30">
        <f t="shared" si="799"/>
        <v>0</v>
      </c>
      <c r="S1598" s="8">
        <f t="shared" si="791"/>
        <v>0</v>
      </c>
      <c r="T1598" s="113">
        <f t="shared" si="800"/>
        <v>0.16</v>
      </c>
      <c r="U1598" s="111">
        <f t="shared" si="807"/>
        <v>4</v>
      </c>
      <c r="V1598" s="111">
        <v>252</v>
      </c>
      <c r="W1598" s="110">
        <f t="shared" si="792"/>
        <v>1.0023586499999999</v>
      </c>
      <c r="X1598" s="103">
        <f t="shared" si="793"/>
        <v>0.23492557999999999</v>
      </c>
      <c r="Y1598" s="103">
        <f t="shared" si="794"/>
        <v>0</v>
      </c>
      <c r="Z1598" s="114" t="str">
        <f t="shared" si="802"/>
        <v>A+J=</v>
      </c>
      <c r="AA1598" s="108">
        <f t="shared" si="803"/>
        <v>45797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2">
        <f t="shared" si="795"/>
        <v>45774</v>
      </c>
      <c r="B1599" s="103">
        <f t="shared" si="787"/>
        <v>99.836642339999997</v>
      </c>
      <c r="C1599" s="192">
        <f t="shared" si="805"/>
        <v>70.908678238927905</v>
      </c>
      <c r="D1599" s="104">
        <f t="shared" si="796"/>
        <v>1143.3130000000001</v>
      </c>
      <c r="E1599" s="105">
        <f t="shared" si="808"/>
        <v>1146.575</v>
      </c>
      <c r="F1599" s="106">
        <f t="shared" si="809"/>
        <v>45738</v>
      </c>
      <c r="G1599" s="107">
        <f t="shared" si="788"/>
        <v>2.8531119649648495E-3</v>
      </c>
      <c r="H1599" s="108">
        <f t="shared" si="801"/>
        <v>45797</v>
      </c>
      <c r="I1599" s="108">
        <f t="shared" si="789"/>
        <v>45797</v>
      </c>
      <c r="J1599" s="109">
        <f t="shared" si="797"/>
        <v>19</v>
      </c>
      <c r="K1599" s="109">
        <f t="shared" si="812"/>
        <v>4</v>
      </c>
      <c r="L1599" s="8">
        <f t="shared" si="798"/>
        <v>1.0005999699999999</v>
      </c>
      <c r="M1599" s="110">
        <f t="shared" si="811"/>
        <v>1.00285311</v>
      </c>
      <c r="N1599" s="110">
        <f t="shared" si="806"/>
        <v>1.4038055308084172</v>
      </c>
      <c r="O1599" s="103">
        <f t="shared" si="810"/>
        <v>1.40464777</v>
      </c>
      <c r="P1599" s="103">
        <f t="shared" si="790"/>
        <v>99.601716760000002</v>
      </c>
      <c r="Q1599" s="11">
        <f t="shared" si="804"/>
        <v>0</v>
      </c>
      <c r="R1599" s="30">
        <f t="shared" si="799"/>
        <v>0</v>
      </c>
      <c r="S1599" s="8">
        <f t="shared" si="791"/>
        <v>0</v>
      </c>
      <c r="T1599" s="113">
        <f t="shared" si="800"/>
        <v>0.16</v>
      </c>
      <c r="U1599" s="111">
        <f t="shared" si="807"/>
        <v>4</v>
      </c>
      <c r="V1599" s="111">
        <v>252</v>
      </c>
      <c r="W1599" s="110">
        <f t="shared" si="792"/>
        <v>1.0023586499999999</v>
      </c>
      <c r="X1599" s="103">
        <f t="shared" si="793"/>
        <v>0.23492557999999999</v>
      </c>
      <c r="Y1599" s="103">
        <f t="shared" si="794"/>
        <v>0</v>
      </c>
      <c r="Z1599" s="114" t="str">
        <f t="shared" si="802"/>
        <v>A+J=</v>
      </c>
      <c r="AA1599" s="108">
        <f t="shared" si="803"/>
        <v>45797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2">
        <f t="shared" si="795"/>
        <v>45775</v>
      </c>
      <c r="B1600" s="103">
        <f t="shared" si="787"/>
        <v>99.836642339999997</v>
      </c>
      <c r="C1600" s="192">
        <f t="shared" si="805"/>
        <v>70.908678238927905</v>
      </c>
      <c r="D1600" s="104">
        <f t="shared" si="796"/>
        <v>1143.3130000000001</v>
      </c>
      <c r="E1600" s="105">
        <f t="shared" si="808"/>
        <v>1146.575</v>
      </c>
      <c r="F1600" s="106">
        <f t="shared" si="809"/>
        <v>45738</v>
      </c>
      <c r="G1600" s="107">
        <f t="shared" si="788"/>
        <v>2.8531119649648495E-3</v>
      </c>
      <c r="H1600" s="108">
        <f t="shared" si="801"/>
        <v>45797</v>
      </c>
      <c r="I1600" s="108">
        <f t="shared" si="789"/>
        <v>45797</v>
      </c>
      <c r="J1600" s="109">
        <f t="shared" si="797"/>
        <v>19</v>
      </c>
      <c r="K1600" s="109">
        <f t="shared" si="812"/>
        <v>4</v>
      </c>
      <c r="L1600" s="8">
        <f t="shared" si="798"/>
        <v>1.0005999699999999</v>
      </c>
      <c r="M1600" s="110">
        <f t="shared" si="811"/>
        <v>1.00285311</v>
      </c>
      <c r="N1600" s="110">
        <f t="shared" si="806"/>
        <v>1.4038055308084172</v>
      </c>
      <c r="O1600" s="103">
        <f t="shared" si="810"/>
        <v>1.40464777</v>
      </c>
      <c r="P1600" s="103">
        <f t="shared" si="790"/>
        <v>99.601716760000002</v>
      </c>
      <c r="Q1600" s="11">
        <f t="shared" si="804"/>
        <v>0</v>
      </c>
      <c r="R1600" s="30">
        <f t="shared" si="799"/>
        <v>0</v>
      </c>
      <c r="S1600" s="8">
        <f t="shared" si="791"/>
        <v>0</v>
      </c>
      <c r="T1600" s="113">
        <f t="shared" si="800"/>
        <v>0.16</v>
      </c>
      <c r="U1600" s="111">
        <f t="shared" si="807"/>
        <v>4</v>
      </c>
      <c r="V1600" s="111">
        <v>252</v>
      </c>
      <c r="W1600" s="110">
        <f t="shared" si="792"/>
        <v>1.0023586499999999</v>
      </c>
      <c r="X1600" s="103">
        <f t="shared" si="793"/>
        <v>0.23492557999999999</v>
      </c>
      <c r="Y1600" s="103">
        <f t="shared" si="794"/>
        <v>0</v>
      </c>
      <c r="Z1600" s="114" t="str">
        <f t="shared" si="802"/>
        <v>A+J=</v>
      </c>
      <c r="AA1600" s="108">
        <f t="shared" si="803"/>
        <v>45797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2">
        <f t="shared" si="795"/>
        <v>45776</v>
      </c>
      <c r="B1601" s="103">
        <f t="shared" si="787"/>
        <v>99.91044131000001</v>
      </c>
      <c r="C1601" s="192">
        <f t="shared" si="805"/>
        <v>70.908678238927905</v>
      </c>
      <c r="D1601" s="104">
        <f t="shared" si="796"/>
        <v>1143.3130000000001</v>
      </c>
      <c r="E1601" s="105">
        <f t="shared" si="808"/>
        <v>1146.575</v>
      </c>
      <c r="F1601" s="106">
        <f t="shared" si="809"/>
        <v>45738</v>
      </c>
      <c r="G1601" s="107">
        <f t="shared" si="788"/>
        <v>2.8531119649648495E-3</v>
      </c>
      <c r="H1601" s="108">
        <f t="shared" si="801"/>
        <v>45797</v>
      </c>
      <c r="I1601" s="108">
        <f t="shared" si="789"/>
        <v>45797</v>
      </c>
      <c r="J1601" s="109">
        <f t="shared" si="797"/>
        <v>19</v>
      </c>
      <c r="K1601" s="109">
        <f t="shared" si="812"/>
        <v>5</v>
      </c>
      <c r="L1601" s="8">
        <f t="shared" si="798"/>
        <v>1.0007500300000001</v>
      </c>
      <c r="M1601" s="110">
        <f t="shared" si="811"/>
        <v>1.00285311</v>
      </c>
      <c r="N1601" s="110">
        <f t="shared" si="806"/>
        <v>1.4038055308084172</v>
      </c>
      <c r="O1601" s="103">
        <f t="shared" si="810"/>
        <v>1.4048584200000001</v>
      </c>
      <c r="P1601" s="103">
        <f t="shared" si="790"/>
        <v>99.616653670000005</v>
      </c>
      <c r="Q1601" s="11">
        <f t="shared" si="804"/>
        <v>0</v>
      </c>
      <c r="R1601" s="30">
        <f t="shared" si="799"/>
        <v>0</v>
      </c>
      <c r="S1601" s="8">
        <f t="shared" si="791"/>
        <v>0</v>
      </c>
      <c r="T1601" s="113">
        <f t="shared" si="800"/>
        <v>0.16</v>
      </c>
      <c r="U1601" s="111">
        <f t="shared" si="807"/>
        <v>5</v>
      </c>
      <c r="V1601" s="111">
        <v>252</v>
      </c>
      <c r="W1601" s="110">
        <f t="shared" si="792"/>
        <v>1.0029491820000001</v>
      </c>
      <c r="X1601" s="103">
        <f t="shared" si="793"/>
        <v>0.29378764000000002</v>
      </c>
      <c r="Y1601" s="103">
        <f t="shared" si="794"/>
        <v>0</v>
      </c>
      <c r="Z1601" s="114" t="str">
        <f t="shared" si="802"/>
        <v>A+J=</v>
      </c>
      <c r="AA1601" s="108">
        <f t="shared" si="803"/>
        <v>45797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2">
        <f t="shared" si="795"/>
        <v>45777</v>
      </c>
      <c r="B1602" s="103">
        <f t="shared" si="787"/>
        <v>99.984293909999991</v>
      </c>
      <c r="C1602" s="192">
        <f t="shared" si="805"/>
        <v>70.908678238927905</v>
      </c>
      <c r="D1602" s="104">
        <f t="shared" si="796"/>
        <v>1143.3130000000001</v>
      </c>
      <c r="E1602" s="105">
        <f t="shared" si="808"/>
        <v>1146.575</v>
      </c>
      <c r="F1602" s="106">
        <f t="shared" si="809"/>
        <v>45738</v>
      </c>
      <c r="G1602" s="107">
        <f t="shared" si="788"/>
        <v>2.8531119649648495E-3</v>
      </c>
      <c r="H1602" s="108">
        <f t="shared" si="801"/>
        <v>45797</v>
      </c>
      <c r="I1602" s="108">
        <f t="shared" si="789"/>
        <v>45797</v>
      </c>
      <c r="J1602" s="109">
        <f t="shared" si="797"/>
        <v>19</v>
      </c>
      <c r="K1602" s="109">
        <f t="shared" si="812"/>
        <v>6</v>
      </c>
      <c r="L1602" s="8">
        <f t="shared" si="798"/>
        <v>1.0009001</v>
      </c>
      <c r="M1602" s="110">
        <f t="shared" si="811"/>
        <v>1.00285311</v>
      </c>
      <c r="N1602" s="110">
        <f t="shared" si="806"/>
        <v>1.4038055308084172</v>
      </c>
      <c r="O1602" s="103">
        <f t="shared" si="810"/>
        <v>1.40506909</v>
      </c>
      <c r="P1602" s="103">
        <f t="shared" si="790"/>
        <v>99.631591999999998</v>
      </c>
      <c r="Q1602" s="11">
        <f t="shared" si="804"/>
        <v>0</v>
      </c>
      <c r="R1602" s="30">
        <f t="shared" si="799"/>
        <v>0</v>
      </c>
      <c r="S1602" s="8">
        <f t="shared" si="791"/>
        <v>0</v>
      </c>
      <c r="T1602" s="113">
        <f t="shared" si="800"/>
        <v>0.16</v>
      </c>
      <c r="U1602" s="111">
        <f t="shared" si="807"/>
        <v>6</v>
      </c>
      <c r="V1602" s="111">
        <v>252</v>
      </c>
      <c r="W1602" s="110">
        <f t="shared" si="792"/>
        <v>1.003540061</v>
      </c>
      <c r="X1602" s="103">
        <f t="shared" si="793"/>
        <v>0.35270191000000001</v>
      </c>
      <c r="Y1602" s="103">
        <f t="shared" si="794"/>
        <v>0</v>
      </c>
      <c r="Z1602" s="114" t="str">
        <f t="shared" si="802"/>
        <v>A+J=</v>
      </c>
      <c r="AA1602" s="108">
        <f t="shared" si="803"/>
        <v>45797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2">
        <f t="shared" si="795"/>
        <v>45778</v>
      </c>
      <c r="B1603" s="103">
        <f t="shared" si="787"/>
        <v>100.05820169</v>
      </c>
      <c r="C1603" s="192">
        <f t="shared" si="805"/>
        <v>70.908678238927905</v>
      </c>
      <c r="D1603" s="104">
        <f t="shared" si="796"/>
        <v>1143.3130000000001</v>
      </c>
      <c r="E1603" s="105">
        <f t="shared" si="808"/>
        <v>1146.575</v>
      </c>
      <c r="F1603" s="106">
        <f t="shared" si="809"/>
        <v>45738</v>
      </c>
      <c r="G1603" s="107">
        <f t="shared" si="788"/>
        <v>2.8531119649648495E-3</v>
      </c>
      <c r="H1603" s="108">
        <f t="shared" si="801"/>
        <v>45797</v>
      </c>
      <c r="I1603" s="108">
        <f t="shared" si="789"/>
        <v>45797</v>
      </c>
      <c r="J1603" s="109">
        <f t="shared" si="797"/>
        <v>19</v>
      </c>
      <c r="K1603" s="109">
        <f t="shared" si="812"/>
        <v>7</v>
      </c>
      <c r="L1603" s="8">
        <f t="shared" si="798"/>
        <v>1.0010501999999999</v>
      </c>
      <c r="M1603" s="110">
        <f t="shared" si="811"/>
        <v>1.00285311</v>
      </c>
      <c r="N1603" s="110">
        <f t="shared" si="806"/>
        <v>1.4038055308084172</v>
      </c>
      <c r="O1603" s="103">
        <f t="shared" si="810"/>
        <v>1.4052798</v>
      </c>
      <c r="P1603" s="103">
        <f t="shared" si="790"/>
        <v>99.646533169999998</v>
      </c>
      <c r="Q1603" s="11">
        <f t="shared" si="804"/>
        <v>0</v>
      </c>
      <c r="R1603" s="30">
        <f t="shared" si="799"/>
        <v>0</v>
      </c>
      <c r="S1603" s="8">
        <f t="shared" si="791"/>
        <v>0</v>
      </c>
      <c r="T1603" s="113">
        <f t="shared" si="800"/>
        <v>0.16</v>
      </c>
      <c r="U1603" s="111">
        <f t="shared" si="807"/>
        <v>7</v>
      </c>
      <c r="V1603" s="111">
        <v>252</v>
      </c>
      <c r="W1603" s="110">
        <f t="shared" si="792"/>
        <v>1.004131288</v>
      </c>
      <c r="X1603" s="103">
        <f t="shared" si="793"/>
        <v>0.41166851999999998</v>
      </c>
      <c r="Y1603" s="103">
        <f t="shared" si="794"/>
        <v>0</v>
      </c>
      <c r="Z1603" s="114" t="str">
        <f t="shared" si="802"/>
        <v>A+J=</v>
      </c>
      <c r="AA1603" s="108">
        <f t="shared" si="803"/>
        <v>45797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2">
        <f t="shared" si="795"/>
        <v>45779</v>
      </c>
      <c r="B1604" s="103">
        <f t="shared" si="787"/>
        <v>100.05820169</v>
      </c>
      <c r="C1604" s="192">
        <f t="shared" si="805"/>
        <v>70.908678238927905</v>
      </c>
      <c r="D1604" s="104">
        <f t="shared" si="796"/>
        <v>1143.3130000000001</v>
      </c>
      <c r="E1604" s="105">
        <f t="shared" si="808"/>
        <v>1146.575</v>
      </c>
      <c r="F1604" s="106">
        <f t="shared" si="809"/>
        <v>45738</v>
      </c>
      <c r="G1604" s="107">
        <f t="shared" si="788"/>
        <v>2.8531119649648495E-3</v>
      </c>
      <c r="H1604" s="108">
        <f t="shared" si="801"/>
        <v>45797</v>
      </c>
      <c r="I1604" s="108">
        <f t="shared" si="789"/>
        <v>45797</v>
      </c>
      <c r="J1604" s="109">
        <f t="shared" si="797"/>
        <v>19</v>
      </c>
      <c r="K1604" s="109">
        <f t="shared" si="812"/>
        <v>7</v>
      </c>
      <c r="L1604" s="8">
        <f t="shared" si="798"/>
        <v>1.0010501999999999</v>
      </c>
      <c r="M1604" s="110">
        <f t="shared" si="811"/>
        <v>1.00285311</v>
      </c>
      <c r="N1604" s="110">
        <f t="shared" si="806"/>
        <v>1.4038055308084172</v>
      </c>
      <c r="O1604" s="103">
        <f t="shared" si="810"/>
        <v>1.4052798</v>
      </c>
      <c r="P1604" s="103">
        <f t="shared" si="790"/>
        <v>99.646533169999998</v>
      </c>
      <c r="Q1604" s="11">
        <f t="shared" si="804"/>
        <v>0</v>
      </c>
      <c r="R1604" s="30">
        <f t="shared" si="799"/>
        <v>0</v>
      </c>
      <c r="S1604" s="8">
        <f t="shared" si="791"/>
        <v>0</v>
      </c>
      <c r="T1604" s="113">
        <f t="shared" si="800"/>
        <v>0.16</v>
      </c>
      <c r="U1604" s="111">
        <f t="shared" si="807"/>
        <v>7</v>
      </c>
      <c r="V1604" s="111">
        <v>252</v>
      </c>
      <c r="W1604" s="110">
        <f t="shared" si="792"/>
        <v>1.004131288</v>
      </c>
      <c r="X1604" s="103">
        <f t="shared" si="793"/>
        <v>0.41166851999999998</v>
      </c>
      <c r="Y1604" s="103">
        <f t="shared" si="794"/>
        <v>0</v>
      </c>
      <c r="Z1604" s="114" t="str">
        <f t="shared" si="802"/>
        <v>A+J=</v>
      </c>
      <c r="AA1604" s="108">
        <f t="shared" si="803"/>
        <v>45797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2">
        <f t="shared" si="795"/>
        <v>45780</v>
      </c>
      <c r="B1605" s="103">
        <f t="shared" si="787"/>
        <v>100.13216333999999</v>
      </c>
      <c r="C1605" s="192">
        <f t="shared" si="805"/>
        <v>70.908678238927905</v>
      </c>
      <c r="D1605" s="104">
        <f t="shared" si="796"/>
        <v>1143.3130000000001</v>
      </c>
      <c r="E1605" s="105">
        <f t="shared" si="808"/>
        <v>1146.575</v>
      </c>
      <c r="F1605" s="106">
        <f t="shared" si="809"/>
        <v>45738</v>
      </c>
      <c r="G1605" s="107">
        <f t="shared" si="788"/>
        <v>2.8531119649648495E-3</v>
      </c>
      <c r="H1605" s="108">
        <f t="shared" si="801"/>
        <v>45797</v>
      </c>
      <c r="I1605" s="108">
        <f t="shared" si="789"/>
        <v>45797</v>
      </c>
      <c r="J1605" s="109">
        <f t="shared" si="797"/>
        <v>19</v>
      </c>
      <c r="K1605" s="109">
        <f t="shared" si="812"/>
        <v>8</v>
      </c>
      <c r="L1605" s="8">
        <f t="shared" si="798"/>
        <v>1.00120031</v>
      </c>
      <c r="M1605" s="110">
        <f t="shared" si="811"/>
        <v>1.00285311</v>
      </c>
      <c r="N1605" s="110">
        <f t="shared" si="806"/>
        <v>1.4038055308084172</v>
      </c>
      <c r="O1605" s="103">
        <f t="shared" si="810"/>
        <v>1.40549053</v>
      </c>
      <c r="P1605" s="103">
        <f t="shared" si="790"/>
        <v>99.661475749999994</v>
      </c>
      <c r="Q1605" s="11">
        <f t="shared" si="804"/>
        <v>0</v>
      </c>
      <c r="R1605" s="30">
        <f t="shared" si="799"/>
        <v>0</v>
      </c>
      <c r="S1605" s="8">
        <f t="shared" si="791"/>
        <v>0</v>
      </c>
      <c r="T1605" s="113">
        <f t="shared" si="800"/>
        <v>0.16</v>
      </c>
      <c r="U1605" s="111">
        <f t="shared" si="807"/>
        <v>8</v>
      </c>
      <c r="V1605" s="111">
        <v>252</v>
      </c>
      <c r="W1605" s="110">
        <f t="shared" si="792"/>
        <v>1.0047228640000001</v>
      </c>
      <c r="X1605" s="103">
        <f t="shared" si="793"/>
        <v>0.47068758999999999</v>
      </c>
      <c r="Y1605" s="103">
        <f t="shared" si="794"/>
        <v>0</v>
      </c>
      <c r="Z1605" s="114" t="str">
        <f t="shared" si="802"/>
        <v>A+J=</v>
      </c>
      <c r="AA1605" s="108">
        <f t="shared" si="803"/>
        <v>45797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2">
        <f t="shared" si="795"/>
        <v>45781</v>
      </c>
      <c r="B1606" s="103">
        <f t="shared" si="787"/>
        <v>100.13216333999999</v>
      </c>
      <c r="C1606" s="192">
        <f t="shared" si="805"/>
        <v>70.908678238927905</v>
      </c>
      <c r="D1606" s="104">
        <f t="shared" si="796"/>
        <v>1143.3130000000001</v>
      </c>
      <c r="E1606" s="105">
        <f t="shared" si="808"/>
        <v>1146.575</v>
      </c>
      <c r="F1606" s="106">
        <f t="shared" si="809"/>
        <v>45738</v>
      </c>
      <c r="G1606" s="107">
        <f t="shared" si="788"/>
        <v>2.8531119649648495E-3</v>
      </c>
      <c r="H1606" s="108">
        <f t="shared" si="801"/>
        <v>45797</v>
      </c>
      <c r="I1606" s="108">
        <f t="shared" si="789"/>
        <v>45797</v>
      </c>
      <c r="J1606" s="109">
        <f t="shared" si="797"/>
        <v>19</v>
      </c>
      <c r="K1606" s="109">
        <f t="shared" si="812"/>
        <v>8</v>
      </c>
      <c r="L1606" s="8">
        <f t="shared" si="798"/>
        <v>1.00120031</v>
      </c>
      <c r="M1606" s="110">
        <f t="shared" si="811"/>
        <v>1.00285311</v>
      </c>
      <c r="N1606" s="110">
        <f t="shared" si="806"/>
        <v>1.4038055308084172</v>
      </c>
      <c r="O1606" s="103">
        <f t="shared" si="810"/>
        <v>1.40549053</v>
      </c>
      <c r="P1606" s="103">
        <f t="shared" si="790"/>
        <v>99.661475749999994</v>
      </c>
      <c r="Q1606" s="11">
        <f t="shared" si="804"/>
        <v>0</v>
      </c>
      <c r="R1606" s="30">
        <f t="shared" si="799"/>
        <v>0</v>
      </c>
      <c r="S1606" s="8">
        <f t="shared" si="791"/>
        <v>0</v>
      </c>
      <c r="T1606" s="113">
        <f t="shared" si="800"/>
        <v>0.16</v>
      </c>
      <c r="U1606" s="111">
        <f t="shared" si="807"/>
        <v>8</v>
      </c>
      <c r="V1606" s="111">
        <v>252</v>
      </c>
      <c r="W1606" s="110">
        <f t="shared" si="792"/>
        <v>1.0047228640000001</v>
      </c>
      <c r="X1606" s="103">
        <f t="shared" si="793"/>
        <v>0.47068758999999999</v>
      </c>
      <c r="Y1606" s="103">
        <f t="shared" si="794"/>
        <v>0</v>
      </c>
      <c r="Z1606" s="114" t="str">
        <f t="shared" si="802"/>
        <v>A+J=</v>
      </c>
      <c r="AA1606" s="108">
        <f t="shared" si="803"/>
        <v>45797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2">
        <f t="shared" si="795"/>
        <v>45782</v>
      </c>
      <c r="B1607" s="103">
        <f t="shared" si="787"/>
        <v>100.13216333999999</v>
      </c>
      <c r="C1607" s="192">
        <f t="shared" si="805"/>
        <v>70.908678238927905</v>
      </c>
      <c r="D1607" s="104">
        <f t="shared" si="796"/>
        <v>1143.3130000000001</v>
      </c>
      <c r="E1607" s="105">
        <f t="shared" si="808"/>
        <v>1146.575</v>
      </c>
      <c r="F1607" s="106">
        <f t="shared" si="809"/>
        <v>45738</v>
      </c>
      <c r="G1607" s="107">
        <f t="shared" si="788"/>
        <v>2.8531119649648495E-3</v>
      </c>
      <c r="H1607" s="108">
        <f t="shared" si="801"/>
        <v>45797</v>
      </c>
      <c r="I1607" s="108">
        <f t="shared" si="789"/>
        <v>45797</v>
      </c>
      <c r="J1607" s="109">
        <f t="shared" si="797"/>
        <v>19</v>
      </c>
      <c r="K1607" s="109">
        <f t="shared" si="812"/>
        <v>8</v>
      </c>
      <c r="L1607" s="8">
        <f t="shared" si="798"/>
        <v>1.00120031</v>
      </c>
      <c r="M1607" s="110">
        <f t="shared" si="811"/>
        <v>1.00285311</v>
      </c>
      <c r="N1607" s="110">
        <f t="shared" si="806"/>
        <v>1.4038055308084172</v>
      </c>
      <c r="O1607" s="103">
        <f t="shared" si="810"/>
        <v>1.40549053</v>
      </c>
      <c r="P1607" s="103">
        <f t="shared" si="790"/>
        <v>99.661475749999994</v>
      </c>
      <c r="Q1607" s="11">
        <f t="shared" si="804"/>
        <v>0</v>
      </c>
      <c r="R1607" s="30">
        <f t="shared" si="799"/>
        <v>0</v>
      </c>
      <c r="S1607" s="8">
        <f t="shared" si="791"/>
        <v>0</v>
      </c>
      <c r="T1607" s="113">
        <f t="shared" si="800"/>
        <v>0.16</v>
      </c>
      <c r="U1607" s="111">
        <f t="shared" si="807"/>
        <v>8</v>
      </c>
      <c r="V1607" s="111">
        <v>252</v>
      </c>
      <c r="W1607" s="110">
        <f t="shared" si="792"/>
        <v>1.0047228640000001</v>
      </c>
      <c r="X1607" s="103">
        <f t="shared" si="793"/>
        <v>0.47068758999999999</v>
      </c>
      <c r="Y1607" s="103">
        <f t="shared" si="794"/>
        <v>0</v>
      </c>
      <c r="Z1607" s="114" t="str">
        <f t="shared" si="802"/>
        <v>A+J=</v>
      </c>
      <c r="AA1607" s="108">
        <f t="shared" si="803"/>
        <v>45797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2">
        <f t="shared" si="795"/>
        <v>45783</v>
      </c>
      <c r="B1608" s="103">
        <f t="shared" si="787"/>
        <v>100.20618094</v>
      </c>
      <c r="C1608" s="192">
        <f t="shared" si="805"/>
        <v>70.908678238927905</v>
      </c>
      <c r="D1608" s="104">
        <f t="shared" si="796"/>
        <v>1143.3130000000001</v>
      </c>
      <c r="E1608" s="105">
        <f t="shared" si="808"/>
        <v>1146.575</v>
      </c>
      <c r="F1608" s="106">
        <f t="shared" si="809"/>
        <v>45738</v>
      </c>
      <c r="G1608" s="107">
        <f t="shared" si="788"/>
        <v>2.8531119649648495E-3</v>
      </c>
      <c r="H1608" s="108">
        <f t="shared" si="801"/>
        <v>45797</v>
      </c>
      <c r="I1608" s="108">
        <f t="shared" si="789"/>
        <v>45797</v>
      </c>
      <c r="J1608" s="109">
        <f t="shared" si="797"/>
        <v>19</v>
      </c>
      <c r="K1608" s="109">
        <f t="shared" si="812"/>
        <v>9</v>
      </c>
      <c r="L1608" s="8">
        <f t="shared" si="798"/>
        <v>1.0013504600000001</v>
      </c>
      <c r="M1608" s="110">
        <f t="shared" si="811"/>
        <v>1.00285311</v>
      </c>
      <c r="N1608" s="110">
        <f t="shared" si="806"/>
        <v>1.4038055308084172</v>
      </c>
      <c r="O1608" s="103">
        <f t="shared" si="810"/>
        <v>1.40570131</v>
      </c>
      <c r="P1608" s="103">
        <f t="shared" si="790"/>
        <v>99.67642189</v>
      </c>
      <c r="Q1608" s="11">
        <f t="shared" si="804"/>
        <v>0</v>
      </c>
      <c r="R1608" s="30">
        <f t="shared" si="799"/>
        <v>0</v>
      </c>
      <c r="S1608" s="8">
        <f t="shared" si="791"/>
        <v>0</v>
      </c>
      <c r="T1608" s="113">
        <f t="shared" si="800"/>
        <v>0.16</v>
      </c>
      <c r="U1608" s="111">
        <f t="shared" si="807"/>
        <v>9</v>
      </c>
      <c r="V1608" s="111">
        <v>252</v>
      </c>
      <c r="W1608" s="110">
        <f t="shared" si="792"/>
        <v>1.005314788</v>
      </c>
      <c r="X1608" s="103">
        <f t="shared" si="793"/>
        <v>0.52975905000000001</v>
      </c>
      <c r="Y1608" s="103">
        <f t="shared" si="794"/>
        <v>0</v>
      </c>
      <c r="Z1608" s="114" t="str">
        <f t="shared" si="802"/>
        <v>A+J=</v>
      </c>
      <c r="AA1608" s="108">
        <f t="shared" si="803"/>
        <v>45797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2">
        <f t="shared" si="795"/>
        <v>45784</v>
      </c>
      <c r="B1609" s="103">
        <f t="shared" si="787"/>
        <v>100.28025172</v>
      </c>
      <c r="C1609" s="192">
        <f t="shared" si="805"/>
        <v>70.908678238927905</v>
      </c>
      <c r="D1609" s="104">
        <f t="shared" si="796"/>
        <v>1143.3130000000001</v>
      </c>
      <c r="E1609" s="105">
        <f t="shared" si="808"/>
        <v>1146.575</v>
      </c>
      <c r="F1609" s="106">
        <f t="shared" si="809"/>
        <v>45738</v>
      </c>
      <c r="G1609" s="107">
        <f t="shared" si="788"/>
        <v>2.8531119649648495E-3</v>
      </c>
      <c r="H1609" s="108">
        <f t="shared" si="801"/>
        <v>45797</v>
      </c>
      <c r="I1609" s="108">
        <f t="shared" si="789"/>
        <v>45797</v>
      </c>
      <c r="J1609" s="109">
        <f t="shared" si="797"/>
        <v>19</v>
      </c>
      <c r="K1609" s="109">
        <f t="shared" si="812"/>
        <v>10</v>
      </c>
      <c r="L1609" s="8">
        <f t="shared" si="798"/>
        <v>1.0015006200000001</v>
      </c>
      <c r="M1609" s="110">
        <f t="shared" si="811"/>
        <v>1.00285311</v>
      </c>
      <c r="N1609" s="110">
        <f t="shared" si="806"/>
        <v>1.4038055308084172</v>
      </c>
      <c r="O1609" s="103">
        <f t="shared" si="810"/>
        <v>1.4059121000000001</v>
      </c>
      <c r="P1609" s="103">
        <f t="shared" si="790"/>
        <v>99.691368729999994</v>
      </c>
      <c r="Q1609" s="11">
        <f t="shared" si="804"/>
        <v>0</v>
      </c>
      <c r="R1609" s="30">
        <f t="shared" si="799"/>
        <v>0</v>
      </c>
      <c r="S1609" s="8">
        <f t="shared" si="791"/>
        <v>0</v>
      </c>
      <c r="T1609" s="113">
        <f t="shared" si="800"/>
        <v>0.16</v>
      </c>
      <c r="U1609" s="111">
        <f t="shared" si="807"/>
        <v>10</v>
      </c>
      <c r="V1609" s="111">
        <v>252</v>
      </c>
      <c r="W1609" s="110">
        <f t="shared" si="792"/>
        <v>1.005907061</v>
      </c>
      <c r="X1609" s="103">
        <f t="shared" si="793"/>
        <v>0.58888299</v>
      </c>
      <c r="Y1609" s="103">
        <f t="shared" si="794"/>
        <v>0</v>
      </c>
      <c r="Z1609" s="114" t="str">
        <f t="shared" si="802"/>
        <v>A+J=</v>
      </c>
      <c r="AA1609" s="108">
        <f t="shared" si="803"/>
        <v>45797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2">
        <f t="shared" si="795"/>
        <v>45785</v>
      </c>
      <c r="B1610" s="103">
        <f t="shared" ref="B1610:B1673" si="813">(P1610+X1610)</f>
        <v>100.35437856999999</v>
      </c>
      <c r="C1610" s="192">
        <f t="shared" si="805"/>
        <v>70.908678238927905</v>
      </c>
      <c r="D1610" s="104">
        <f t="shared" si="796"/>
        <v>1143.3130000000001</v>
      </c>
      <c r="E1610" s="105">
        <f t="shared" si="808"/>
        <v>1146.575</v>
      </c>
      <c r="F1610" s="106">
        <f t="shared" si="809"/>
        <v>45738</v>
      </c>
      <c r="G1610" s="107">
        <f t="shared" ref="G1610:G1673" si="814">(E1610/D1610)-1</f>
        <v>2.8531119649648495E-3</v>
      </c>
      <c r="H1610" s="108">
        <f t="shared" si="801"/>
        <v>45797</v>
      </c>
      <c r="I1610" s="108">
        <f t="shared" ref="I1610:I1673" si="815">IF(A1610&gt;I1609,H1610,I1609)</f>
        <v>45797</v>
      </c>
      <c r="J1610" s="109">
        <f t="shared" si="797"/>
        <v>19</v>
      </c>
      <c r="K1610" s="109">
        <f t="shared" si="812"/>
        <v>11</v>
      </c>
      <c r="L1610" s="8">
        <f t="shared" si="798"/>
        <v>1.0016508099999999</v>
      </c>
      <c r="M1610" s="110">
        <f t="shared" si="811"/>
        <v>1.00285311</v>
      </c>
      <c r="N1610" s="110">
        <f t="shared" si="806"/>
        <v>1.4038055308084172</v>
      </c>
      <c r="O1610" s="103">
        <f t="shared" si="810"/>
        <v>1.4061229399999999</v>
      </c>
      <c r="P1610" s="103">
        <f t="shared" ref="P1610:P1673" si="816">TRUNC(C1610*O1610,8)</f>
        <v>99.706319109999995</v>
      </c>
      <c r="Q1610" s="11">
        <f t="shared" si="804"/>
        <v>0</v>
      </c>
      <c r="R1610" s="30">
        <f t="shared" si="799"/>
        <v>0</v>
      </c>
      <c r="S1610" s="8">
        <f t="shared" ref="S1610:S1673" si="817">IF(R1610&gt;0,TRUNC(R1610*P1610,8),0)</f>
        <v>0</v>
      </c>
      <c r="T1610" s="113">
        <f t="shared" si="800"/>
        <v>0.16</v>
      </c>
      <c r="U1610" s="111">
        <f t="shared" si="807"/>
        <v>11</v>
      </c>
      <c r="V1610" s="111">
        <v>252</v>
      </c>
      <c r="W1610" s="110">
        <f t="shared" ref="W1610:W1673" si="818">ROUND((1+T1610)^TRUNC((U1610/V1610),9),9)</f>
        <v>1.0064996829999999</v>
      </c>
      <c r="X1610" s="103">
        <f t="shared" ref="X1610:X1673" si="819">TRUNC((P1610*(W1610-1)),8)</f>
        <v>0.64805946000000003</v>
      </c>
      <c r="Y1610" s="103">
        <f t="shared" ref="Y1610:Y1673" si="820">IF(Q1610&gt;0,S1610+X1610,0)</f>
        <v>0</v>
      </c>
      <c r="Z1610" s="114" t="str">
        <f t="shared" si="802"/>
        <v>A+J=</v>
      </c>
      <c r="AA1610" s="108">
        <f t="shared" si="803"/>
        <v>45797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2">
        <f t="shared" ref="A1611:A1674" si="821">(A1610+1)</f>
        <v>45786</v>
      </c>
      <c r="B1611" s="103">
        <f t="shared" si="813"/>
        <v>100.42855867</v>
      </c>
      <c r="C1611" s="192">
        <f t="shared" si="805"/>
        <v>70.908678238927905</v>
      </c>
      <c r="D1611" s="104">
        <f t="shared" ref="D1611:D1674" si="822">IF(E1611=E1610,D1610,E1610)</f>
        <v>1143.3130000000001</v>
      </c>
      <c r="E1611" s="105">
        <f t="shared" si="808"/>
        <v>1146.575</v>
      </c>
      <c r="F1611" s="106">
        <f t="shared" si="809"/>
        <v>45738</v>
      </c>
      <c r="G1611" s="107">
        <f t="shared" si="814"/>
        <v>2.8531119649648495E-3</v>
      </c>
      <c r="H1611" s="108">
        <f t="shared" si="801"/>
        <v>45797</v>
      </c>
      <c r="I1611" s="108">
        <f t="shared" si="815"/>
        <v>45797</v>
      </c>
      <c r="J1611" s="109">
        <f t="shared" ref="J1611:J1674" si="823">IF(I1611=I1610,J1610,NETWORKDAYS(I1610,I1611,$AD$171:$AD$502)-1)</f>
        <v>19</v>
      </c>
      <c r="K1611" s="109">
        <f t="shared" si="812"/>
        <v>12</v>
      </c>
      <c r="L1611" s="8">
        <f t="shared" ref="L1611:L1674" si="824">IF(E1611&lt;D1611,1,TRUNC((E1611/D1611)^TRUNC((K1611/J1611),9),8))</f>
        <v>1.0018010100000001</v>
      </c>
      <c r="M1611" s="110">
        <f t="shared" si="811"/>
        <v>1.00285311</v>
      </c>
      <c r="N1611" s="110">
        <f t="shared" si="806"/>
        <v>1.4038055308084172</v>
      </c>
      <c r="O1611" s="103">
        <f t="shared" si="810"/>
        <v>1.4063337899999999</v>
      </c>
      <c r="P1611" s="103">
        <f t="shared" si="816"/>
        <v>99.72127021</v>
      </c>
      <c r="Q1611" s="11">
        <f t="shared" si="804"/>
        <v>0</v>
      </c>
      <c r="R1611" s="30">
        <f t="shared" ref="R1611:R1674" si="825">IF(Q1611&gt;0,VLOOKUP($A1611,$AD$10:$AI$165,6),0)</f>
        <v>0</v>
      </c>
      <c r="S1611" s="8">
        <f t="shared" si="817"/>
        <v>0</v>
      </c>
      <c r="T1611" s="113">
        <f t="shared" ref="T1611:T1674" si="826">(T1610)</f>
        <v>0.16</v>
      </c>
      <c r="U1611" s="111">
        <f t="shared" si="807"/>
        <v>12</v>
      </c>
      <c r="V1611" s="111">
        <v>252</v>
      </c>
      <c r="W1611" s="110">
        <f t="shared" si="818"/>
        <v>1.007092654</v>
      </c>
      <c r="X1611" s="103">
        <f t="shared" si="819"/>
        <v>0.70728846000000001</v>
      </c>
      <c r="Y1611" s="103">
        <f t="shared" si="820"/>
        <v>0</v>
      </c>
      <c r="Z1611" s="114" t="str">
        <f t="shared" si="802"/>
        <v>A+J=</v>
      </c>
      <c r="AA1611" s="108">
        <f t="shared" si="803"/>
        <v>45797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2">
        <f t="shared" si="821"/>
        <v>45787</v>
      </c>
      <c r="B1612" s="103">
        <f t="shared" si="813"/>
        <v>100.50279558999999</v>
      </c>
      <c r="C1612" s="192">
        <f t="shared" si="805"/>
        <v>70.908678238927905</v>
      </c>
      <c r="D1612" s="104">
        <f t="shared" si="822"/>
        <v>1143.3130000000001</v>
      </c>
      <c r="E1612" s="105">
        <f t="shared" si="808"/>
        <v>1146.575</v>
      </c>
      <c r="F1612" s="106">
        <f t="shared" si="809"/>
        <v>45738</v>
      </c>
      <c r="G1612" s="107">
        <f t="shared" si="814"/>
        <v>2.8531119649648495E-3</v>
      </c>
      <c r="H1612" s="108">
        <f t="shared" ref="H1612:H1675" si="827">IF(DAY(A1612)=H$9,VLOOKUP(A1612,AH$118:AN$450,4),H1611)</f>
        <v>45797</v>
      </c>
      <c r="I1612" s="108">
        <f t="shared" si="815"/>
        <v>45797</v>
      </c>
      <c r="J1612" s="109">
        <f t="shared" si="823"/>
        <v>19</v>
      </c>
      <c r="K1612" s="109">
        <f t="shared" si="812"/>
        <v>13</v>
      </c>
      <c r="L1612" s="8">
        <f t="shared" si="824"/>
        <v>1.0019512500000001</v>
      </c>
      <c r="M1612" s="110">
        <f t="shared" si="811"/>
        <v>1.00285311</v>
      </c>
      <c r="N1612" s="110">
        <f t="shared" si="806"/>
        <v>1.4038055308084172</v>
      </c>
      <c r="O1612" s="103">
        <f t="shared" si="810"/>
        <v>1.4065447</v>
      </c>
      <c r="P1612" s="103">
        <f t="shared" si="816"/>
        <v>99.736225559999994</v>
      </c>
      <c r="Q1612" s="11">
        <f t="shared" si="804"/>
        <v>0</v>
      </c>
      <c r="R1612" s="30">
        <f t="shared" si="825"/>
        <v>0</v>
      </c>
      <c r="S1612" s="8">
        <f t="shared" si="817"/>
        <v>0</v>
      </c>
      <c r="T1612" s="113">
        <f t="shared" si="826"/>
        <v>0.16</v>
      </c>
      <c r="U1612" s="111">
        <f t="shared" si="807"/>
        <v>13</v>
      </c>
      <c r="V1612" s="111">
        <v>252</v>
      </c>
      <c r="W1612" s="110">
        <f t="shared" si="818"/>
        <v>1.0076859739999999</v>
      </c>
      <c r="X1612" s="103">
        <f t="shared" si="819"/>
        <v>0.76657003000000001</v>
      </c>
      <c r="Y1612" s="103">
        <f t="shared" si="820"/>
        <v>0</v>
      </c>
      <c r="Z1612" s="114" t="str">
        <f t="shared" ref="Z1612:Z1675" si="828">IF($Q1611&gt;0,VLOOKUP($A1611,$AD$10:$AM$165,9),Z1611)</f>
        <v>A+J=</v>
      </c>
      <c r="AA1612" s="108">
        <f t="shared" ref="AA1612:AA1675" si="829">IF($Q1611&gt;0,VLOOKUP($A1611,$AD$10:$AM$165,10),AA1611)</f>
        <v>45797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2">
        <f t="shared" si="821"/>
        <v>45788</v>
      </c>
      <c r="B1613" s="103">
        <f t="shared" si="813"/>
        <v>100.50279558999999</v>
      </c>
      <c r="C1613" s="192">
        <f t="shared" si="805"/>
        <v>70.908678238927905</v>
      </c>
      <c r="D1613" s="104">
        <f t="shared" si="822"/>
        <v>1143.3130000000001</v>
      </c>
      <c r="E1613" s="105">
        <f t="shared" si="808"/>
        <v>1146.575</v>
      </c>
      <c r="F1613" s="106">
        <f t="shared" si="809"/>
        <v>45738</v>
      </c>
      <c r="G1613" s="107">
        <f t="shared" si="814"/>
        <v>2.8531119649648495E-3</v>
      </c>
      <c r="H1613" s="108">
        <f t="shared" si="827"/>
        <v>45797</v>
      </c>
      <c r="I1613" s="108">
        <f t="shared" si="815"/>
        <v>45797</v>
      </c>
      <c r="J1613" s="109">
        <f t="shared" si="823"/>
        <v>19</v>
      </c>
      <c r="K1613" s="109">
        <f t="shared" si="812"/>
        <v>13</v>
      </c>
      <c r="L1613" s="8">
        <f t="shared" si="824"/>
        <v>1.0019512500000001</v>
      </c>
      <c r="M1613" s="110">
        <f t="shared" si="811"/>
        <v>1.00285311</v>
      </c>
      <c r="N1613" s="110">
        <f t="shared" si="806"/>
        <v>1.4038055308084172</v>
      </c>
      <c r="O1613" s="103">
        <f t="shared" si="810"/>
        <v>1.4065447</v>
      </c>
      <c r="P1613" s="103">
        <f t="shared" si="816"/>
        <v>99.736225559999994</v>
      </c>
      <c r="Q1613" s="11">
        <f t="shared" ref="Q1613:Q1676" si="830">IF(VLOOKUP(A1613,AD$10:AK$165,8)=VLOOKUP(A1612,AD$10:AK$165,8),0,VLOOKUP(A1613,AD$10:AK$165,8))</f>
        <v>0</v>
      </c>
      <c r="R1613" s="30">
        <f t="shared" si="825"/>
        <v>0</v>
      </c>
      <c r="S1613" s="8">
        <f t="shared" si="817"/>
        <v>0</v>
      </c>
      <c r="T1613" s="113">
        <f t="shared" si="826"/>
        <v>0.16</v>
      </c>
      <c r="U1613" s="111">
        <f t="shared" si="807"/>
        <v>13</v>
      </c>
      <c r="V1613" s="111">
        <v>252</v>
      </c>
      <c r="W1613" s="110">
        <f t="shared" si="818"/>
        <v>1.0076859739999999</v>
      </c>
      <c r="X1613" s="103">
        <f t="shared" si="819"/>
        <v>0.76657003000000001</v>
      </c>
      <c r="Y1613" s="103">
        <f t="shared" si="820"/>
        <v>0</v>
      </c>
      <c r="Z1613" s="114" t="str">
        <f t="shared" si="828"/>
        <v>A+J=</v>
      </c>
      <c r="AA1613" s="108">
        <f t="shared" si="829"/>
        <v>45797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2">
        <f t="shared" si="821"/>
        <v>45789</v>
      </c>
      <c r="B1614" s="103">
        <f t="shared" si="813"/>
        <v>100.50279558999999</v>
      </c>
      <c r="C1614" s="192">
        <f t="shared" ref="C1614:C1677" si="831">C1613-(S1613/O1613)</f>
        <v>70.908678238927905</v>
      </c>
      <c r="D1614" s="104">
        <f t="shared" si="822"/>
        <v>1143.3130000000001</v>
      </c>
      <c r="E1614" s="105">
        <f t="shared" si="808"/>
        <v>1146.575</v>
      </c>
      <c r="F1614" s="106">
        <f t="shared" si="809"/>
        <v>45738</v>
      </c>
      <c r="G1614" s="107">
        <f t="shared" si="814"/>
        <v>2.8531119649648495E-3</v>
      </c>
      <c r="H1614" s="108">
        <f t="shared" si="827"/>
        <v>45797</v>
      </c>
      <c r="I1614" s="108">
        <f t="shared" si="815"/>
        <v>45797</v>
      </c>
      <c r="J1614" s="109">
        <f t="shared" si="823"/>
        <v>19</v>
      </c>
      <c r="K1614" s="109">
        <f t="shared" si="812"/>
        <v>13</v>
      </c>
      <c r="L1614" s="8">
        <f t="shared" si="824"/>
        <v>1.0019512500000001</v>
      </c>
      <c r="M1614" s="110">
        <f t="shared" si="811"/>
        <v>1.00285311</v>
      </c>
      <c r="N1614" s="110">
        <f t="shared" si="806"/>
        <v>1.4038055308084172</v>
      </c>
      <c r="O1614" s="103">
        <f t="shared" si="810"/>
        <v>1.4065447</v>
      </c>
      <c r="P1614" s="103">
        <f t="shared" si="816"/>
        <v>99.736225559999994</v>
      </c>
      <c r="Q1614" s="11">
        <f t="shared" si="830"/>
        <v>0</v>
      </c>
      <c r="R1614" s="30">
        <f t="shared" si="825"/>
        <v>0</v>
      </c>
      <c r="S1614" s="8">
        <f t="shared" si="817"/>
        <v>0</v>
      </c>
      <c r="T1614" s="113">
        <f t="shared" si="826"/>
        <v>0.16</v>
      </c>
      <c r="U1614" s="111">
        <f t="shared" si="807"/>
        <v>13</v>
      </c>
      <c r="V1614" s="111">
        <v>252</v>
      </c>
      <c r="W1614" s="110">
        <f t="shared" si="818"/>
        <v>1.0076859739999999</v>
      </c>
      <c r="X1614" s="103">
        <f t="shared" si="819"/>
        <v>0.76657003000000001</v>
      </c>
      <c r="Y1614" s="103">
        <f t="shared" si="820"/>
        <v>0</v>
      </c>
      <c r="Z1614" s="114" t="str">
        <f t="shared" si="828"/>
        <v>A+J=</v>
      </c>
      <c r="AA1614" s="108">
        <f t="shared" si="829"/>
        <v>45797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2">
        <f t="shared" si="821"/>
        <v>45790</v>
      </c>
      <c r="B1615" s="103">
        <f t="shared" si="813"/>
        <v>100.57708588</v>
      </c>
      <c r="C1615" s="192">
        <f t="shared" si="831"/>
        <v>70.908678238927905</v>
      </c>
      <c r="D1615" s="104">
        <f t="shared" si="822"/>
        <v>1143.3130000000001</v>
      </c>
      <c r="E1615" s="105">
        <f t="shared" si="808"/>
        <v>1146.575</v>
      </c>
      <c r="F1615" s="106">
        <f t="shared" si="809"/>
        <v>45738</v>
      </c>
      <c r="G1615" s="107">
        <f t="shared" si="814"/>
        <v>2.8531119649648495E-3</v>
      </c>
      <c r="H1615" s="108">
        <f t="shared" si="827"/>
        <v>45797</v>
      </c>
      <c r="I1615" s="108">
        <f t="shared" si="815"/>
        <v>45797</v>
      </c>
      <c r="J1615" s="109">
        <f t="shared" si="823"/>
        <v>19</v>
      </c>
      <c r="K1615" s="109">
        <f t="shared" si="812"/>
        <v>14</v>
      </c>
      <c r="L1615" s="8">
        <f t="shared" si="824"/>
        <v>1.0021015</v>
      </c>
      <c r="M1615" s="110">
        <f t="shared" si="811"/>
        <v>1.00285311</v>
      </c>
      <c r="N1615" s="110">
        <f t="shared" si="806"/>
        <v>1.4038055308084172</v>
      </c>
      <c r="O1615" s="103">
        <f t="shared" si="810"/>
        <v>1.40675562</v>
      </c>
      <c r="P1615" s="103">
        <f t="shared" si="816"/>
        <v>99.751181610000003</v>
      </c>
      <c r="Q1615" s="11">
        <f t="shared" si="830"/>
        <v>0</v>
      </c>
      <c r="R1615" s="30">
        <f t="shared" si="825"/>
        <v>0</v>
      </c>
      <c r="S1615" s="8">
        <f t="shared" si="817"/>
        <v>0</v>
      </c>
      <c r="T1615" s="113">
        <f t="shared" si="826"/>
        <v>0.16</v>
      </c>
      <c r="U1615" s="111">
        <f t="shared" si="807"/>
        <v>14</v>
      </c>
      <c r="V1615" s="111">
        <v>252</v>
      </c>
      <c r="W1615" s="110">
        <f t="shared" si="818"/>
        <v>1.0082796439999999</v>
      </c>
      <c r="X1615" s="103">
        <f t="shared" si="819"/>
        <v>0.82590427</v>
      </c>
      <c r="Y1615" s="103">
        <f t="shared" si="820"/>
        <v>0</v>
      </c>
      <c r="Z1615" s="114" t="str">
        <f t="shared" si="828"/>
        <v>A+J=</v>
      </c>
      <c r="AA1615" s="108">
        <f t="shared" si="829"/>
        <v>45797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2">
        <f t="shared" si="821"/>
        <v>45791</v>
      </c>
      <c r="B1616" s="103">
        <f t="shared" si="813"/>
        <v>100.65143243</v>
      </c>
      <c r="C1616" s="192">
        <f t="shared" si="831"/>
        <v>70.908678238927905</v>
      </c>
      <c r="D1616" s="104">
        <f t="shared" si="822"/>
        <v>1143.3130000000001</v>
      </c>
      <c r="E1616" s="105">
        <f t="shared" si="808"/>
        <v>1146.575</v>
      </c>
      <c r="F1616" s="106">
        <f t="shared" si="809"/>
        <v>45738</v>
      </c>
      <c r="G1616" s="107">
        <f t="shared" si="814"/>
        <v>2.8531119649648495E-3</v>
      </c>
      <c r="H1616" s="108">
        <f t="shared" si="827"/>
        <v>45797</v>
      </c>
      <c r="I1616" s="108">
        <f t="shared" si="815"/>
        <v>45797</v>
      </c>
      <c r="J1616" s="109">
        <f t="shared" si="823"/>
        <v>19</v>
      </c>
      <c r="K1616" s="109">
        <f t="shared" si="812"/>
        <v>15</v>
      </c>
      <c r="L1616" s="8">
        <f t="shared" si="824"/>
        <v>1.0022517799999999</v>
      </c>
      <c r="M1616" s="110">
        <f t="shared" si="811"/>
        <v>1.00285311</v>
      </c>
      <c r="N1616" s="110">
        <f t="shared" si="806"/>
        <v>1.4038055308084172</v>
      </c>
      <c r="O1616" s="103">
        <f t="shared" si="810"/>
        <v>1.4069665899999999</v>
      </c>
      <c r="P1616" s="103">
        <f t="shared" si="816"/>
        <v>99.766141219999994</v>
      </c>
      <c r="Q1616" s="11">
        <f t="shared" si="830"/>
        <v>0</v>
      </c>
      <c r="R1616" s="30">
        <f t="shared" si="825"/>
        <v>0</v>
      </c>
      <c r="S1616" s="8">
        <f t="shared" si="817"/>
        <v>0</v>
      </c>
      <c r="T1616" s="113">
        <f t="shared" si="826"/>
        <v>0.16</v>
      </c>
      <c r="U1616" s="111">
        <f t="shared" si="807"/>
        <v>15</v>
      </c>
      <c r="V1616" s="111">
        <v>252</v>
      </c>
      <c r="W1616" s="110">
        <f t="shared" si="818"/>
        <v>1.008873664</v>
      </c>
      <c r="X1616" s="103">
        <f t="shared" si="819"/>
        <v>0.88529121</v>
      </c>
      <c r="Y1616" s="103">
        <f t="shared" si="820"/>
        <v>0</v>
      </c>
      <c r="Z1616" s="114" t="str">
        <f t="shared" si="828"/>
        <v>A+J=</v>
      </c>
      <c r="AA1616" s="108">
        <f t="shared" si="829"/>
        <v>45797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2">
        <f t="shared" si="821"/>
        <v>45792</v>
      </c>
      <c r="B1617" s="103">
        <f t="shared" si="813"/>
        <v>100.72583299999999</v>
      </c>
      <c r="C1617" s="192">
        <f t="shared" si="831"/>
        <v>70.908678238927905</v>
      </c>
      <c r="D1617" s="104">
        <f t="shared" si="822"/>
        <v>1143.3130000000001</v>
      </c>
      <c r="E1617" s="105">
        <f t="shared" si="808"/>
        <v>1146.575</v>
      </c>
      <c r="F1617" s="106">
        <f t="shared" si="809"/>
        <v>45738</v>
      </c>
      <c r="G1617" s="107">
        <f t="shared" si="814"/>
        <v>2.8531119649648495E-3</v>
      </c>
      <c r="H1617" s="108">
        <f t="shared" si="827"/>
        <v>45797</v>
      </c>
      <c r="I1617" s="108">
        <f t="shared" si="815"/>
        <v>45797</v>
      </c>
      <c r="J1617" s="109">
        <f t="shared" si="823"/>
        <v>19</v>
      </c>
      <c r="K1617" s="109">
        <f t="shared" si="812"/>
        <v>16</v>
      </c>
      <c r="L1617" s="8">
        <f t="shared" si="824"/>
        <v>1.00240208</v>
      </c>
      <c r="M1617" s="110">
        <f t="shared" si="811"/>
        <v>1.00285311</v>
      </c>
      <c r="N1617" s="110">
        <f t="shared" si="806"/>
        <v>1.4038055308084172</v>
      </c>
      <c r="O1617" s="103">
        <f t="shared" si="810"/>
        <v>1.4071775799999999</v>
      </c>
      <c r="P1617" s="103">
        <f t="shared" si="816"/>
        <v>99.781102239999996</v>
      </c>
      <c r="Q1617" s="11">
        <f t="shared" si="830"/>
        <v>0</v>
      </c>
      <c r="R1617" s="30">
        <f t="shared" si="825"/>
        <v>0</v>
      </c>
      <c r="S1617" s="8">
        <f t="shared" si="817"/>
        <v>0</v>
      </c>
      <c r="T1617" s="113">
        <f t="shared" si="826"/>
        <v>0.16</v>
      </c>
      <c r="U1617" s="111">
        <f t="shared" si="807"/>
        <v>16</v>
      </c>
      <c r="V1617" s="111">
        <v>252</v>
      </c>
      <c r="W1617" s="110">
        <f t="shared" si="818"/>
        <v>1.0094680330000001</v>
      </c>
      <c r="X1617" s="103">
        <f t="shared" si="819"/>
        <v>0.94473076</v>
      </c>
      <c r="Y1617" s="103">
        <f t="shared" si="820"/>
        <v>0</v>
      </c>
      <c r="Z1617" s="114" t="str">
        <f t="shared" si="828"/>
        <v>A+J=</v>
      </c>
      <c r="AA1617" s="108">
        <f t="shared" si="829"/>
        <v>45797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2">
        <f t="shared" si="821"/>
        <v>45793</v>
      </c>
      <c r="B1618" s="103">
        <f t="shared" si="813"/>
        <v>100.80028854</v>
      </c>
      <c r="C1618" s="192">
        <f t="shared" si="831"/>
        <v>70.908678238927905</v>
      </c>
      <c r="D1618" s="104">
        <f t="shared" si="822"/>
        <v>1143.3130000000001</v>
      </c>
      <c r="E1618" s="105">
        <f t="shared" si="808"/>
        <v>1146.575</v>
      </c>
      <c r="F1618" s="106">
        <f t="shared" si="809"/>
        <v>45738</v>
      </c>
      <c r="G1618" s="107">
        <f t="shared" si="814"/>
        <v>2.8531119649648495E-3</v>
      </c>
      <c r="H1618" s="108">
        <f t="shared" si="827"/>
        <v>45797</v>
      </c>
      <c r="I1618" s="108">
        <f t="shared" si="815"/>
        <v>45797</v>
      </c>
      <c r="J1618" s="109">
        <f t="shared" si="823"/>
        <v>19</v>
      </c>
      <c r="K1618" s="109">
        <f t="shared" si="812"/>
        <v>17</v>
      </c>
      <c r="L1618" s="8">
        <f t="shared" si="824"/>
        <v>1.0025523999999999</v>
      </c>
      <c r="M1618" s="110">
        <f t="shared" si="811"/>
        <v>1.00285311</v>
      </c>
      <c r="N1618" s="110">
        <f t="shared" si="806"/>
        <v>1.4038055308084172</v>
      </c>
      <c r="O1618" s="103">
        <f t="shared" si="810"/>
        <v>1.4073886</v>
      </c>
      <c r="P1618" s="103">
        <f t="shared" si="816"/>
        <v>99.796065389999995</v>
      </c>
      <c r="Q1618" s="11">
        <f t="shared" si="830"/>
        <v>0</v>
      </c>
      <c r="R1618" s="30">
        <f t="shared" si="825"/>
        <v>0</v>
      </c>
      <c r="S1618" s="8">
        <f t="shared" si="817"/>
        <v>0</v>
      </c>
      <c r="T1618" s="113">
        <f t="shared" si="826"/>
        <v>0.16</v>
      </c>
      <c r="U1618" s="111">
        <f t="shared" si="807"/>
        <v>17</v>
      </c>
      <c r="V1618" s="111">
        <v>252</v>
      </c>
      <c r="W1618" s="110">
        <f t="shared" si="818"/>
        <v>1.0100627529999999</v>
      </c>
      <c r="X1618" s="103">
        <f t="shared" si="819"/>
        <v>1.0042231500000001</v>
      </c>
      <c r="Y1618" s="103">
        <f t="shared" si="820"/>
        <v>0</v>
      </c>
      <c r="Z1618" s="114" t="str">
        <f t="shared" si="828"/>
        <v>A+J=</v>
      </c>
      <c r="AA1618" s="108">
        <f t="shared" si="829"/>
        <v>45797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2">
        <f t="shared" si="821"/>
        <v>45794</v>
      </c>
      <c r="B1619" s="103">
        <f t="shared" si="813"/>
        <v>100.87479895999999</v>
      </c>
      <c r="C1619" s="192">
        <f t="shared" si="831"/>
        <v>70.908678238927905</v>
      </c>
      <c r="D1619" s="104">
        <f t="shared" si="822"/>
        <v>1143.3130000000001</v>
      </c>
      <c r="E1619" s="105">
        <f t="shared" si="808"/>
        <v>1146.575</v>
      </c>
      <c r="F1619" s="106">
        <f t="shared" si="809"/>
        <v>45738</v>
      </c>
      <c r="G1619" s="107">
        <f t="shared" si="814"/>
        <v>2.8531119649648495E-3</v>
      </c>
      <c r="H1619" s="108">
        <f t="shared" si="827"/>
        <v>45797</v>
      </c>
      <c r="I1619" s="108">
        <f t="shared" si="815"/>
        <v>45797</v>
      </c>
      <c r="J1619" s="109">
        <f t="shared" si="823"/>
        <v>19</v>
      </c>
      <c r="K1619" s="109">
        <f t="shared" si="812"/>
        <v>18</v>
      </c>
      <c r="L1619" s="8">
        <f t="shared" si="824"/>
        <v>1.0027027399999999</v>
      </c>
      <c r="M1619" s="110">
        <f t="shared" si="811"/>
        <v>1.00285311</v>
      </c>
      <c r="N1619" s="110">
        <f t="shared" si="806"/>
        <v>1.4038055308084172</v>
      </c>
      <c r="O1619" s="103">
        <f t="shared" si="810"/>
        <v>1.4075996500000001</v>
      </c>
      <c r="P1619" s="103">
        <f t="shared" si="816"/>
        <v>99.811030669999994</v>
      </c>
      <c r="Q1619" s="11">
        <f t="shared" si="830"/>
        <v>0</v>
      </c>
      <c r="R1619" s="30">
        <f t="shared" si="825"/>
        <v>0</v>
      </c>
      <c r="S1619" s="8">
        <f t="shared" si="817"/>
        <v>0</v>
      </c>
      <c r="T1619" s="113">
        <f t="shared" si="826"/>
        <v>0.16</v>
      </c>
      <c r="U1619" s="111">
        <f t="shared" si="807"/>
        <v>18</v>
      </c>
      <c r="V1619" s="111">
        <v>252</v>
      </c>
      <c r="W1619" s="110">
        <f t="shared" si="818"/>
        <v>1.0106578230000001</v>
      </c>
      <c r="X1619" s="103">
        <f t="shared" si="819"/>
        <v>1.0637682900000001</v>
      </c>
      <c r="Y1619" s="103">
        <f t="shared" si="820"/>
        <v>0</v>
      </c>
      <c r="Z1619" s="114" t="str">
        <f t="shared" si="828"/>
        <v>A+J=</v>
      </c>
      <c r="AA1619" s="108">
        <f t="shared" si="829"/>
        <v>45797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2">
        <f t="shared" si="821"/>
        <v>45795</v>
      </c>
      <c r="B1620" s="103">
        <f t="shared" si="813"/>
        <v>100.87479895999999</v>
      </c>
      <c r="C1620" s="192">
        <f t="shared" si="831"/>
        <v>70.908678238927905</v>
      </c>
      <c r="D1620" s="104">
        <f t="shared" si="822"/>
        <v>1143.3130000000001</v>
      </c>
      <c r="E1620" s="105">
        <f t="shared" si="808"/>
        <v>1146.575</v>
      </c>
      <c r="F1620" s="106">
        <f t="shared" si="809"/>
        <v>45738</v>
      </c>
      <c r="G1620" s="107">
        <f t="shared" si="814"/>
        <v>2.8531119649648495E-3</v>
      </c>
      <c r="H1620" s="108">
        <f t="shared" si="827"/>
        <v>45797</v>
      </c>
      <c r="I1620" s="108">
        <f t="shared" si="815"/>
        <v>45797</v>
      </c>
      <c r="J1620" s="109">
        <f t="shared" si="823"/>
        <v>19</v>
      </c>
      <c r="K1620" s="109">
        <f t="shared" si="812"/>
        <v>18</v>
      </c>
      <c r="L1620" s="8">
        <f t="shared" si="824"/>
        <v>1.0027027399999999</v>
      </c>
      <c r="M1620" s="110">
        <f t="shared" si="811"/>
        <v>1.00285311</v>
      </c>
      <c r="N1620" s="110">
        <f t="shared" si="806"/>
        <v>1.4038055308084172</v>
      </c>
      <c r="O1620" s="103">
        <f t="shared" si="810"/>
        <v>1.4075996500000001</v>
      </c>
      <c r="P1620" s="103">
        <f t="shared" si="816"/>
        <v>99.811030669999994</v>
      </c>
      <c r="Q1620" s="11">
        <f t="shared" si="830"/>
        <v>0</v>
      </c>
      <c r="R1620" s="30">
        <f t="shared" si="825"/>
        <v>0</v>
      </c>
      <c r="S1620" s="8">
        <f t="shared" si="817"/>
        <v>0</v>
      </c>
      <c r="T1620" s="113">
        <f t="shared" si="826"/>
        <v>0.16</v>
      </c>
      <c r="U1620" s="111">
        <f t="shared" si="807"/>
        <v>18</v>
      </c>
      <c r="V1620" s="111">
        <v>252</v>
      </c>
      <c r="W1620" s="110">
        <f t="shared" si="818"/>
        <v>1.0106578230000001</v>
      </c>
      <c r="X1620" s="103">
        <f t="shared" si="819"/>
        <v>1.0637682900000001</v>
      </c>
      <c r="Y1620" s="103">
        <f t="shared" si="820"/>
        <v>0</v>
      </c>
      <c r="Z1620" s="114" t="str">
        <f t="shared" si="828"/>
        <v>A+J=</v>
      </c>
      <c r="AA1620" s="108">
        <f t="shared" si="829"/>
        <v>45797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2">
        <f t="shared" si="821"/>
        <v>45796</v>
      </c>
      <c r="B1621" s="103">
        <f t="shared" si="813"/>
        <v>100.87479895999999</v>
      </c>
      <c r="C1621" s="192">
        <f t="shared" si="831"/>
        <v>70.908678238927905</v>
      </c>
      <c r="D1621" s="104">
        <f t="shared" si="822"/>
        <v>1143.3130000000001</v>
      </c>
      <c r="E1621" s="105">
        <f t="shared" si="808"/>
        <v>1146.575</v>
      </c>
      <c r="F1621" s="106">
        <f t="shared" si="809"/>
        <v>45738</v>
      </c>
      <c r="G1621" s="107">
        <f t="shared" si="814"/>
        <v>2.8531119649648495E-3</v>
      </c>
      <c r="H1621" s="108">
        <f t="shared" si="827"/>
        <v>45797</v>
      </c>
      <c r="I1621" s="108">
        <f t="shared" si="815"/>
        <v>45797</v>
      </c>
      <c r="J1621" s="109">
        <f t="shared" si="823"/>
        <v>19</v>
      </c>
      <c r="K1621" s="109">
        <f t="shared" si="812"/>
        <v>18</v>
      </c>
      <c r="L1621" s="8">
        <f t="shared" si="824"/>
        <v>1.0027027399999999</v>
      </c>
      <c r="M1621" s="110">
        <f t="shared" si="811"/>
        <v>1.00285311</v>
      </c>
      <c r="N1621" s="110">
        <f t="shared" si="806"/>
        <v>1.4038055308084172</v>
      </c>
      <c r="O1621" s="103">
        <f t="shared" si="810"/>
        <v>1.4075996500000001</v>
      </c>
      <c r="P1621" s="103">
        <f t="shared" si="816"/>
        <v>99.811030669999994</v>
      </c>
      <c r="Q1621" s="11">
        <f t="shared" si="830"/>
        <v>0</v>
      </c>
      <c r="R1621" s="30">
        <f t="shared" si="825"/>
        <v>0</v>
      </c>
      <c r="S1621" s="8">
        <f t="shared" si="817"/>
        <v>0</v>
      </c>
      <c r="T1621" s="113">
        <f t="shared" si="826"/>
        <v>0.16</v>
      </c>
      <c r="U1621" s="111">
        <f t="shared" si="807"/>
        <v>18</v>
      </c>
      <c r="V1621" s="111">
        <v>252</v>
      </c>
      <c r="W1621" s="110">
        <f t="shared" si="818"/>
        <v>1.0106578230000001</v>
      </c>
      <c r="X1621" s="103">
        <f t="shared" si="819"/>
        <v>1.0637682900000001</v>
      </c>
      <c r="Y1621" s="103">
        <f t="shared" si="820"/>
        <v>0</v>
      </c>
      <c r="Z1621" s="114" t="str">
        <f t="shared" si="828"/>
        <v>A+J=</v>
      </c>
      <c r="AA1621" s="108">
        <f t="shared" si="829"/>
        <v>45797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2">
        <f t="shared" si="821"/>
        <v>45797</v>
      </c>
      <c r="B1622" s="103">
        <f t="shared" si="813"/>
        <v>100.94936510000001</v>
      </c>
      <c r="C1622" s="192">
        <f t="shared" si="831"/>
        <v>70.908678238927905</v>
      </c>
      <c r="D1622" s="104">
        <f t="shared" si="822"/>
        <v>1143.3130000000001</v>
      </c>
      <c r="E1622" s="105">
        <f t="shared" si="808"/>
        <v>1146.575</v>
      </c>
      <c r="F1622" s="106">
        <f t="shared" si="809"/>
        <v>45738</v>
      </c>
      <c r="G1622" s="107">
        <f t="shared" si="814"/>
        <v>2.8531119649648495E-3</v>
      </c>
      <c r="H1622" s="108">
        <f t="shared" si="827"/>
        <v>45828</v>
      </c>
      <c r="I1622" s="108">
        <f t="shared" si="815"/>
        <v>45797</v>
      </c>
      <c r="J1622" s="109">
        <f t="shared" si="823"/>
        <v>19</v>
      </c>
      <c r="K1622" s="109">
        <f t="shared" si="812"/>
        <v>19</v>
      </c>
      <c r="L1622" s="8">
        <f t="shared" si="824"/>
        <v>1.00285311</v>
      </c>
      <c r="M1622" s="110">
        <f t="shared" si="811"/>
        <v>1.00285311</v>
      </c>
      <c r="N1622" s="110">
        <f t="shared" si="806"/>
        <v>1.4038055308084172</v>
      </c>
      <c r="O1622" s="103">
        <f t="shared" si="810"/>
        <v>1.4078107399999999</v>
      </c>
      <c r="P1622" s="103">
        <f t="shared" si="816"/>
        <v>99.825998780000006</v>
      </c>
      <c r="Q1622" s="11">
        <f t="shared" si="830"/>
        <v>53</v>
      </c>
      <c r="R1622" s="30">
        <f t="shared" si="825"/>
        <v>9.9172999999999997E-2</v>
      </c>
      <c r="S1622" s="8">
        <f t="shared" si="817"/>
        <v>9.9000437699999999</v>
      </c>
      <c r="T1622" s="113">
        <f t="shared" si="826"/>
        <v>0.16</v>
      </c>
      <c r="U1622" s="111">
        <f t="shared" si="807"/>
        <v>19</v>
      </c>
      <c r="V1622" s="111">
        <v>252</v>
      </c>
      <c r="W1622" s="110">
        <f t="shared" si="818"/>
        <v>1.0112532439999999</v>
      </c>
      <c r="X1622" s="103">
        <f t="shared" si="819"/>
        <v>1.1233663199999999</v>
      </c>
      <c r="Y1622" s="103">
        <f t="shared" si="820"/>
        <v>11.02341009</v>
      </c>
      <c r="Z1622" s="114" t="str">
        <f t="shared" si="828"/>
        <v>A+J=</v>
      </c>
      <c r="AA1622" s="108">
        <f t="shared" si="829"/>
        <v>45797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2">
        <f t="shared" si="821"/>
        <v>45798</v>
      </c>
      <c r="B1623" s="103">
        <f t="shared" si="813"/>
        <v>89.990586969999995</v>
      </c>
      <c r="C1623" s="192">
        <f t="shared" si="831"/>
        <v>63.876451897196773</v>
      </c>
      <c r="D1623" s="104">
        <f t="shared" si="822"/>
        <v>1143.3130000000001</v>
      </c>
      <c r="E1623" s="105">
        <f t="shared" si="808"/>
        <v>1146.575</v>
      </c>
      <c r="F1623" s="106">
        <f t="shared" si="809"/>
        <v>45767</v>
      </c>
      <c r="G1623" s="107">
        <f t="shared" si="814"/>
        <v>2.8531119649648495E-3</v>
      </c>
      <c r="H1623" s="108">
        <f t="shared" si="827"/>
        <v>45828</v>
      </c>
      <c r="I1623" s="108">
        <f t="shared" si="815"/>
        <v>45828</v>
      </c>
      <c r="J1623" s="109">
        <f t="shared" si="823"/>
        <v>22</v>
      </c>
      <c r="K1623" s="109">
        <f t="shared" si="812"/>
        <v>1</v>
      </c>
      <c r="L1623" s="8">
        <f t="shared" si="824"/>
        <v>1.0001295100000001</v>
      </c>
      <c r="M1623" s="110">
        <f t="shared" si="811"/>
        <v>1.00285311</v>
      </c>
      <c r="N1623" s="110">
        <f t="shared" si="806"/>
        <v>1.4078107424064219</v>
      </c>
      <c r="O1623" s="103">
        <f t="shared" si="810"/>
        <v>1.4079930599999999</v>
      </c>
      <c r="P1623" s="103">
        <f t="shared" si="816"/>
        <v>89.937600959999997</v>
      </c>
      <c r="Q1623" s="11">
        <f t="shared" si="830"/>
        <v>0</v>
      </c>
      <c r="R1623" s="30">
        <f t="shared" si="825"/>
        <v>0</v>
      </c>
      <c r="S1623" s="8">
        <f t="shared" si="817"/>
        <v>0</v>
      </c>
      <c r="T1623" s="113">
        <f t="shared" si="826"/>
        <v>0.16</v>
      </c>
      <c r="U1623" s="111">
        <f t="shared" si="807"/>
        <v>1</v>
      </c>
      <c r="V1623" s="111">
        <v>252</v>
      </c>
      <c r="W1623" s="110">
        <f t="shared" si="818"/>
        <v>1.0005891419999999</v>
      </c>
      <c r="X1623" s="103">
        <f t="shared" si="819"/>
        <v>5.298601E-2</v>
      </c>
      <c r="Y1623" s="103">
        <f t="shared" si="820"/>
        <v>0</v>
      </c>
      <c r="Z1623" s="114" t="str">
        <f t="shared" si="828"/>
        <v>A+J=</v>
      </c>
      <c r="AA1623" s="108">
        <f t="shared" si="829"/>
        <v>45828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2">
        <f t="shared" si="821"/>
        <v>45799</v>
      </c>
      <c r="B1624" s="103">
        <f t="shared" si="813"/>
        <v>90.055265079999998</v>
      </c>
      <c r="C1624" s="192">
        <f t="shared" si="831"/>
        <v>63.876451897196773</v>
      </c>
      <c r="D1624" s="104">
        <f t="shared" si="822"/>
        <v>1143.3130000000001</v>
      </c>
      <c r="E1624" s="105">
        <f t="shared" si="808"/>
        <v>1146.575</v>
      </c>
      <c r="F1624" s="106">
        <f t="shared" si="809"/>
        <v>45767</v>
      </c>
      <c r="G1624" s="107">
        <f t="shared" si="814"/>
        <v>2.8531119649648495E-3</v>
      </c>
      <c r="H1624" s="108">
        <f t="shared" si="827"/>
        <v>45828</v>
      </c>
      <c r="I1624" s="108">
        <f t="shared" si="815"/>
        <v>45828</v>
      </c>
      <c r="J1624" s="109">
        <f t="shared" si="823"/>
        <v>22</v>
      </c>
      <c r="K1624" s="109">
        <f t="shared" si="812"/>
        <v>2</v>
      </c>
      <c r="L1624" s="8">
        <f t="shared" si="824"/>
        <v>1.00025903</v>
      </c>
      <c r="M1624" s="110">
        <f t="shared" si="811"/>
        <v>1.00285311</v>
      </c>
      <c r="N1624" s="110">
        <f t="shared" si="806"/>
        <v>1.4078107424064219</v>
      </c>
      <c r="O1624" s="103">
        <f t="shared" si="810"/>
        <v>1.4081754</v>
      </c>
      <c r="P1624" s="103">
        <f t="shared" si="816"/>
        <v>89.9492482</v>
      </c>
      <c r="Q1624" s="11">
        <f t="shared" si="830"/>
        <v>0</v>
      </c>
      <c r="R1624" s="30">
        <f t="shared" si="825"/>
        <v>0</v>
      </c>
      <c r="S1624" s="8">
        <f t="shared" si="817"/>
        <v>0</v>
      </c>
      <c r="T1624" s="113">
        <f t="shared" si="826"/>
        <v>0.16</v>
      </c>
      <c r="U1624" s="111">
        <f t="shared" si="807"/>
        <v>2</v>
      </c>
      <c r="V1624" s="111">
        <v>252</v>
      </c>
      <c r="W1624" s="110">
        <f t="shared" si="818"/>
        <v>1.0011786300000001</v>
      </c>
      <c r="X1624" s="103">
        <f t="shared" si="819"/>
        <v>0.10601687999999999</v>
      </c>
      <c r="Y1624" s="103">
        <f t="shared" si="820"/>
        <v>0</v>
      </c>
      <c r="Z1624" s="114" t="str">
        <f t="shared" si="828"/>
        <v>A+J=</v>
      </c>
      <c r="AA1624" s="108">
        <f t="shared" si="829"/>
        <v>45828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2">
        <f t="shared" si="821"/>
        <v>45800</v>
      </c>
      <c r="B1625" s="103">
        <f t="shared" si="813"/>
        <v>90.119990849999994</v>
      </c>
      <c r="C1625" s="192">
        <f t="shared" si="831"/>
        <v>63.876451897196773</v>
      </c>
      <c r="D1625" s="104">
        <f t="shared" si="822"/>
        <v>1143.3130000000001</v>
      </c>
      <c r="E1625" s="105">
        <f t="shared" si="808"/>
        <v>1146.575</v>
      </c>
      <c r="F1625" s="106">
        <f t="shared" si="809"/>
        <v>45767</v>
      </c>
      <c r="G1625" s="107">
        <f t="shared" si="814"/>
        <v>2.8531119649648495E-3</v>
      </c>
      <c r="H1625" s="108">
        <f t="shared" si="827"/>
        <v>45828</v>
      </c>
      <c r="I1625" s="108">
        <f t="shared" si="815"/>
        <v>45828</v>
      </c>
      <c r="J1625" s="109">
        <f t="shared" si="823"/>
        <v>22</v>
      </c>
      <c r="K1625" s="109">
        <f t="shared" si="812"/>
        <v>3</v>
      </c>
      <c r="L1625" s="8">
        <f t="shared" si="824"/>
        <v>1.0003885800000001</v>
      </c>
      <c r="M1625" s="110">
        <f t="shared" si="811"/>
        <v>1.00285311</v>
      </c>
      <c r="N1625" s="110">
        <f t="shared" si="806"/>
        <v>1.4078107424064219</v>
      </c>
      <c r="O1625" s="103">
        <f t="shared" si="810"/>
        <v>1.40835778</v>
      </c>
      <c r="P1625" s="103">
        <f t="shared" si="816"/>
        <v>89.960897979999999</v>
      </c>
      <c r="Q1625" s="11">
        <f t="shared" si="830"/>
        <v>0</v>
      </c>
      <c r="R1625" s="30">
        <f t="shared" si="825"/>
        <v>0</v>
      </c>
      <c r="S1625" s="8">
        <f t="shared" si="817"/>
        <v>0</v>
      </c>
      <c r="T1625" s="113">
        <f t="shared" si="826"/>
        <v>0.16</v>
      </c>
      <c r="U1625" s="111">
        <f t="shared" si="807"/>
        <v>3</v>
      </c>
      <c r="V1625" s="111">
        <v>252</v>
      </c>
      <c r="W1625" s="110">
        <f t="shared" si="818"/>
        <v>1.001768467</v>
      </c>
      <c r="X1625" s="103">
        <f t="shared" si="819"/>
        <v>0.15909287</v>
      </c>
      <c r="Y1625" s="103">
        <f t="shared" si="820"/>
        <v>0</v>
      </c>
      <c r="Z1625" s="114" t="str">
        <f t="shared" si="828"/>
        <v>A+J=</v>
      </c>
      <c r="AA1625" s="108">
        <f t="shared" si="829"/>
        <v>45828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2">
        <f t="shared" si="821"/>
        <v>45801</v>
      </c>
      <c r="B1626" s="103">
        <f t="shared" si="813"/>
        <v>90.184762800000001</v>
      </c>
      <c r="C1626" s="192">
        <f t="shared" si="831"/>
        <v>63.876451897196773</v>
      </c>
      <c r="D1626" s="104">
        <f t="shared" si="822"/>
        <v>1143.3130000000001</v>
      </c>
      <c r="E1626" s="105">
        <f t="shared" si="808"/>
        <v>1146.575</v>
      </c>
      <c r="F1626" s="106">
        <f t="shared" si="809"/>
        <v>45767</v>
      </c>
      <c r="G1626" s="107">
        <f t="shared" si="814"/>
        <v>2.8531119649648495E-3</v>
      </c>
      <c r="H1626" s="108">
        <f t="shared" si="827"/>
        <v>45828</v>
      </c>
      <c r="I1626" s="108">
        <f t="shared" si="815"/>
        <v>45828</v>
      </c>
      <c r="J1626" s="109">
        <f t="shared" si="823"/>
        <v>22</v>
      </c>
      <c r="K1626" s="109">
        <f t="shared" si="812"/>
        <v>4</v>
      </c>
      <c r="L1626" s="8">
        <f t="shared" si="824"/>
        <v>1.0005181400000001</v>
      </c>
      <c r="M1626" s="110">
        <f t="shared" si="811"/>
        <v>1.00285311</v>
      </c>
      <c r="N1626" s="110">
        <f t="shared" si="806"/>
        <v>1.4078107424064219</v>
      </c>
      <c r="O1626" s="103">
        <f t="shared" si="810"/>
        <v>1.4085401799999999</v>
      </c>
      <c r="P1626" s="103">
        <f t="shared" si="816"/>
        <v>89.972549049999998</v>
      </c>
      <c r="Q1626" s="11">
        <f t="shared" si="830"/>
        <v>0</v>
      </c>
      <c r="R1626" s="30">
        <f t="shared" si="825"/>
        <v>0</v>
      </c>
      <c r="S1626" s="8">
        <f t="shared" si="817"/>
        <v>0</v>
      </c>
      <c r="T1626" s="113">
        <f t="shared" si="826"/>
        <v>0.16</v>
      </c>
      <c r="U1626" s="111">
        <f t="shared" si="807"/>
        <v>4</v>
      </c>
      <c r="V1626" s="111">
        <v>252</v>
      </c>
      <c r="W1626" s="110">
        <f t="shared" si="818"/>
        <v>1.0023586499999999</v>
      </c>
      <c r="X1626" s="103">
        <f t="shared" si="819"/>
        <v>0.21221375000000001</v>
      </c>
      <c r="Y1626" s="103">
        <f t="shared" si="820"/>
        <v>0</v>
      </c>
      <c r="Z1626" s="114" t="str">
        <f t="shared" si="828"/>
        <v>A+J=</v>
      </c>
      <c r="AA1626" s="108">
        <f t="shared" si="829"/>
        <v>45828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2">
        <f t="shared" si="821"/>
        <v>45802</v>
      </c>
      <c r="B1627" s="103">
        <f t="shared" si="813"/>
        <v>90.184762800000001</v>
      </c>
      <c r="C1627" s="192">
        <f t="shared" si="831"/>
        <v>63.876451897196773</v>
      </c>
      <c r="D1627" s="104">
        <f t="shared" si="822"/>
        <v>1143.3130000000001</v>
      </c>
      <c r="E1627" s="105">
        <f t="shared" si="808"/>
        <v>1146.575</v>
      </c>
      <c r="F1627" s="106">
        <f t="shared" si="809"/>
        <v>45767</v>
      </c>
      <c r="G1627" s="107">
        <f t="shared" si="814"/>
        <v>2.8531119649648495E-3</v>
      </c>
      <c r="H1627" s="108">
        <f t="shared" si="827"/>
        <v>45828</v>
      </c>
      <c r="I1627" s="108">
        <f t="shared" si="815"/>
        <v>45828</v>
      </c>
      <c r="J1627" s="109">
        <f t="shared" si="823"/>
        <v>22</v>
      </c>
      <c r="K1627" s="109">
        <f t="shared" si="812"/>
        <v>4</v>
      </c>
      <c r="L1627" s="8">
        <f t="shared" si="824"/>
        <v>1.0005181400000001</v>
      </c>
      <c r="M1627" s="110">
        <f t="shared" si="811"/>
        <v>1.00285311</v>
      </c>
      <c r="N1627" s="110">
        <f t="shared" si="806"/>
        <v>1.4078107424064219</v>
      </c>
      <c r="O1627" s="103">
        <f t="shared" si="810"/>
        <v>1.4085401799999999</v>
      </c>
      <c r="P1627" s="103">
        <f t="shared" si="816"/>
        <v>89.972549049999998</v>
      </c>
      <c r="Q1627" s="11">
        <f t="shared" si="830"/>
        <v>0</v>
      </c>
      <c r="R1627" s="30">
        <f t="shared" si="825"/>
        <v>0</v>
      </c>
      <c r="S1627" s="8">
        <f t="shared" si="817"/>
        <v>0</v>
      </c>
      <c r="T1627" s="113">
        <f t="shared" si="826"/>
        <v>0.16</v>
      </c>
      <c r="U1627" s="111">
        <f t="shared" si="807"/>
        <v>4</v>
      </c>
      <c r="V1627" s="111">
        <v>252</v>
      </c>
      <c r="W1627" s="110">
        <f t="shared" si="818"/>
        <v>1.0023586499999999</v>
      </c>
      <c r="X1627" s="103">
        <f t="shared" si="819"/>
        <v>0.21221375000000001</v>
      </c>
      <c r="Y1627" s="103">
        <f t="shared" si="820"/>
        <v>0</v>
      </c>
      <c r="Z1627" s="114" t="str">
        <f t="shared" si="828"/>
        <v>A+J=</v>
      </c>
      <c r="AA1627" s="108">
        <f t="shared" si="829"/>
        <v>45828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2">
        <f t="shared" si="821"/>
        <v>45803</v>
      </c>
      <c r="B1628" s="103">
        <f t="shared" si="813"/>
        <v>90.184762800000001</v>
      </c>
      <c r="C1628" s="192">
        <f t="shared" si="831"/>
        <v>63.876451897196773</v>
      </c>
      <c r="D1628" s="104">
        <f t="shared" si="822"/>
        <v>1143.3130000000001</v>
      </c>
      <c r="E1628" s="105">
        <f t="shared" si="808"/>
        <v>1146.575</v>
      </c>
      <c r="F1628" s="106">
        <f t="shared" si="809"/>
        <v>45767</v>
      </c>
      <c r="G1628" s="107">
        <f t="shared" si="814"/>
        <v>2.8531119649648495E-3</v>
      </c>
      <c r="H1628" s="108">
        <f t="shared" si="827"/>
        <v>45828</v>
      </c>
      <c r="I1628" s="108">
        <f t="shared" si="815"/>
        <v>45828</v>
      </c>
      <c r="J1628" s="109">
        <f t="shared" si="823"/>
        <v>22</v>
      </c>
      <c r="K1628" s="109">
        <f t="shared" si="812"/>
        <v>4</v>
      </c>
      <c r="L1628" s="8">
        <f t="shared" si="824"/>
        <v>1.0005181400000001</v>
      </c>
      <c r="M1628" s="110">
        <f t="shared" si="811"/>
        <v>1.00285311</v>
      </c>
      <c r="N1628" s="110">
        <f t="shared" si="806"/>
        <v>1.4078107424064219</v>
      </c>
      <c r="O1628" s="103">
        <f t="shared" si="810"/>
        <v>1.4085401799999999</v>
      </c>
      <c r="P1628" s="103">
        <f t="shared" si="816"/>
        <v>89.972549049999998</v>
      </c>
      <c r="Q1628" s="11">
        <f t="shared" si="830"/>
        <v>0</v>
      </c>
      <c r="R1628" s="30">
        <f t="shared" si="825"/>
        <v>0</v>
      </c>
      <c r="S1628" s="8">
        <f t="shared" si="817"/>
        <v>0</v>
      </c>
      <c r="T1628" s="113">
        <f t="shared" si="826"/>
        <v>0.16</v>
      </c>
      <c r="U1628" s="111">
        <f t="shared" si="807"/>
        <v>4</v>
      </c>
      <c r="V1628" s="111">
        <v>252</v>
      </c>
      <c r="W1628" s="110">
        <f t="shared" si="818"/>
        <v>1.0023586499999999</v>
      </c>
      <c r="X1628" s="103">
        <f t="shared" si="819"/>
        <v>0.21221375000000001</v>
      </c>
      <c r="Y1628" s="103">
        <f t="shared" si="820"/>
        <v>0</v>
      </c>
      <c r="Z1628" s="114" t="str">
        <f t="shared" si="828"/>
        <v>A+J=</v>
      </c>
      <c r="AA1628" s="108">
        <f t="shared" si="829"/>
        <v>45828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2">
        <f t="shared" si="821"/>
        <v>45804</v>
      </c>
      <c r="B1629" s="103">
        <f t="shared" si="813"/>
        <v>90.249581169999999</v>
      </c>
      <c r="C1629" s="192">
        <f t="shared" si="831"/>
        <v>63.876451897196773</v>
      </c>
      <c r="D1629" s="104">
        <f t="shared" si="822"/>
        <v>1143.3130000000001</v>
      </c>
      <c r="E1629" s="105">
        <f t="shared" si="808"/>
        <v>1146.575</v>
      </c>
      <c r="F1629" s="106">
        <f t="shared" si="809"/>
        <v>45767</v>
      </c>
      <c r="G1629" s="107">
        <f t="shared" si="814"/>
        <v>2.8531119649648495E-3</v>
      </c>
      <c r="H1629" s="108">
        <f t="shared" si="827"/>
        <v>45828</v>
      </c>
      <c r="I1629" s="108">
        <f t="shared" si="815"/>
        <v>45828</v>
      </c>
      <c r="J1629" s="109">
        <f t="shared" si="823"/>
        <v>22</v>
      </c>
      <c r="K1629" s="109">
        <f t="shared" si="812"/>
        <v>5</v>
      </c>
      <c r="L1629" s="8">
        <f t="shared" si="824"/>
        <v>1.0006477199999999</v>
      </c>
      <c r="M1629" s="110">
        <f t="shared" si="811"/>
        <v>1.00285311</v>
      </c>
      <c r="N1629" s="110">
        <f t="shared" si="806"/>
        <v>1.4078107424064219</v>
      </c>
      <c r="O1629" s="103">
        <f t="shared" si="810"/>
        <v>1.4087225999999999</v>
      </c>
      <c r="P1629" s="103">
        <f t="shared" si="816"/>
        <v>89.984201389999996</v>
      </c>
      <c r="Q1629" s="11">
        <f t="shared" si="830"/>
        <v>0</v>
      </c>
      <c r="R1629" s="30">
        <f t="shared" si="825"/>
        <v>0</v>
      </c>
      <c r="S1629" s="8">
        <f t="shared" si="817"/>
        <v>0</v>
      </c>
      <c r="T1629" s="113">
        <f t="shared" si="826"/>
        <v>0.16</v>
      </c>
      <c r="U1629" s="111">
        <f t="shared" si="807"/>
        <v>5</v>
      </c>
      <c r="V1629" s="111">
        <v>252</v>
      </c>
      <c r="W1629" s="110">
        <f t="shared" si="818"/>
        <v>1.0029491820000001</v>
      </c>
      <c r="X1629" s="103">
        <f t="shared" si="819"/>
        <v>0.26537978000000001</v>
      </c>
      <c r="Y1629" s="103">
        <f t="shared" si="820"/>
        <v>0</v>
      </c>
      <c r="Z1629" s="114" t="str">
        <f t="shared" si="828"/>
        <v>A+J=</v>
      </c>
      <c r="AA1629" s="108">
        <f t="shared" si="829"/>
        <v>45828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2">
        <f t="shared" si="821"/>
        <v>45805</v>
      </c>
      <c r="B1630" s="103">
        <f t="shared" si="813"/>
        <v>90.314445820000003</v>
      </c>
      <c r="C1630" s="192">
        <f t="shared" si="831"/>
        <v>63.876451897196773</v>
      </c>
      <c r="D1630" s="104">
        <f t="shared" si="822"/>
        <v>1143.3130000000001</v>
      </c>
      <c r="E1630" s="105">
        <f t="shared" si="808"/>
        <v>1146.575</v>
      </c>
      <c r="F1630" s="106">
        <f t="shared" si="809"/>
        <v>45767</v>
      </c>
      <c r="G1630" s="107">
        <f t="shared" si="814"/>
        <v>2.8531119649648495E-3</v>
      </c>
      <c r="H1630" s="108">
        <f t="shared" si="827"/>
        <v>45828</v>
      </c>
      <c r="I1630" s="108">
        <f t="shared" si="815"/>
        <v>45828</v>
      </c>
      <c r="J1630" s="109">
        <f t="shared" si="823"/>
        <v>22</v>
      </c>
      <c r="K1630" s="109">
        <f t="shared" si="812"/>
        <v>6</v>
      </c>
      <c r="L1630" s="8">
        <f t="shared" si="824"/>
        <v>1.0007773099999999</v>
      </c>
      <c r="M1630" s="110">
        <f t="shared" si="811"/>
        <v>1.00285311</v>
      </c>
      <c r="N1630" s="110">
        <f t="shared" si="806"/>
        <v>1.4078107424064219</v>
      </c>
      <c r="O1630" s="103">
        <f t="shared" si="810"/>
        <v>1.4089050400000001</v>
      </c>
      <c r="P1630" s="103">
        <f t="shared" si="816"/>
        <v>89.99585501</v>
      </c>
      <c r="Q1630" s="11">
        <f t="shared" si="830"/>
        <v>0</v>
      </c>
      <c r="R1630" s="30">
        <f t="shared" si="825"/>
        <v>0</v>
      </c>
      <c r="S1630" s="8">
        <f t="shared" si="817"/>
        <v>0</v>
      </c>
      <c r="T1630" s="113">
        <f t="shared" si="826"/>
        <v>0.16</v>
      </c>
      <c r="U1630" s="111">
        <f t="shared" si="807"/>
        <v>6</v>
      </c>
      <c r="V1630" s="111">
        <v>252</v>
      </c>
      <c r="W1630" s="110">
        <f t="shared" si="818"/>
        <v>1.003540061</v>
      </c>
      <c r="X1630" s="103">
        <f t="shared" si="819"/>
        <v>0.31859081</v>
      </c>
      <c r="Y1630" s="103">
        <f t="shared" si="820"/>
        <v>0</v>
      </c>
      <c r="Z1630" s="114" t="str">
        <f t="shared" si="828"/>
        <v>A+J=</v>
      </c>
      <c r="AA1630" s="108">
        <f t="shared" si="829"/>
        <v>45828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2">
        <f t="shared" si="821"/>
        <v>45806</v>
      </c>
      <c r="B1631" s="103">
        <f t="shared" si="813"/>
        <v>90.379357490000004</v>
      </c>
      <c r="C1631" s="192">
        <f t="shared" si="831"/>
        <v>63.876451897196773</v>
      </c>
      <c r="D1631" s="104">
        <f t="shared" si="822"/>
        <v>1143.3130000000001</v>
      </c>
      <c r="E1631" s="105">
        <f t="shared" si="808"/>
        <v>1146.575</v>
      </c>
      <c r="F1631" s="106">
        <f t="shared" si="809"/>
        <v>45767</v>
      </c>
      <c r="G1631" s="107">
        <f t="shared" si="814"/>
        <v>2.8531119649648495E-3</v>
      </c>
      <c r="H1631" s="108">
        <f t="shared" si="827"/>
        <v>45828</v>
      </c>
      <c r="I1631" s="108">
        <f t="shared" si="815"/>
        <v>45828</v>
      </c>
      <c r="J1631" s="109">
        <f t="shared" si="823"/>
        <v>22</v>
      </c>
      <c r="K1631" s="109">
        <f t="shared" si="812"/>
        <v>7</v>
      </c>
      <c r="L1631" s="8">
        <f t="shared" si="824"/>
        <v>1.00090692</v>
      </c>
      <c r="M1631" s="110">
        <f t="shared" si="811"/>
        <v>1.00285311</v>
      </c>
      <c r="N1631" s="110">
        <f t="shared" ref="N1631:N1694" si="832">IF(I1631&gt;I1630,N1630*M1631,N1630)</f>
        <v>1.4078107424064219</v>
      </c>
      <c r="O1631" s="103">
        <f t="shared" si="810"/>
        <v>1.40908751</v>
      </c>
      <c r="P1631" s="103">
        <f t="shared" si="816"/>
        <v>90.007510550000006</v>
      </c>
      <c r="Q1631" s="11">
        <f t="shared" si="830"/>
        <v>0</v>
      </c>
      <c r="R1631" s="30">
        <f t="shared" si="825"/>
        <v>0</v>
      </c>
      <c r="S1631" s="8">
        <f t="shared" si="817"/>
        <v>0</v>
      </c>
      <c r="T1631" s="113">
        <f t="shared" si="826"/>
        <v>0.16</v>
      </c>
      <c r="U1631" s="111">
        <f t="shared" si="807"/>
        <v>7</v>
      </c>
      <c r="V1631" s="111">
        <v>252</v>
      </c>
      <c r="W1631" s="110">
        <f t="shared" si="818"/>
        <v>1.004131288</v>
      </c>
      <c r="X1631" s="103">
        <f t="shared" si="819"/>
        <v>0.37184694000000001</v>
      </c>
      <c r="Y1631" s="103">
        <f t="shared" si="820"/>
        <v>0</v>
      </c>
      <c r="Z1631" s="114" t="str">
        <f t="shared" si="828"/>
        <v>A+J=</v>
      </c>
      <c r="AA1631" s="108">
        <f t="shared" si="829"/>
        <v>45828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2">
        <f t="shared" si="821"/>
        <v>45807</v>
      </c>
      <c r="B1632" s="103">
        <f t="shared" si="813"/>
        <v>90.444315639999999</v>
      </c>
      <c r="C1632" s="192">
        <f t="shared" si="831"/>
        <v>63.876451897196773</v>
      </c>
      <c r="D1632" s="104">
        <f t="shared" si="822"/>
        <v>1143.3130000000001</v>
      </c>
      <c r="E1632" s="105">
        <f t="shared" si="808"/>
        <v>1146.575</v>
      </c>
      <c r="F1632" s="106">
        <f t="shared" si="809"/>
        <v>45767</v>
      </c>
      <c r="G1632" s="107">
        <f t="shared" si="814"/>
        <v>2.8531119649648495E-3</v>
      </c>
      <c r="H1632" s="108">
        <f t="shared" si="827"/>
        <v>45828</v>
      </c>
      <c r="I1632" s="108">
        <f t="shared" si="815"/>
        <v>45828</v>
      </c>
      <c r="J1632" s="109">
        <f t="shared" si="823"/>
        <v>22</v>
      </c>
      <c r="K1632" s="109">
        <f t="shared" si="812"/>
        <v>8</v>
      </c>
      <c r="L1632" s="8">
        <f t="shared" si="824"/>
        <v>1.00103655</v>
      </c>
      <c r="M1632" s="110">
        <f t="shared" si="811"/>
        <v>1.00285311</v>
      </c>
      <c r="N1632" s="110">
        <f t="shared" si="832"/>
        <v>1.4078107424064219</v>
      </c>
      <c r="O1632" s="103">
        <f t="shared" si="810"/>
        <v>1.40927</v>
      </c>
      <c r="P1632" s="103">
        <f t="shared" si="816"/>
        <v>90.019167359999997</v>
      </c>
      <c r="Q1632" s="11">
        <f t="shared" si="830"/>
        <v>0</v>
      </c>
      <c r="R1632" s="30">
        <f t="shared" si="825"/>
        <v>0</v>
      </c>
      <c r="S1632" s="8">
        <f t="shared" si="817"/>
        <v>0</v>
      </c>
      <c r="T1632" s="113">
        <f t="shared" si="826"/>
        <v>0.16</v>
      </c>
      <c r="U1632" s="111">
        <f t="shared" si="807"/>
        <v>8</v>
      </c>
      <c r="V1632" s="111">
        <v>252</v>
      </c>
      <c r="W1632" s="110">
        <f t="shared" si="818"/>
        <v>1.0047228640000001</v>
      </c>
      <c r="X1632" s="103">
        <f t="shared" si="819"/>
        <v>0.42514827999999999</v>
      </c>
      <c r="Y1632" s="103">
        <f t="shared" si="820"/>
        <v>0</v>
      </c>
      <c r="Z1632" s="114" t="str">
        <f t="shared" si="828"/>
        <v>A+J=</v>
      </c>
      <c r="AA1632" s="108">
        <f t="shared" si="829"/>
        <v>45828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2">
        <f t="shared" si="821"/>
        <v>45808</v>
      </c>
      <c r="B1633" s="103">
        <f t="shared" si="813"/>
        <v>90.509320199999991</v>
      </c>
      <c r="C1633" s="192">
        <f t="shared" si="831"/>
        <v>63.876451897196773</v>
      </c>
      <c r="D1633" s="104">
        <f t="shared" si="822"/>
        <v>1143.3130000000001</v>
      </c>
      <c r="E1633" s="105">
        <f t="shared" si="808"/>
        <v>1146.575</v>
      </c>
      <c r="F1633" s="106">
        <f t="shared" si="809"/>
        <v>45767</v>
      </c>
      <c r="G1633" s="107">
        <f t="shared" si="814"/>
        <v>2.8531119649648495E-3</v>
      </c>
      <c r="H1633" s="108">
        <f t="shared" si="827"/>
        <v>45828</v>
      </c>
      <c r="I1633" s="108">
        <f t="shared" si="815"/>
        <v>45828</v>
      </c>
      <c r="J1633" s="109">
        <f t="shared" si="823"/>
        <v>22</v>
      </c>
      <c r="K1633" s="109">
        <f t="shared" si="812"/>
        <v>9</v>
      </c>
      <c r="L1633" s="8">
        <f t="shared" si="824"/>
        <v>1.00116619</v>
      </c>
      <c r="M1633" s="110">
        <f t="shared" si="811"/>
        <v>1.00285311</v>
      </c>
      <c r="N1633" s="110">
        <f t="shared" si="832"/>
        <v>1.4078107424064219</v>
      </c>
      <c r="O1633" s="103">
        <f t="shared" si="810"/>
        <v>1.4094525099999999</v>
      </c>
      <c r="P1633" s="103">
        <f t="shared" si="816"/>
        <v>90.030825449999995</v>
      </c>
      <c r="Q1633" s="11">
        <f t="shared" si="830"/>
        <v>0</v>
      </c>
      <c r="R1633" s="30">
        <f t="shared" si="825"/>
        <v>0</v>
      </c>
      <c r="S1633" s="8">
        <f t="shared" si="817"/>
        <v>0</v>
      </c>
      <c r="T1633" s="113">
        <f t="shared" si="826"/>
        <v>0.16</v>
      </c>
      <c r="U1633" s="111">
        <f t="shared" si="807"/>
        <v>9</v>
      </c>
      <c r="V1633" s="111">
        <v>252</v>
      </c>
      <c r="W1633" s="110">
        <f t="shared" si="818"/>
        <v>1.005314788</v>
      </c>
      <c r="X1633" s="103">
        <f t="shared" si="819"/>
        <v>0.47849475000000002</v>
      </c>
      <c r="Y1633" s="103">
        <f t="shared" si="820"/>
        <v>0</v>
      </c>
      <c r="Z1633" s="114" t="str">
        <f t="shared" si="828"/>
        <v>A+J=</v>
      </c>
      <c r="AA1633" s="108">
        <f t="shared" si="829"/>
        <v>45828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2">
        <f t="shared" si="821"/>
        <v>45809</v>
      </c>
      <c r="B1634" s="103">
        <f t="shared" si="813"/>
        <v>90.509320199999991</v>
      </c>
      <c r="C1634" s="192">
        <f t="shared" si="831"/>
        <v>63.876451897196773</v>
      </c>
      <c r="D1634" s="104">
        <f t="shared" si="822"/>
        <v>1143.3130000000001</v>
      </c>
      <c r="E1634" s="105">
        <f t="shared" si="808"/>
        <v>1146.575</v>
      </c>
      <c r="F1634" s="106">
        <f t="shared" si="809"/>
        <v>45767</v>
      </c>
      <c r="G1634" s="107">
        <f t="shared" si="814"/>
        <v>2.8531119649648495E-3</v>
      </c>
      <c r="H1634" s="108">
        <f t="shared" si="827"/>
        <v>45828</v>
      </c>
      <c r="I1634" s="108">
        <f t="shared" si="815"/>
        <v>45828</v>
      </c>
      <c r="J1634" s="109">
        <f t="shared" si="823"/>
        <v>22</v>
      </c>
      <c r="K1634" s="109">
        <f t="shared" si="812"/>
        <v>9</v>
      </c>
      <c r="L1634" s="8">
        <f t="shared" si="824"/>
        <v>1.00116619</v>
      </c>
      <c r="M1634" s="110">
        <f t="shared" si="811"/>
        <v>1.00285311</v>
      </c>
      <c r="N1634" s="110">
        <f t="shared" si="832"/>
        <v>1.4078107424064219</v>
      </c>
      <c r="O1634" s="103">
        <f t="shared" si="810"/>
        <v>1.4094525099999999</v>
      </c>
      <c r="P1634" s="103">
        <f t="shared" si="816"/>
        <v>90.030825449999995</v>
      </c>
      <c r="Q1634" s="11">
        <f t="shared" si="830"/>
        <v>0</v>
      </c>
      <c r="R1634" s="30">
        <f t="shared" si="825"/>
        <v>0</v>
      </c>
      <c r="S1634" s="8">
        <f t="shared" si="817"/>
        <v>0</v>
      </c>
      <c r="T1634" s="113">
        <f t="shared" si="826"/>
        <v>0.16</v>
      </c>
      <c r="U1634" s="111">
        <f t="shared" si="807"/>
        <v>9</v>
      </c>
      <c r="V1634" s="111">
        <v>252</v>
      </c>
      <c r="W1634" s="110">
        <f t="shared" si="818"/>
        <v>1.005314788</v>
      </c>
      <c r="X1634" s="103">
        <f t="shared" si="819"/>
        <v>0.47849475000000002</v>
      </c>
      <c r="Y1634" s="103">
        <f t="shared" si="820"/>
        <v>0</v>
      </c>
      <c r="Z1634" s="114" t="str">
        <f t="shared" si="828"/>
        <v>A+J=</v>
      </c>
      <c r="AA1634" s="108">
        <f t="shared" si="829"/>
        <v>45828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2">
        <f t="shared" si="821"/>
        <v>45810</v>
      </c>
      <c r="B1635" s="103">
        <f t="shared" si="813"/>
        <v>90.509320199999991</v>
      </c>
      <c r="C1635" s="192">
        <f t="shared" si="831"/>
        <v>63.876451897196773</v>
      </c>
      <c r="D1635" s="104">
        <f t="shared" si="822"/>
        <v>1143.3130000000001</v>
      </c>
      <c r="E1635" s="105">
        <f t="shared" si="808"/>
        <v>1146.575</v>
      </c>
      <c r="F1635" s="106">
        <f t="shared" si="809"/>
        <v>45767</v>
      </c>
      <c r="G1635" s="107">
        <f t="shared" si="814"/>
        <v>2.8531119649648495E-3</v>
      </c>
      <c r="H1635" s="108">
        <f t="shared" si="827"/>
        <v>45828</v>
      </c>
      <c r="I1635" s="108">
        <f t="shared" si="815"/>
        <v>45828</v>
      </c>
      <c r="J1635" s="109">
        <f t="shared" si="823"/>
        <v>22</v>
      </c>
      <c r="K1635" s="109">
        <f t="shared" si="812"/>
        <v>9</v>
      </c>
      <c r="L1635" s="8">
        <f t="shared" si="824"/>
        <v>1.00116619</v>
      </c>
      <c r="M1635" s="110">
        <f t="shared" si="811"/>
        <v>1.00285311</v>
      </c>
      <c r="N1635" s="110">
        <f t="shared" si="832"/>
        <v>1.4078107424064219</v>
      </c>
      <c r="O1635" s="103">
        <f t="shared" si="810"/>
        <v>1.4094525099999999</v>
      </c>
      <c r="P1635" s="103">
        <f t="shared" si="816"/>
        <v>90.030825449999995</v>
      </c>
      <c r="Q1635" s="11">
        <f t="shared" si="830"/>
        <v>0</v>
      </c>
      <c r="R1635" s="30">
        <f t="shared" si="825"/>
        <v>0</v>
      </c>
      <c r="S1635" s="8">
        <f t="shared" si="817"/>
        <v>0</v>
      </c>
      <c r="T1635" s="113">
        <f t="shared" si="826"/>
        <v>0.16</v>
      </c>
      <c r="U1635" s="111">
        <f t="shared" si="807"/>
        <v>9</v>
      </c>
      <c r="V1635" s="111">
        <v>252</v>
      </c>
      <c r="W1635" s="110">
        <f t="shared" si="818"/>
        <v>1.005314788</v>
      </c>
      <c r="X1635" s="103">
        <f t="shared" si="819"/>
        <v>0.47849475000000002</v>
      </c>
      <c r="Y1635" s="103">
        <f t="shared" si="820"/>
        <v>0</v>
      </c>
      <c r="Z1635" s="114" t="str">
        <f t="shared" si="828"/>
        <v>A+J=</v>
      </c>
      <c r="AA1635" s="108">
        <f t="shared" si="829"/>
        <v>45828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2">
        <f t="shared" si="821"/>
        <v>45811</v>
      </c>
      <c r="B1636" s="103">
        <f t="shared" si="813"/>
        <v>90.574372550000007</v>
      </c>
      <c r="C1636" s="192">
        <f t="shared" si="831"/>
        <v>63.876451897196773</v>
      </c>
      <c r="D1636" s="104">
        <f t="shared" si="822"/>
        <v>1143.3130000000001</v>
      </c>
      <c r="E1636" s="105">
        <f t="shared" si="808"/>
        <v>1146.575</v>
      </c>
      <c r="F1636" s="106">
        <f t="shared" si="809"/>
        <v>45767</v>
      </c>
      <c r="G1636" s="107">
        <f t="shared" si="814"/>
        <v>2.8531119649648495E-3</v>
      </c>
      <c r="H1636" s="108">
        <f t="shared" si="827"/>
        <v>45828</v>
      </c>
      <c r="I1636" s="108">
        <f t="shared" si="815"/>
        <v>45828</v>
      </c>
      <c r="J1636" s="109">
        <f t="shared" si="823"/>
        <v>22</v>
      </c>
      <c r="K1636" s="109">
        <f t="shared" si="812"/>
        <v>10</v>
      </c>
      <c r="L1636" s="8">
        <f t="shared" si="824"/>
        <v>1.0012958599999999</v>
      </c>
      <c r="M1636" s="110">
        <f t="shared" si="811"/>
        <v>1.00285311</v>
      </c>
      <c r="N1636" s="110">
        <f t="shared" si="832"/>
        <v>1.4078107424064219</v>
      </c>
      <c r="O1636" s="103">
        <f t="shared" si="810"/>
        <v>1.4096350600000001</v>
      </c>
      <c r="P1636" s="103">
        <f t="shared" si="816"/>
        <v>90.042486100000005</v>
      </c>
      <c r="Q1636" s="11">
        <f t="shared" si="830"/>
        <v>0</v>
      </c>
      <c r="R1636" s="30">
        <f t="shared" si="825"/>
        <v>0</v>
      </c>
      <c r="S1636" s="8">
        <f t="shared" si="817"/>
        <v>0</v>
      </c>
      <c r="T1636" s="113">
        <f t="shared" si="826"/>
        <v>0.16</v>
      </c>
      <c r="U1636" s="111">
        <f t="shared" si="807"/>
        <v>10</v>
      </c>
      <c r="V1636" s="111">
        <v>252</v>
      </c>
      <c r="W1636" s="110">
        <f t="shared" si="818"/>
        <v>1.005907061</v>
      </c>
      <c r="X1636" s="103">
        <f t="shared" si="819"/>
        <v>0.53188645000000001</v>
      </c>
      <c r="Y1636" s="103">
        <f t="shared" si="820"/>
        <v>0</v>
      </c>
      <c r="Z1636" s="114" t="str">
        <f t="shared" si="828"/>
        <v>A+J=</v>
      </c>
      <c r="AA1636" s="108">
        <f t="shared" si="829"/>
        <v>45828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2">
        <f t="shared" si="821"/>
        <v>45812</v>
      </c>
      <c r="B1637" s="103">
        <f t="shared" si="813"/>
        <v>90.639470139999986</v>
      </c>
      <c r="C1637" s="192">
        <f t="shared" si="831"/>
        <v>63.876451897196773</v>
      </c>
      <c r="D1637" s="104">
        <f t="shared" si="822"/>
        <v>1143.3130000000001</v>
      </c>
      <c r="E1637" s="105">
        <f t="shared" si="808"/>
        <v>1146.575</v>
      </c>
      <c r="F1637" s="106">
        <f t="shared" si="809"/>
        <v>45767</v>
      </c>
      <c r="G1637" s="107">
        <f t="shared" si="814"/>
        <v>2.8531119649648495E-3</v>
      </c>
      <c r="H1637" s="108">
        <f t="shared" si="827"/>
        <v>45828</v>
      </c>
      <c r="I1637" s="108">
        <f t="shared" si="815"/>
        <v>45828</v>
      </c>
      <c r="J1637" s="109">
        <f t="shared" si="823"/>
        <v>22</v>
      </c>
      <c r="K1637" s="109">
        <f t="shared" si="812"/>
        <v>11</v>
      </c>
      <c r="L1637" s="8">
        <f t="shared" si="824"/>
        <v>1.0014255299999999</v>
      </c>
      <c r="M1637" s="110">
        <f t="shared" si="811"/>
        <v>1.00285311</v>
      </c>
      <c r="N1637" s="110">
        <f t="shared" si="832"/>
        <v>1.4078107424064219</v>
      </c>
      <c r="O1637" s="103">
        <f t="shared" si="810"/>
        <v>1.4098176099999999</v>
      </c>
      <c r="P1637" s="103">
        <f t="shared" si="816"/>
        <v>90.054146739999993</v>
      </c>
      <c r="Q1637" s="11">
        <f t="shared" si="830"/>
        <v>0</v>
      </c>
      <c r="R1637" s="30">
        <f t="shared" si="825"/>
        <v>0</v>
      </c>
      <c r="S1637" s="8">
        <f t="shared" si="817"/>
        <v>0</v>
      </c>
      <c r="T1637" s="113">
        <f t="shared" si="826"/>
        <v>0.16</v>
      </c>
      <c r="U1637" s="111">
        <f t="shared" ref="U1637:U1700" si="833">IF(Q1636&gt;0,1,IF(K1637=K1636,U1636,U1636+1))</f>
        <v>11</v>
      </c>
      <c r="V1637" s="111">
        <v>252</v>
      </c>
      <c r="W1637" s="110">
        <f t="shared" si="818"/>
        <v>1.0064996829999999</v>
      </c>
      <c r="X1637" s="103">
        <f t="shared" si="819"/>
        <v>0.58532340000000005</v>
      </c>
      <c r="Y1637" s="103">
        <f t="shared" si="820"/>
        <v>0</v>
      </c>
      <c r="Z1637" s="114" t="str">
        <f t="shared" si="828"/>
        <v>A+J=</v>
      </c>
      <c r="AA1637" s="108">
        <f t="shared" si="829"/>
        <v>45828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2">
        <f t="shared" si="821"/>
        <v>45813</v>
      </c>
      <c r="B1638" s="103">
        <f t="shared" si="813"/>
        <v>90.704616209999998</v>
      </c>
      <c r="C1638" s="192">
        <f t="shared" si="831"/>
        <v>63.876451897196773</v>
      </c>
      <c r="D1638" s="104">
        <f t="shared" si="822"/>
        <v>1143.3130000000001</v>
      </c>
      <c r="E1638" s="105">
        <f t="shared" si="808"/>
        <v>1146.575</v>
      </c>
      <c r="F1638" s="106">
        <f t="shared" si="809"/>
        <v>45767</v>
      </c>
      <c r="G1638" s="107">
        <f t="shared" si="814"/>
        <v>2.8531119649648495E-3</v>
      </c>
      <c r="H1638" s="108">
        <f t="shared" si="827"/>
        <v>45828</v>
      </c>
      <c r="I1638" s="108">
        <f t="shared" si="815"/>
        <v>45828</v>
      </c>
      <c r="J1638" s="109">
        <f t="shared" si="823"/>
        <v>22</v>
      </c>
      <c r="K1638" s="109">
        <f t="shared" si="812"/>
        <v>12</v>
      </c>
      <c r="L1638" s="8">
        <f t="shared" si="824"/>
        <v>1.0015552299999999</v>
      </c>
      <c r="M1638" s="110">
        <f t="shared" si="811"/>
        <v>1.00285311</v>
      </c>
      <c r="N1638" s="110">
        <f t="shared" si="832"/>
        <v>1.4078107424064219</v>
      </c>
      <c r="O1638" s="103">
        <f t="shared" si="810"/>
        <v>1.41000021</v>
      </c>
      <c r="P1638" s="103">
        <f t="shared" si="816"/>
        <v>90.065810580000004</v>
      </c>
      <c r="Q1638" s="11">
        <f t="shared" si="830"/>
        <v>0</v>
      </c>
      <c r="R1638" s="30">
        <f t="shared" si="825"/>
        <v>0</v>
      </c>
      <c r="S1638" s="8">
        <f t="shared" si="817"/>
        <v>0</v>
      </c>
      <c r="T1638" s="113">
        <f t="shared" si="826"/>
        <v>0.16</v>
      </c>
      <c r="U1638" s="111">
        <f t="shared" si="833"/>
        <v>12</v>
      </c>
      <c r="V1638" s="111">
        <v>252</v>
      </c>
      <c r="W1638" s="110">
        <f t="shared" si="818"/>
        <v>1.007092654</v>
      </c>
      <c r="X1638" s="103">
        <f t="shared" si="819"/>
        <v>0.63880563000000001</v>
      </c>
      <c r="Y1638" s="103">
        <f t="shared" si="820"/>
        <v>0</v>
      </c>
      <c r="Z1638" s="114" t="str">
        <f t="shared" si="828"/>
        <v>A+J=</v>
      </c>
      <c r="AA1638" s="108">
        <f t="shared" si="829"/>
        <v>45828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2">
        <f t="shared" si="821"/>
        <v>45814</v>
      </c>
      <c r="B1639" s="103">
        <f t="shared" si="813"/>
        <v>90.769807540000002</v>
      </c>
      <c r="C1639" s="192">
        <f t="shared" si="831"/>
        <v>63.876451897196773</v>
      </c>
      <c r="D1639" s="104">
        <f t="shared" si="822"/>
        <v>1143.3130000000001</v>
      </c>
      <c r="E1639" s="105">
        <f t="shared" si="808"/>
        <v>1146.575</v>
      </c>
      <c r="F1639" s="106">
        <f t="shared" si="809"/>
        <v>45767</v>
      </c>
      <c r="G1639" s="107">
        <f t="shared" si="814"/>
        <v>2.8531119649648495E-3</v>
      </c>
      <c r="H1639" s="108">
        <f t="shared" si="827"/>
        <v>45828</v>
      </c>
      <c r="I1639" s="108">
        <f t="shared" si="815"/>
        <v>45828</v>
      </c>
      <c r="J1639" s="109">
        <f t="shared" si="823"/>
        <v>22</v>
      </c>
      <c r="K1639" s="109">
        <f t="shared" si="812"/>
        <v>13</v>
      </c>
      <c r="L1639" s="8">
        <f t="shared" si="824"/>
        <v>1.0016849400000001</v>
      </c>
      <c r="M1639" s="110">
        <f t="shared" si="811"/>
        <v>1.00285311</v>
      </c>
      <c r="N1639" s="110">
        <f t="shared" si="832"/>
        <v>1.4078107424064219</v>
      </c>
      <c r="O1639" s="103">
        <f t="shared" si="810"/>
        <v>1.41018281</v>
      </c>
      <c r="P1639" s="103">
        <f t="shared" si="816"/>
        <v>90.077474420000001</v>
      </c>
      <c r="Q1639" s="11">
        <f t="shared" si="830"/>
        <v>0</v>
      </c>
      <c r="R1639" s="30">
        <f t="shared" si="825"/>
        <v>0</v>
      </c>
      <c r="S1639" s="8">
        <f t="shared" si="817"/>
        <v>0</v>
      </c>
      <c r="T1639" s="113">
        <f t="shared" si="826"/>
        <v>0.16</v>
      </c>
      <c r="U1639" s="111">
        <f t="shared" si="833"/>
        <v>13</v>
      </c>
      <c r="V1639" s="111">
        <v>252</v>
      </c>
      <c r="W1639" s="110">
        <f t="shared" si="818"/>
        <v>1.0076859739999999</v>
      </c>
      <c r="X1639" s="103">
        <f t="shared" si="819"/>
        <v>0.69233312000000002</v>
      </c>
      <c r="Y1639" s="103">
        <f t="shared" si="820"/>
        <v>0</v>
      </c>
      <c r="Z1639" s="114" t="str">
        <f t="shared" si="828"/>
        <v>A+J=</v>
      </c>
      <c r="AA1639" s="108">
        <f t="shared" si="829"/>
        <v>45828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2">
        <f t="shared" si="821"/>
        <v>45815</v>
      </c>
      <c r="B1640" s="103">
        <f t="shared" si="813"/>
        <v>90.835046829999996</v>
      </c>
      <c r="C1640" s="192">
        <f t="shared" si="831"/>
        <v>63.876451897196773</v>
      </c>
      <c r="D1640" s="104">
        <f t="shared" si="822"/>
        <v>1143.3130000000001</v>
      </c>
      <c r="E1640" s="105">
        <f t="shared" ref="E1640:E1703" si="834">IF($K1640=1,VLOOKUP($A1639,$AO$10:$AS$165,4),E1639)</f>
        <v>1146.575</v>
      </c>
      <c r="F1640" s="106">
        <f t="shared" ref="F1640:F1703" si="835">IF($K1640=1,VLOOKUP($A1639,$AO$10:$AS$165,5),F1639)</f>
        <v>45767</v>
      </c>
      <c r="G1640" s="107">
        <f t="shared" si="814"/>
        <v>2.8531119649648495E-3</v>
      </c>
      <c r="H1640" s="108">
        <f t="shared" si="827"/>
        <v>45828</v>
      </c>
      <c r="I1640" s="108">
        <f t="shared" si="815"/>
        <v>45828</v>
      </c>
      <c r="J1640" s="109">
        <f t="shared" si="823"/>
        <v>22</v>
      </c>
      <c r="K1640" s="109">
        <f t="shared" si="812"/>
        <v>14</v>
      </c>
      <c r="L1640" s="8">
        <f t="shared" si="824"/>
        <v>1.0018146699999999</v>
      </c>
      <c r="M1640" s="110">
        <f t="shared" si="811"/>
        <v>1.00285311</v>
      </c>
      <c r="N1640" s="110">
        <f t="shared" si="832"/>
        <v>1.4078107424064219</v>
      </c>
      <c r="O1640" s="103">
        <f t="shared" si="810"/>
        <v>1.41036545</v>
      </c>
      <c r="P1640" s="103">
        <f t="shared" si="816"/>
        <v>90.089140819999997</v>
      </c>
      <c r="Q1640" s="11">
        <f t="shared" si="830"/>
        <v>0</v>
      </c>
      <c r="R1640" s="30">
        <f t="shared" si="825"/>
        <v>0</v>
      </c>
      <c r="S1640" s="8">
        <f t="shared" si="817"/>
        <v>0</v>
      </c>
      <c r="T1640" s="113">
        <f t="shared" si="826"/>
        <v>0.16</v>
      </c>
      <c r="U1640" s="111">
        <f t="shared" si="833"/>
        <v>14</v>
      </c>
      <c r="V1640" s="111">
        <v>252</v>
      </c>
      <c r="W1640" s="110">
        <f t="shared" si="818"/>
        <v>1.0082796439999999</v>
      </c>
      <c r="X1640" s="103">
        <f t="shared" si="819"/>
        <v>0.74590601000000001</v>
      </c>
      <c r="Y1640" s="103">
        <f t="shared" si="820"/>
        <v>0</v>
      </c>
      <c r="Z1640" s="114" t="str">
        <f t="shared" si="828"/>
        <v>A+J=</v>
      </c>
      <c r="AA1640" s="108">
        <f t="shared" si="829"/>
        <v>45828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2">
        <f t="shared" si="821"/>
        <v>45816</v>
      </c>
      <c r="B1641" s="103">
        <f t="shared" si="813"/>
        <v>90.835046829999996</v>
      </c>
      <c r="C1641" s="192">
        <f t="shared" si="831"/>
        <v>63.876451897196773</v>
      </c>
      <c r="D1641" s="104">
        <f t="shared" si="822"/>
        <v>1143.3130000000001</v>
      </c>
      <c r="E1641" s="105">
        <f t="shared" si="834"/>
        <v>1146.575</v>
      </c>
      <c r="F1641" s="106">
        <f t="shared" si="835"/>
        <v>45767</v>
      </c>
      <c r="G1641" s="107">
        <f t="shared" si="814"/>
        <v>2.8531119649648495E-3</v>
      </c>
      <c r="H1641" s="108">
        <f t="shared" si="827"/>
        <v>45828</v>
      </c>
      <c r="I1641" s="108">
        <f t="shared" si="815"/>
        <v>45828</v>
      </c>
      <c r="J1641" s="109">
        <f t="shared" si="823"/>
        <v>22</v>
      </c>
      <c r="K1641" s="109">
        <f t="shared" si="812"/>
        <v>14</v>
      </c>
      <c r="L1641" s="8">
        <f t="shared" si="824"/>
        <v>1.0018146699999999</v>
      </c>
      <c r="M1641" s="110">
        <f t="shared" si="811"/>
        <v>1.00285311</v>
      </c>
      <c r="N1641" s="110">
        <f t="shared" si="832"/>
        <v>1.4078107424064219</v>
      </c>
      <c r="O1641" s="103">
        <f t="shared" ref="O1641:O1704" si="836">TRUNC(TRUNC((L1641*N1641),15),8)</f>
        <v>1.41036545</v>
      </c>
      <c r="P1641" s="103">
        <f t="shared" si="816"/>
        <v>90.089140819999997</v>
      </c>
      <c r="Q1641" s="11">
        <f t="shared" si="830"/>
        <v>0</v>
      </c>
      <c r="R1641" s="30">
        <f t="shared" si="825"/>
        <v>0</v>
      </c>
      <c r="S1641" s="8">
        <f t="shared" si="817"/>
        <v>0</v>
      </c>
      <c r="T1641" s="113">
        <f t="shared" si="826"/>
        <v>0.16</v>
      </c>
      <c r="U1641" s="111">
        <f t="shared" si="833"/>
        <v>14</v>
      </c>
      <c r="V1641" s="111">
        <v>252</v>
      </c>
      <c r="W1641" s="110">
        <f t="shared" si="818"/>
        <v>1.0082796439999999</v>
      </c>
      <c r="X1641" s="103">
        <f t="shared" si="819"/>
        <v>0.74590601000000001</v>
      </c>
      <c r="Y1641" s="103">
        <f t="shared" si="820"/>
        <v>0</v>
      </c>
      <c r="Z1641" s="114" t="str">
        <f t="shared" si="828"/>
        <v>A+J=</v>
      </c>
      <c r="AA1641" s="108">
        <f t="shared" si="829"/>
        <v>45828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2">
        <f t="shared" si="821"/>
        <v>45817</v>
      </c>
      <c r="B1642" s="103">
        <f t="shared" si="813"/>
        <v>90.835046829999996</v>
      </c>
      <c r="C1642" s="192">
        <f t="shared" si="831"/>
        <v>63.876451897196773</v>
      </c>
      <c r="D1642" s="104">
        <f t="shared" si="822"/>
        <v>1143.3130000000001</v>
      </c>
      <c r="E1642" s="105">
        <f t="shared" si="834"/>
        <v>1146.575</v>
      </c>
      <c r="F1642" s="106">
        <f t="shared" si="835"/>
        <v>45767</v>
      </c>
      <c r="G1642" s="107">
        <f t="shared" si="814"/>
        <v>2.8531119649648495E-3</v>
      </c>
      <c r="H1642" s="108">
        <f t="shared" si="827"/>
        <v>45828</v>
      </c>
      <c r="I1642" s="108">
        <f t="shared" si="815"/>
        <v>45828</v>
      </c>
      <c r="J1642" s="109">
        <f t="shared" si="823"/>
        <v>22</v>
      </c>
      <c r="K1642" s="109">
        <f t="shared" si="812"/>
        <v>14</v>
      </c>
      <c r="L1642" s="8">
        <f t="shared" si="824"/>
        <v>1.0018146699999999</v>
      </c>
      <c r="M1642" s="110">
        <f t="shared" ref="M1642:M1705" si="837">IF(I1642&gt;I1641,L1641,M1641)</f>
        <v>1.00285311</v>
      </c>
      <c r="N1642" s="110">
        <f t="shared" si="832"/>
        <v>1.4078107424064219</v>
      </c>
      <c r="O1642" s="103">
        <f t="shared" si="836"/>
        <v>1.41036545</v>
      </c>
      <c r="P1642" s="103">
        <f t="shared" si="816"/>
        <v>90.089140819999997</v>
      </c>
      <c r="Q1642" s="11">
        <f t="shared" si="830"/>
        <v>0</v>
      </c>
      <c r="R1642" s="30">
        <f t="shared" si="825"/>
        <v>0</v>
      </c>
      <c r="S1642" s="8">
        <f t="shared" si="817"/>
        <v>0</v>
      </c>
      <c r="T1642" s="113">
        <f t="shared" si="826"/>
        <v>0.16</v>
      </c>
      <c r="U1642" s="111">
        <f t="shared" si="833"/>
        <v>14</v>
      </c>
      <c r="V1642" s="111">
        <v>252</v>
      </c>
      <c r="W1642" s="110">
        <f t="shared" si="818"/>
        <v>1.0082796439999999</v>
      </c>
      <c r="X1642" s="103">
        <f t="shared" si="819"/>
        <v>0.74590601000000001</v>
      </c>
      <c r="Y1642" s="103">
        <f t="shared" si="820"/>
        <v>0</v>
      </c>
      <c r="Z1642" s="114" t="str">
        <f t="shared" si="828"/>
        <v>A+J=</v>
      </c>
      <c r="AA1642" s="108">
        <f t="shared" si="829"/>
        <v>45828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2">
        <f t="shared" si="821"/>
        <v>45818</v>
      </c>
      <c r="B1643" s="103">
        <f t="shared" si="813"/>
        <v>90.900332790000007</v>
      </c>
      <c r="C1643" s="192">
        <f t="shared" si="831"/>
        <v>63.876451897196773</v>
      </c>
      <c r="D1643" s="104">
        <f t="shared" si="822"/>
        <v>1143.3130000000001</v>
      </c>
      <c r="E1643" s="105">
        <f t="shared" si="834"/>
        <v>1146.575</v>
      </c>
      <c r="F1643" s="106">
        <f t="shared" si="835"/>
        <v>45767</v>
      </c>
      <c r="G1643" s="107">
        <f t="shared" si="814"/>
        <v>2.8531119649648495E-3</v>
      </c>
      <c r="H1643" s="108">
        <f t="shared" si="827"/>
        <v>45828</v>
      </c>
      <c r="I1643" s="108">
        <f t="shared" si="815"/>
        <v>45828</v>
      </c>
      <c r="J1643" s="109">
        <f t="shared" si="823"/>
        <v>22</v>
      </c>
      <c r="K1643" s="109">
        <f t="shared" si="812"/>
        <v>15</v>
      </c>
      <c r="L1643" s="8">
        <f t="shared" si="824"/>
        <v>1.0019444200000001</v>
      </c>
      <c r="M1643" s="110">
        <f t="shared" si="837"/>
        <v>1.00285311</v>
      </c>
      <c r="N1643" s="110">
        <f t="shared" si="832"/>
        <v>1.4078107424064219</v>
      </c>
      <c r="O1643" s="103">
        <f t="shared" si="836"/>
        <v>1.4105481099999999</v>
      </c>
      <c r="P1643" s="103">
        <f t="shared" si="816"/>
        <v>90.100808490000006</v>
      </c>
      <c r="Q1643" s="11">
        <f t="shared" si="830"/>
        <v>0</v>
      </c>
      <c r="R1643" s="30">
        <f t="shared" si="825"/>
        <v>0</v>
      </c>
      <c r="S1643" s="8">
        <f t="shared" si="817"/>
        <v>0</v>
      </c>
      <c r="T1643" s="113">
        <f t="shared" si="826"/>
        <v>0.16</v>
      </c>
      <c r="U1643" s="111">
        <f t="shared" si="833"/>
        <v>15</v>
      </c>
      <c r="V1643" s="111">
        <v>252</v>
      </c>
      <c r="W1643" s="110">
        <f t="shared" si="818"/>
        <v>1.008873664</v>
      </c>
      <c r="X1643" s="103">
        <f t="shared" si="819"/>
        <v>0.79952429999999997</v>
      </c>
      <c r="Y1643" s="103">
        <f t="shared" si="820"/>
        <v>0</v>
      </c>
      <c r="Z1643" s="114" t="str">
        <f t="shared" si="828"/>
        <v>A+J=</v>
      </c>
      <c r="AA1643" s="108">
        <f t="shared" si="829"/>
        <v>45828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2">
        <f t="shared" si="821"/>
        <v>45819</v>
      </c>
      <c r="B1644" s="103">
        <f t="shared" si="813"/>
        <v>90.965665350000009</v>
      </c>
      <c r="C1644" s="192">
        <f t="shared" si="831"/>
        <v>63.876451897196773</v>
      </c>
      <c r="D1644" s="104">
        <f t="shared" si="822"/>
        <v>1143.3130000000001</v>
      </c>
      <c r="E1644" s="105">
        <f t="shared" si="834"/>
        <v>1146.575</v>
      </c>
      <c r="F1644" s="106">
        <f t="shared" si="835"/>
        <v>45767</v>
      </c>
      <c r="G1644" s="107">
        <f t="shared" si="814"/>
        <v>2.8531119649648495E-3</v>
      </c>
      <c r="H1644" s="108">
        <f t="shared" si="827"/>
        <v>45828</v>
      </c>
      <c r="I1644" s="108">
        <f t="shared" si="815"/>
        <v>45828</v>
      </c>
      <c r="J1644" s="109">
        <f t="shared" si="823"/>
        <v>22</v>
      </c>
      <c r="K1644" s="109">
        <f t="shared" ref="K1644:K1707" si="838">(J1644-(NETWORKDAYS(A1644,I1644,AD$171:AD$502)-1))</f>
        <v>16</v>
      </c>
      <c r="L1644" s="8">
        <f t="shared" si="824"/>
        <v>1.0020741799999999</v>
      </c>
      <c r="M1644" s="110">
        <f t="shared" si="837"/>
        <v>1.00285311</v>
      </c>
      <c r="N1644" s="110">
        <f t="shared" si="832"/>
        <v>1.4078107424064219</v>
      </c>
      <c r="O1644" s="103">
        <f t="shared" si="836"/>
        <v>1.4107307899999999</v>
      </c>
      <c r="P1644" s="103">
        <f t="shared" si="816"/>
        <v>90.112477440000006</v>
      </c>
      <c r="Q1644" s="11">
        <f t="shared" si="830"/>
        <v>0</v>
      </c>
      <c r="R1644" s="30">
        <f t="shared" si="825"/>
        <v>0</v>
      </c>
      <c r="S1644" s="8">
        <f t="shared" si="817"/>
        <v>0</v>
      </c>
      <c r="T1644" s="113">
        <f t="shared" si="826"/>
        <v>0.16</v>
      </c>
      <c r="U1644" s="111">
        <f t="shared" si="833"/>
        <v>16</v>
      </c>
      <c r="V1644" s="111">
        <v>252</v>
      </c>
      <c r="W1644" s="110">
        <f t="shared" si="818"/>
        <v>1.0094680330000001</v>
      </c>
      <c r="X1644" s="103">
        <f t="shared" si="819"/>
        <v>0.85318791000000005</v>
      </c>
      <c r="Y1644" s="103">
        <f t="shared" si="820"/>
        <v>0</v>
      </c>
      <c r="Z1644" s="114" t="str">
        <f t="shared" si="828"/>
        <v>A+J=</v>
      </c>
      <c r="AA1644" s="108">
        <f t="shared" si="829"/>
        <v>45828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2">
        <f t="shared" si="821"/>
        <v>45820</v>
      </c>
      <c r="B1645" s="103">
        <f t="shared" si="813"/>
        <v>91.031045349999999</v>
      </c>
      <c r="C1645" s="192">
        <f t="shared" si="831"/>
        <v>63.876451897196773</v>
      </c>
      <c r="D1645" s="104">
        <f t="shared" si="822"/>
        <v>1143.3130000000001</v>
      </c>
      <c r="E1645" s="105">
        <f t="shared" si="834"/>
        <v>1146.575</v>
      </c>
      <c r="F1645" s="106">
        <f t="shared" si="835"/>
        <v>45767</v>
      </c>
      <c r="G1645" s="107">
        <f t="shared" si="814"/>
        <v>2.8531119649648495E-3</v>
      </c>
      <c r="H1645" s="108">
        <f t="shared" si="827"/>
        <v>45828</v>
      </c>
      <c r="I1645" s="108">
        <f t="shared" si="815"/>
        <v>45828</v>
      </c>
      <c r="J1645" s="109">
        <f t="shared" si="823"/>
        <v>22</v>
      </c>
      <c r="K1645" s="109">
        <f t="shared" si="838"/>
        <v>17</v>
      </c>
      <c r="L1645" s="8">
        <f t="shared" si="824"/>
        <v>1.0022039599999999</v>
      </c>
      <c r="M1645" s="110">
        <f t="shared" si="837"/>
        <v>1.00285311</v>
      </c>
      <c r="N1645" s="110">
        <f t="shared" si="832"/>
        <v>1.4078107424064219</v>
      </c>
      <c r="O1645" s="103">
        <f t="shared" si="836"/>
        <v>1.4109134999999999</v>
      </c>
      <c r="P1645" s="103">
        <f t="shared" si="816"/>
        <v>90.124148309999995</v>
      </c>
      <c r="Q1645" s="11">
        <f t="shared" si="830"/>
        <v>0</v>
      </c>
      <c r="R1645" s="30">
        <f t="shared" si="825"/>
        <v>0</v>
      </c>
      <c r="S1645" s="8">
        <f t="shared" si="817"/>
        <v>0</v>
      </c>
      <c r="T1645" s="113">
        <f t="shared" si="826"/>
        <v>0.16</v>
      </c>
      <c r="U1645" s="111">
        <f t="shared" si="833"/>
        <v>17</v>
      </c>
      <c r="V1645" s="111">
        <v>252</v>
      </c>
      <c r="W1645" s="110">
        <f t="shared" si="818"/>
        <v>1.0100627529999999</v>
      </c>
      <c r="X1645" s="103">
        <f t="shared" si="819"/>
        <v>0.90689704000000004</v>
      </c>
      <c r="Y1645" s="103">
        <f t="shared" si="820"/>
        <v>0</v>
      </c>
      <c r="Z1645" s="114" t="str">
        <f t="shared" si="828"/>
        <v>A+J=</v>
      </c>
      <c r="AA1645" s="108">
        <f t="shared" si="829"/>
        <v>45828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2">
        <f t="shared" si="821"/>
        <v>45821</v>
      </c>
      <c r="B1646" s="103">
        <f t="shared" si="813"/>
        <v>91.09647142</v>
      </c>
      <c r="C1646" s="192">
        <f t="shared" si="831"/>
        <v>63.876451897196773</v>
      </c>
      <c r="D1646" s="104">
        <f t="shared" si="822"/>
        <v>1143.3130000000001</v>
      </c>
      <c r="E1646" s="105">
        <f t="shared" si="834"/>
        <v>1146.575</v>
      </c>
      <c r="F1646" s="106">
        <f t="shared" si="835"/>
        <v>45767</v>
      </c>
      <c r="G1646" s="107">
        <f t="shared" si="814"/>
        <v>2.8531119649648495E-3</v>
      </c>
      <c r="H1646" s="108">
        <f t="shared" si="827"/>
        <v>45828</v>
      </c>
      <c r="I1646" s="108">
        <f t="shared" si="815"/>
        <v>45828</v>
      </c>
      <c r="J1646" s="109">
        <f t="shared" si="823"/>
        <v>22</v>
      </c>
      <c r="K1646" s="109">
        <f t="shared" si="838"/>
        <v>18</v>
      </c>
      <c r="L1646" s="8">
        <f t="shared" si="824"/>
        <v>1.00233375</v>
      </c>
      <c r="M1646" s="110">
        <f t="shared" si="837"/>
        <v>1.00285311</v>
      </c>
      <c r="N1646" s="110">
        <f t="shared" si="832"/>
        <v>1.4078107424064219</v>
      </c>
      <c r="O1646" s="103">
        <f t="shared" si="836"/>
        <v>1.4110962199999999</v>
      </c>
      <c r="P1646" s="103">
        <f t="shared" si="816"/>
        <v>90.135819810000001</v>
      </c>
      <c r="Q1646" s="11">
        <f t="shared" si="830"/>
        <v>0</v>
      </c>
      <c r="R1646" s="30">
        <f t="shared" si="825"/>
        <v>0</v>
      </c>
      <c r="S1646" s="8">
        <f t="shared" si="817"/>
        <v>0</v>
      </c>
      <c r="T1646" s="113">
        <f t="shared" si="826"/>
        <v>0.16</v>
      </c>
      <c r="U1646" s="111">
        <f t="shared" si="833"/>
        <v>18</v>
      </c>
      <c r="V1646" s="111">
        <v>252</v>
      </c>
      <c r="W1646" s="110">
        <f t="shared" si="818"/>
        <v>1.0106578230000001</v>
      </c>
      <c r="X1646" s="103">
        <f t="shared" si="819"/>
        <v>0.96065160999999999</v>
      </c>
      <c r="Y1646" s="103">
        <f t="shared" si="820"/>
        <v>0</v>
      </c>
      <c r="Z1646" s="114" t="str">
        <f t="shared" si="828"/>
        <v>A+J=</v>
      </c>
      <c r="AA1646" s="108">
        <f t="shared" si="829"/>
        <v>45828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2">
        <f t="shared" si="821"/>
        <v>45822</v>
      </c>
      <c r="B1647" s="103">
        <f t="shared" si="813"/>
        <v>91.161945610000004</v>
      </c>
      <c r="C1647" s="192">
        <f t="shared" si="831"/>
        <v>63.876451897196773</v>
      </c>
      <c r="D1647" s="104">
        <f t="shared" si="822"/>
        <v>1143.3130000000001</v>
      </c>
      <c r="E1647" s="105">
        <f t="shared" si="834"/>
        <v>1146.575</v>
      </c>
      <c r="F1647" s="106">
        <f t="shared" si="835"/>
        <v>45767</v>
      </c>
      <c r="G1647" s="107">
        <f t="shared" si="814"/>
        <v>2.8531119649648495E-3</v>
      </c>
      <c r="H1647" s="108">
        <f t="shared" si="827"/>
        <v>45828</v>
      </c>
      <c r="I1647" s="108">
        <f t="shared" si="815"/>
        <v>45828</v>
      </c>
      <c r="J1647" s="109">
        <f t="shared" si="823"/>
        <v>22</v>
      </c>
      <c r="K1647" s="109">
        <f t="shared" si="838"/>
        <v>19</v>
      </c>
      <c r="L1647" s="8">
        <f t="shared" si="824"/>
        <v>1.00246357</v>
      </c>
      <c r="M1647" s="110">
        <f t="shared" si="837"/>
        <v>1.00285311</v>
      </c>
      <c r="N1647" s="110">
        <f t="shared" si="832"/>
        <v>1.4078107424064219</v>
      </c>
      <c r="O1647" s="103">
        <f t="shared" si="836"/>
        <v>1.4112789800000001</v>
      </c>
      <c r="P1647" s="103">
        <f t="shared" si="816"/>
        <v>90.147493870000005</v>
      </c>
      <c r="Q1647" s="11">
        <f t="shared" si="830"/>
        <v>0</v>
      </c>
      <c r="R1647" s="30">
        <f t="shared" si="825"/>
        <v>0</v>
      </c>
      <c r="S1647" s="8">
        <f t="shared" si="817"/>
        <v>0</v>
      </c>
      <c r="T1647" s="113">
        <f t="shared" si="826"/>
        <v>0.16</v>
      </c>
      <c r="U1647" s="111">
        <f t="shared" si="833"/>
        <v>19</v>
      </c>
      <c r="V1647" s="111">
        <v>252</v>
      </c>
      <c r="W1647" s="110">
        <f t="shared" si="818"/>
        <v>1.0112532439999999</v>
      </c>
      <c r="X1647" s="103">
        <f t="shared" si="819"/>
        <v>1.0144517399999999</v>
      </c>
      <c r="Y1647" s="103">
        <f t="shared" si="820"/>
        <v>0</v>
      </c>
      <c r="Z1647" s="114" t="str">
        <f t="shared" si="828"/>
        <v>A+J=</v>
      </c>
      <c r="AA1647" s="108">
        <f t="shared" si="829"/>
        <v>45828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2">
        <f t="shared" si="821"/>
        <v>45823</v>
      </c>
      <c r="B1648" s="103">
        <f t="shared" si="813"/>
        <v>91.161945610000004</v>
      </c>
      <c r="C1648" s="192">
        <f t="shared" si="831"/>
        <v>63.876451897196773</v>
      </c>
      <c r="D1648" s="104">
        <f t="shared" si="822"/>
        <v>1143.3130000000001</v>
      </c>
      <c r="E1648" s="105">
        <f t="shared" si="834"/>
        <v>1146.575</v>
      </c>
      <c r="F1648" s="106">
        <f t="shared" si="835"/>
        <v>45767</v>
      </c>
      <c r="G1648" s="107">
        <f t="shared" si="814"/>
        <v>2.8531119649648495E-3</v>
      </c>
      <c r="H1648" s="108">
        <f t="shared" si="827"/>
        <v>45828</v>
      </c>
      <c r="I1648" s="108">
        <f t="shared" si="815"/>
        <v>45828</v>
      </c>
      <c r="J1648" s="109">
        <f t="shared" si="823"/>
        <v>22</v>
      </c>
      <c r="K1648" s="109">
        <f t="shared" si="838"/>
        <v>19</v>
      </c>
      <c r="L1648" s="8">
        <f t="shared" si="824"/>
        <v>1.00246357</v>
      </c>
      <c r="M1648" s="110">
        <f t="shared" si="837"/>
        <v>1.00285311</v>
      </c>
      <c r="N1648" s="110">
        <f t="shared" si="832"/>
        <v>1.4078107424064219</v>
      </c>
      <c r="O1648" s="103">
        <f t="shared" si="836"/>
        <v>1.4112789800000001</v>
      </c>
      <c r="P1648" s="103">
        <f t="shared" si="816"/>
        <v>90.147493870000005</v>
      </c>
      <c r="Q1648" s="11">
        <f t="shared" si="830"/>
        <v>0</v>
      </c>
      <c r="R1648" s="30">
        <f t="shared" si="825"/>
        <v>0</v>
      </c>
      <c r="S1648" s="8">
        <f t="shared" si="817"/>
        <v>0</v>
      </c>
      <c r="T1648" s="113">
        <f t="shared" si="826"/>
        <v>0.16</v>
      </c>
      <c r="U1648" s="111">
        <f t="shared" si="833"/>
        <v>19</v>
      </c>
      <c r="V1648" s="111">
        <v>252</v>
      </c>
      <c r="W1648" s="110">
        <f t="shared" si="818"/>
        <v>1.0112532439999999</v>
      </c>
      <c r="X1648" s="103">
        <f t="shared" si="819"/>
        <v>1.0144517399999999</v>
      </c>
      <c r="Y1648" s="103">
        <f t="shared" si="820"/>
        <v>0</v>
      </c>
      <c r="Z1648" s="114" t="str">
        <f t="shared" si="828"/>
        <v>A+J=</v>
      </c>
      <c r="AA1648" s="108">
        <f t="shared" si="829"/>
        <v>45828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2">
        <f t="shared" si="821"/>
        <v>45824</v>
      </c>
      <c r="B1649" s="103">
        <f t="shared" si="813"/>
        <v>91.161945610000004</v>
      </c>
      <c r="C1649" s="192">
        <f t="shared" si="831"/>
        <v>63.876451897196773</v>
      </c>
      <c r="D1649" s="104">
        <f t="shared" si="822"/>
        <v>1143.3130000000001</v>
      </c>
      <c r="E1649" s="105">
        <f t="shared" si="834"/>
        <v>1146.575</v>
      </c>
      <c r="F1649" s="106">
        <f t="shared" si="835"/>
        <v>45767</v>
      </c>
      <c r="G1649" s="107">
        <f t="shared" si="814"/>
        <v>2.8531119649648495E-3</v>
      </c>
      <c r="H1649" s="108">
        <f t="shared" si="827"/>
        <v>45828</v>
      </c>
      <c r="I1649" s="108">
        <f t="shared" si="815"/>
        <v>45828</v>
      </c>
      <c r="J1649" s="109">
        <f t="shared" si="823"/>
        <v>22</v>
      </c>
      <c r="K1649" s="109">
        <f t="shared" si="838"/>
        <v>19</v>
      </c>
      <c r="L1649" s="8">
        <f t="shared" si="824"/>
        <v>1.00246357</v>
      </c>
      <c r="M1649" s="110">
        <f t="shared" si="837"/>
        <v>1.00285311</v>
      </c>
      <c r="N1649" s="110">
        <f t="shared" si="832"/>
        <v>1.4078107424064219</v>
      </c>
      <c r="O1649" s="103">
        <f t="shared" si="836"/>
        <v>1.4112789800000001</v>
      </c>
      <c r="P1649" s="103">
        <f t="shared" si="816"/>
        <v>90.147493870000005</v>
      </c>
      <c r="Q1649" s="11">
        <f t="shared" si="830"/>
        <v>0</v>
      </c>
      <c r="R1649" s="30">
        <f t="shared" si="825"/>
        <v>0</v>
      </c>
      <c r="S1649" s="8">
        <f t="shared" si="817"/>
        <v>0</v>
      </c>
      <c r="T1649" s="113">
        <f t="shared" si="826"/>
        <v>0.16</v>
      </c>
      <c r="U1649" s="111">
        <f t="shared" si="833"/>
        <v>19</v>
      </c>
      <c r="V1649" s="111">
        <v>252</v>
      </c>
      <c r="W1649" s="110">
        <f t="shared" si="818"/>
        <v>1.0112532439999999</v>
      </c>
      <c r="X1649" s="103">
        <f t="shared" si="819"/>
        <v>1.0144517399999999</v>
      </c>
      <c r="Y1649" s="103">
        <f t="shared" si="820"/>
        <v>0</v>
      </c>
      <c r="Z1649" s="114" t="str">
        <f t="shared" si="828"/>
        <v>A+J=</v>
      </c>
      <c r="AA1649" s="108">
        <f t="shared" si="829"/>
        <v>45828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2">
        <f t="shared" si="821"/>
        <v>45825</v>
      </c>
      <c r="B1650" s="103">
        <f t="shared" si="813"/>
        <v>91.227465910000006</v>
      </c>
      <c r="C1650" s="192">
        <f t="shared" si="831"/>
        <v>63.876451897196773</v>
      </c>
      <c r="D1650" s="104">
        <f t="shared" si="822"/>
        <v>1143.3130000000001</v>
      </c>
      <c r="E1650" s="105">
        <f t="shared" si="834"/>
        <v>1146.575</v>
      </c>
      <c r="F1650" s="106">
        <f t="shared" si="835"/>
        <v>45767</v>
      </c>
      <c r="G1650" s="107">
        <f t="shared" si="814"/>
        <v>2.8531119649648495E-3</v>
      </c>
      <c r="H1650" s="108">
        <f t="shared" si="827"/>
        <v>45828</v>
      </c>
      <c r="I1650" s="108">
        <f t="shared" si="815"/>
        <v>45828</v>
      </c>
      <c r="J1650" s="109">
        <f t="shared" si="823"/>
        <v>22</v>
      </c>
      <c r="K1650" s="109">
        <f t="shared" si="838"/>
        <v>20</v>
      </c>
      <c r="L1650" s="8">
        <f t="shared" si="824"/>
        <v>1.0025934000000001</v>
      </c>
      <c r="M1650" s="110">
        <f t="shared" si="837"/>
        <v>1.00285311</v>
      </c>
      <c r="N1650" s="110">
        <f t="shared" si="832"/>
        <v>1.4078107424064219</v>
      </c>
      <c r="O1650" s="103">
        <f t="shared" si="836"/>
        <v>1.41146175</v>
      </c>
      <c r="P1650" s="103">
        <f t="shared" si="816"/>
        <v>90.159168570000006</v>
      </c>
      <c r="Q1650" s="11">
        <f t="shared" si="830"/>
        <v>0</v>
      </c>
      <c r="R1650" s="30">
        <f t="shared" si="825"/>
        <v>0</v>
      </c>
      <c r="S1650" s="8">
        <f t="shared" si="817"/>
        <v>0</v>
      </c>
      <c r="T1650" s="113">
        <f t="shared" si="826"/>
        <v>0.16</v>
      </c>
      <c r="U1650" s="111">
        <f t="shared" si="833"/>
        <v>20</v>
      </c>
      <c r="V1650" s="111">
        <v>252</v>
      </c>
      <c r="W1650" s="110">
        <f t="shared" si="818"/>
        <v>1.0118490149999999</v>
      </c>
      <c r="X1650" s="103">
        <f t="shared" si="819"/>
        <v>1.06829734</v>
      </c>
      <c r="Y1650" s="103">
        <f t="shared" si="820"/>
        <v>0</v>
      </c>
      <c r="Z1650" s="114" t="str">
        <f t="shared" si="828"/>
        <v>A+J=</v>
      </c>
      <c r="AA1650" s="108">
        <f t="shared" si="829"/>
        <v>45828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2">
        <f t="shared" si="821"/>
        <v>45826</v>
      </c>
      <c r="B1651" s="103">
        <f t="shared" si="813"/>
        <v>91.293033149999999</v>
      </c>
      <c r="C1651" s="192">
        <f t="shared" si="831"/>
        <v>63.876451897196773</v>
      </c>
      <c r="D1651" s="104">
        <f t="shared" si="822"/>
        <v>1143.3130000000001</v>
      </c>
      <c r="E1651" s="105">
        <f t="shared" si="834"/>
        <v>1146.575</v>
      </c>
      <c r="F1651" s="106">
        <f t="shared" si="835"/>
        <v>45767</v>
      </c>
      <c r="G1651" s="107">
        <f t="shared" si="814"/>
        <v>2.8531119649648495E-3</v>
      </c>
      <c r="H1651" s="108">
        <f t="shared" si="827"/>
        <v>45828</v>
      </c>
      <c r="I1651" s="108">
        <f t="shared" si="815"/>
        <v>45828</v>
      </c>
      <c r="J1651" s="109">
        <f t="shared" si="823"/>
        <v>22</v>
      </c>
      <c r="K1651" s="109">
        <f t="shared" si="838"/>
        <v>21</v>
      </c>
      <c r="L1651" s="8">
        <f t="shared" si="824"/>
        <v>1.0027232399999999</v>
      </c>
      <c r="M1651" s="110">
        <f t="shared" si="837"/>
        <v>1.00285311</v>
      </c>
      <c r="N1651" s="110">
        <f t="shared" si="832"/>
        <v>1.4078107424064219</v>
      </c>
      <c r="O1651" s="103">
        <f t="shared" si="836"/>
        <v>1.4116445399999999</v>
      </c>
      <c r="P1651" s="103">
        <f t="shared" si="816"/>
        <v>90.170844549999998</v>
      </c>
      <c r="Q1651" s="11">
        <f t="shared" si="830"/>
        <v>0</v>
      </c>
      <c r="R1651" s="30">
        <f t="shared" si="825"/>
        <v>0</v>
      </c>
      <c r="S1651" s="8">
        <f t="shared" si="817"/>
        <v>0</v>
      </c>
      <c r="T1651" s="113">
        <f t="shared" si="826"/>
        <v>0.16</v>
      </c>
      <c r="U1651" s="111">
        <f t="shared" si="833"/>
        <v>21</v>
      </c>
      <c r="V1651" s="111">
        <v>252</v>
      </c>
      <c r="W1651" s="110">
        <f t="shared" si="818"/>
        <v>1.0124451379999999</v>
      </c>
      <c r="X1651" s="103">
        <f t="shared" si="819"/>
        <v>1.1221886000000001</v>
      </c>
      <c r="Y1651" s="103">
        <f t="shared" si="820"/>
        <v>0</v>
      </c>
      <c r="Z1651" s="114" t="str">
        <f t="shared" si="828"/>
        <v>A+J=</v>
      </c>
      <c r="AA1651" s="108">
        <f t="shared" si="829"/>
        <v>45828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2">
        <f t="shared" si="821"/>
        <v>45827</v>
      </c>
      <c r="B1652" s="103">
        <f t="shared" si="813"/>
        <v>91.358649200000002</v>
      </c>
      <c r="C1652" s="192">
        <f t="shared" si="831"/>
        <v>63.876451897196773</v>
      </c>
      <c r="D1652" s="104">
        <f t="shared" si="822"/>
        <v>1143.3130000000001</v>
      </c>
      <c r="E1652" s="105">
        <f t="shared" si="834"/>
        <v>1146.575</v>
      </c>
      <c r="F1652" s="106">
        <f t="shared" si="835"/>
        <v>45767</v>
      </c>
      <c r="G1652" s="107">
        <f t="shared" si="814"/>
        <v>2.8531119649648495E-3</v>
      </c>
      <c r="H1652" s="108">
        <f t="shared" si="827"/>
        <v>45828</v>
      </c>
      <c r="I1652" s="108">
        <f t="shared" si="815"/>
        <v>45828</v>
      </c>
      <c r="J1652" s="109">
        <f t="shared" si="823"/>
        <v>22</v>
      </c>
      <c r="K1652" s="109">
        <f t="shared" si="838"/>
        <v>22</v>
      </c>
      <c r="L1652" s="8">
        <f t="shared" si="824"/>
        <v>1.00285311</v>
      </c>
      <c r="M1652" s="110">
        <f t="shared" si="837"/>
        <v>1.00285311</v>
      </c>
      <c r="N1652" s="110">
        <f t="shared" si="832"/>
        <v>1.4078107424064219</v>
      </c>
      <c r="O1652" s="103">
        <f t="shared" si="836"/>
        <v>1.4118273800000001</v>
      </c>
      <c r="P1652" s="103">
        <f t="shared" si="816"/>
        <v>90.182523720000006</v>
      </c>
      <c r="Q1652" s="11">
        <f t="shared" si="830"/>
        <v>0</v>
      </c>
      <c r="R1652" s="30">
        <f t="shared" si="825"/>
        <v>0</v>
      </c>
      <c r="S1652" s="8">
        <f t="shared" si="817"/>
        <v>0</v>
      </c>
      <c r="T1652" s="113">
        <f t="shared" si="826"/>
        <v>0.16</v>
      </c>
      <c r="U1652" s="111">
        <f t="shared" si="833"/>
        <v>22</v>
      </c>
      <c r="V1652" s="111">
        <v>252</v>
      </c>
      <c r="W1652" s="110">
        <f t="shared" si="818"/>
        <v>1.0130416120000001</v>
      </c>
      <c r="X1652" s="103">
        <f t="shared" si="819"/>
        <v>1.1761254800000001</v>
      </c>
      <c r="Y1652" s="103">
        <f t="shared" si="820"/>
        <v>0</v>
      </c>
      <c r="Z1652" s="114" t="str">
        <f t="shared" si="828"/>
        <v>A+J=</v>
      </c>
      <c r="AA1652" s="108">
        <f t="shared" si="829"/>
        <v>45828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2">
        <f t="shared" si="821"/>
        <v>45828</v>
      </c>
      <c r="B1653" s="103">
        <f t="shared" si="813"/>
        <v>91.358649200000002</v>
      </c>
      <c r="C1653" s="192">
        <f t="shared" si="831"/>
        <v>63.876451897196773</v>
      </c>
      <c r="D1653" s="104">
        <f t="shared" si="822"/>
        <v>1143.3130000000001</v>
      </c>
      <c r="E1653" s="105">
        <f t="shared" si="834"/>
        <v>1146.575</v>
      </c>
      <c r="F1653" s="106">
        <f t="shared" si="835"/>
        <v>45767</v>
      </c>
      <c r="G1653" s="107">
        <f t="shared" si="814"/>
        <v>2.8531119649648495E-3</v>
      </c>
      <c r="H1653" s="108">
        <f t="shared" si="827"/>
        <v>45859</v>
      </c>
      <c r="I1653" s="108">
        <f t="shared" si="815"/>
        <v>45828</v>
      </c>
      <c r="J1653" s="109">
        <f t="shared" si="823"/>
        <v>22</v>
      </c>
      <c r="K1653" s="109">
        <f t="shared" si="838"/>
        <v>22</v>
      </c>
      <c r="L1653" s="8">
        <f t="shared" si="824"/>
        <v>1.00285311</v>
      </c>
      <c r="M1653" s="110">
        <f t="shared" si="837"/>
        <v>1.00285311</v>
      </c>
      <c r="N1653" s="110">
        <f t="shared" si="832"/>
        <v>1.4078107424064219</v>
      </c>
      <c r="O1653" s="103">
        <f t="shared" si="836"/>
        <v>1.4118273800000001</v>
      </c>
      <c r="P1653" s="103">
        <f t="shared" si="816"/>
        <v>90.182523720000006</v>
      </c>
      <c r="Q1653" s="11">
        <f t="shared" si="830"/>
        <v>54</v>
      </c>
      <c r="R1653" s="30">
        <f t="shared" si="825"/>
        <v>0.107889</v>
      </c>
      <c r="S1653" s="8">
        <f t="shared" si="817"/>
        <v>9.7297022999999996</v>
      </c>
      <c r="T1653" s="113">
        <f t="shared" si="826"/>
        <v>0.16</v>
      </c>
      <c r="U1653" s="111">
        <f t="shared" si="833"/>
        <v>22</v>
      </c>
      <c r="V1653" s="111">
        <v>252</v>
      </c>
      <c r="W1653" s="110">
        <f t="shared" si="818"/>
        <v>1.0130416120000001</v>
      </c>
      <c r="X1653" s="103">
        <f t="shared" si="819"/>
        <v>1.1761254800000001</v>
      </c>
      <c r="Y1653" s="103">
        <f t="shared" si="820"/>
        <v>10.905827779999999</v>
      </c>
      <c r="Z1653" s="114" t="str">
        <f t="shared" si="828"/>
        <v>A+J=</v>
      </c>
      <c r="AA1653" s="108">
        <f t="shared" si="829"/>
        <v>45828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2">
        <f t="shared" si="821"/>
        <v>45829</v>
      </c>
      <c r="B1654" s="103">
        <f t="shared" si="813"/>
        <v>80.511140870000006</v>
      </c>
      <c r="C1654" s="192">
        <f t="shared" si="831"/>
        <v>56.984885380049334</v>
      </c>
      <c r="D1654" s="104">
        <f t="shared" si="822"/>
        <v>1143.3130000000001</v>
      </c>
      <c r="E1654" s="105">
        <f t="shared" si="834"/>
        <v>1146.575</v>
      </c>
      <c r="F1654" s="106">
        <f t="shared" si="835"/>
        <v>45797</v>
      </c>
      <c r="G1654" s="107">
        <f t="shared" si="814"/>
        <v>2.8531119649648495E-3</v>
      </c>
      <c r="H1654" s="108">
        <f t="shared" si="827"/>
        <v>45859</v>
      </c>
      <c r="I1654" s="108">
        <f t="shared" si="815"/>
        <v>45859</v>
      </c>
      <c r="J1654" s="109">
        <f t="shared" si="823"/>
        <v>21</v>
      </c>
      <c r="K1654" s="109">
        <f t="shared" si="838"/>
        <v>1</v>
      </c>
      <c r="L1654" s="8">
        <f t="shared" si="824"/>
        <v>1.0001356699999999</v>
      </c>
      <c r="M1654" s="110">
        <f t="shared" si="837"/>
        <v>1.00285311</v>
      </c>
      <c r="N1654" s="110">
        <f t="shared" si="832"/>
        <v>1.411827381313689</v>
      </c>
      <c r="O1654" s="103">
        <f t="shared" si="836"/>
        <v>1.41201892</v>
      </c>
      <c r="P1654" s="103">
        <f t="shared" si="816"/>
        <v>80.463736310000002</v>
      </c>
      <c r="Q1654" s="11">
        <f t="shared" si="830"/>
        <v>0</v>
      </c>
      <c r="R1654" s="30">
        <f t="shared" si="825"/>
        <v>0</v>
      </c>
      <c r="S1654" s="8">
        <f t="shared" si="817"/>
        <v>0</v>
      </c>
      <c r="T1654" s="113">
        <f t="shared" si="826"/>
        <v>0.16</v>
      </c>
      <c r="U1654" s="111">
        <f t="shared" si="833"/>
        <v>1</v>
      </c>
      <c r="V1654" s="111">
        <v>252</v>
      </c>
      <c r="W1654" s="110">
        <f t="shared" si="818"/>
        <v>1.0005891419999999</v>
      </c>
      <c r="X1654" s="103">
        <f t="shared" si="819"/>
        <v>4.7404559999999998E-2</v>
      </c>
      <c r="Y1654" s="103">
        <f t="shared" si="820"/>
        <v>0</v>
      </c>
      <c r="Z1654" s="114" t="str">
        <f t="shared" si="828"/>
        <v>A+J=</v>
      </c>
      <c r="AA1654" s="108">
        <f t="shared" si="829"/>
        <v>45859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2">
        <f t="shared" si="821"/>
        <v>45830</v>
      </c>
      <c r="B1655" s="103">
        <f t="shared" si="813"/>
        <v>80.511140870000006</v>
      </c>
      <c r="C1655" s="192">
        <f t="shared" si="831"/>
        <v>56.984885380049334</v>
      </c>
      <c r="D1655" s="104">
        <f t="shared" si="822"/>
        <v>1143.3130000000001</v>
      </c>
      <c r="E1655" s="105">
        <f t="shared" si="834"/>
        <v>1146.575</v>
      </c>
      <c r="F1655" s="106">
        <f t="shared" si="835"/>
        <v>45797</v>
      </c>
      <c r="G1655" s="107">
        <f t="shared" si="814"/>
        <v>2.8531119649648495E-3</v>
      </c>
      <c r="H1655" s="108">
        <f t="shared" si="827"/>
        <v>45859</v>
      </c>
      <c r="I1655" s="108">
        <f t="shared" si="815"/>
        <v>45859</v>
      </c>
      <c r="J1655" s="109">
        <f t="shared" si="823"/>
        <v>21</v>
      </c>
      <c r="K1655" s="109">
        <f t="shared" si="838"/>
        <v>1</v>
      </c>
      <c r="L1655" s="8">
        <f t="shared" si="824"/>
        <v>1.0001356699999999</v>
      </c>
      <c r="M1655" s="110">
        <f t="shared" si="837"/>
        <v>1.00285311</v>
      </c>
      <c r="N1655" s="110">
        <f t="shared" si="832"/>
        <v>1.411827381313689</v>
      </c>
      <c r="O1655" s="103">
        <f t="shared" si="836"/>
        <v>1.41201892</v>
      </c>
      <c r="P1655" s="103">
        <f t="shared" si="816"/>
        <v>80.463736310000002</v>
      </c>
      <c r="Q1655" s="11">
        <f t="shared" si="830"/>
        <v>0</v>
      </c>
      <c r="R1655" s="30">
        <f t="shared" si="825"/>
        <v>0</v>
      </c>
      <c r="S1655" s="8">
        <f t="shared" si="817"/>
        <v>0</v>
      </c>
      <c r="T1655" s="113">
        <f t="shared" si="826"/>
        <v>0.16</v>
      </c>
      <c r="U1655" s="111">
        <f t="shared" si="833"/>
        <v>1</v>
      </c>
      <c r="V1655" s="111">
        <v>252</v>
      </c>
      <c r="W1655" s="110">
        <f t="shared" si="818"/>
        <v>1.0005891419999999</v>
      </c>
      <c r="X1655" s="103">
        <f t="shared" si="819"/>
        <v>4.7404559999999998E-2</v>
      </c>
      <c r="Y1655" s="103">
        <f t="shared" si="820"/>
        <v>0</v>
      </c>
      <c r="Z1655" s="114" t="str">
        <f t="shared" si="828"/>
        <v>A+J=</v>
      </c>
      <c r="AA1655" s="108">
        <f t="shared" si="829"/>
        <v>45859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2">
        <f t="shared" si="821"/>
        <v>45831</v>
      </c>
      <c r="B1656" s="103">
        <f t="shared" si="813"/>
        <v>80.511140870000006</v>
      </c>
      <c r="C1656" s="192">
        <f t="shared" si="831"/>
        <v>56.984885380049334</v>
      </c>
      <c r="D1656" s="104">
        <f t="shared" si="822"/>
        <v>1143.3130000000001</v>
      </c>
      <c r="E1656" s="105">
        <f t="shared" si="834"/>
        <v>1146.575</v>
      </c>
      <c r="F1656" s="106">
        <f t="shared" si="835"/>
        <v>45797</v>
      </c>
      <c r="G1656" s="107">
        <f t="shared" si="814"/>
        <v>2.8531119649648495E-3</v>
      </c>
      <c r="H1656" s="108">
        <f t="shared" si="827"/>
        <v>45859</v>
      </c>
      <c r="I1656" s="108">
        <f t="shared" si="815"/>
        <v>45859</v>
      </c>
      <c r="J1656" s="109">
        <f t="shared" si="823"/>
        <v>21</v>
      </c>
      <c r="K1656" s="109">
        <f t="shared" si="838"/>
        <v>1</v>
      </c>
      <c r="L1656" s="8">
        <f t="shared" si="824"/>
        <v>1.0001356699999999</v>
      </c>
      <c r="M1656" s="110">
        <f t="shared" si="837"/>
        <v>1.00285311</v>
      </c>
      <c r="N1656" s="110">
        <f t="shared" si="832"/>
        <v>1.411827381313689</v>
      </c>
      <c r="O1656" s="103">
        <f t="shared" si="836"/>
        <v>1.41201892</v>
      </c>
      <c r="P1656" s="103">
        <f t="shared" si="816"/>
        <v>80.463736310000002</v>
      </c>
      <c r="Q1656" s="11">
        <f t="shared" si="830"/>
        <v>0</v>
      </c>
      <c r="R1656" s="30">
        <f t="shared" si="825"/>
        <v>0</v>
      </c>
      <c r="S1656" s="8">
        <f t="shared" si="817"/>
        <v>0</v>
      </c>
      <c r="T1656" s="113">
        <f t="shared" si="826"/>
        <v>0.16</v>
      </c>
      <c r="U1656" s="111">
        <f t="shared" si="833"/>
        <v>1</v>
      </c>
      <c r="V1656" s="111">
        <v>252</v>
      </c>
      <c r="W1656" s="110">
        <f t="shared" si="818"/>
        <v>1.0005891419999999</v>
      </c>
      <c r="X1656" s="103">
        <f t="shared" si="819"/>
        <v>4.7404559999999998E-2</v>
      </c>
      <c r="Y1656" s="103">
        <f t="shared" si="820"/>
        <v>0</v>
      </c>
      <c r="Z1656" s="114" t="str">
        <f t="shared" si="828"/>
        <v>A+J=</v>
      </c>
      <c r="AA1656" s="108">
        <f t="shared" si="829"/>
        <v>45859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2">
        <f t="shared" si="821"/>
        <v>45832</v>
      </c>
      <c r="B1657" s="103">
        <f t="shared" si="813"/>
        <v>80.569503310000002</v>
      </c>
      <c r="C1657" s="192">
        <f t="shared" si="831"/>
        <v>56.984885380049334</v>
      </c>
      <c r="D1657" s="104">
        <f t="shared" si="822"/>
        <v>1143.3130000000001</v>
      </c>
      <c r="E1657" s="105">
        <f t="shared" si="834"/>
        <v>1146.575</v>
      </c>
      <c r="F1657" s="106">
        <f t="shared" si="835"/>
        <v>45797</v>
      </c>
      <c r="G1657" s="107">
        <f t="shared" si="814"/>
        <v>2.8531119649648495E-3</v>
      </c>
      <c r="H1657" s="108">
        <f t="shared" si="827"/>
        <v>45859</v>
      </c>
      <c r="I1657" s="108">
        <f t="shared" si="815"/>
        <v>45859</v>
      </c>
      <c r="J1657" s="109">
        <f t="shared" si="823"/>
        <v>21</v>
      </c>
      <c r="K1657" s="109">
        <f t="shared" si="838"/>
        <v>2</v>
      </c>
      <c r="L1657" s="8">
        <f t="shared" si="824"/>
        <v>1.0002713700000001</v>
      </c>
      <c r="M1657" s="110">
        <f t="shared" si="837"/>
        <v>1.00285311</v>
      </c>
      <c r="N1657" s="110">
        <f t="shared" si="832"/>
        <v>1.411827381313689</v>
      </c>
      <c r="O1657" s="103">
        <f t="shared" si="836"/>
        <v>1.4122105</v>
      </c>
      <c r="P1657" s="103">
        <f t="shared" si="816"/>
        <v>80.474653470000007</v>
      </c>
      <c r="Q1657" s="11">
        <f t="shared" si="830"/>
        <v>0</v>
      </c>
      <c r="R1657" s="30">
        <f t="shared" si="825"/>
        <v>0</v>
      </c>
      <c r="S1657" s="8">
        <f t="shared" si="817"/>
        <v>0</v>
      </c>
      <c r="T1657" s="113">
        <f t="shared" si="826"/>
        <v>0.16</v>
      </c>
      <c r="U1657" s="111">
        <f t="shared" si="833"/>
        <v>2</v>
      </c>
      <c r="V1657" s="111">
        <v>252</v>
      </c>
      <c r="W1657" s="110">
        <f t="shared" si="818"/>
        <v>1.0011786300000001</v>
      </c>
      <c r="X1657" s="103">
        <f t="shared" si="819"/>
        <v>9.4849840000000005E-2</v>
      </c>
      <c r="Y1657" s="103">
        <f t="shared" si="820"/>
        <v>0</v>
      </c>
      <c r="Z1657" s="114" t="str">
        <f t="shared" si="828"/>
        <v>A+J=</v>
      </c>
      <c r="AA1657" s="108">
        <f t="shared" si="829"/>
        <v>45859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2">
        <f t="shared" si="821"/>
        <v>45833</v>
      </c>
      <c r="B1658" s="103">
        <f t="shared" si="813"/>
        <v>80.627907840000006</v>
      </c>
      <c r="C1658" s="192">
        <f t="shared" si="831"/>
        <v>56.984885380049334</v>
      </c>
      <c r="D1658" s="104">
        <f t="shared" si="822"/>
        <v>1143.3130000000001</v>
      </c>
      <c r="E1658" s="105">
        <f t="shared" si="834"/>
        <v>1146.575</v>
      </c>
      <c r="F1658" s="106">
        <f t="shared" si="835"/>
        <v>45797</v>
      </c>
      <c r="G1658" s="107">
        <f t="shared" si="814"/>
        <v>2.8531119649648495E-3</v>
      </c>
      <c r="H1658" s="108">
        <f t="shared" si="827"/>
        <v>45859</v>
      </c>
      <c r="I1658" s="108">
        <f t="shared" si="815"/>
        <v>45859</v>
      </c>
      <c r="J1658" s="109">
        <f t="shared" si="823"/>
        <v>21</v>
      </c>
      <c r="K1658" s="109">
        <f t="shared" si="838"/>
        <v>3</v>
      </c>
      <c r="L1658" s="8">
        <f t="shared" si="824"/>
        <v>1.00040708</v>
      </c>
      <c r="M1658" s="110">
        <f t="shared" si="837"/>
        <v>1.00285311</v>
      </c>
      <c r="N1658" s="110">
        <f t="shared" si="832"/>
        <v>1.411827381313689</v>
      </c>
      <c r="O1658" s="103">
        <f t="shared" si="836"/>
        <v>1.4124021</v>
      </c>
      <c r="P1658" s="103">
        <f t="shared" si="816"/>
        <v>80.485571770000007</v>
      </c>
      <c r="Q1658" s="11">
        <f t="shared" si="830"/>
        <v>0</v>
      </c>
      <c r="R1658" s="30">
        <f t="shared" si="825"/>
        <v>0</v>
      </c>
      <c r="S1658" s="8">
        <f t="shared" si="817"/>
        <v>0</v>
      </c>
      <c r="T1658" s="113">
        <f t="shared" si="826"/>
        <v>0.16</v>
      </c>
      <c r="U1658" s="111">
        <f t="shared" si="833"/>
        <v>3</v>
      </c>
      <c r="V1658" s="111">
        <v>252</v>
      </c>
      <c r="W1658" s="110">
        <f t="shared" si="818"/>
        <v>1.001768467</v>
      </c>
      <c r="X1658" s="103">
        <f t="shared" si="819"/>
        <v>0.14233607000000001</v>
      </c>
      <c r="Y1658" s="103">
        <f t="shared" si="820"/>
        <v>0</v>
      </c>
      <c r="Z1658" s="114" t="str">
        <f t="shared" si="828"/>
        <v>A+J=</v>
      </c>
      <c r="AA1658" s="108">
        <f t="shared" si="829"/>
        <v>45859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2">
        <f t="shared" si="821"/>
        <v>45834</v>
      </c>
      <c r="B1659" s="103">
        <f t="shared" si="813"/>
        <v>80.686355410000004</v>
      </c>
      <c r="C1659" s="192">
        <f t="shared" si="831"/>
        <v>56.984885380049334</v>
      </c>
      <c r="D1659" s="104">
        <f t="shared" si="822"/>
        <v>1143.3130000000001</v>
      </c>
      <c r="E1659" s="105">
        <f t="shared" si="834"/>
        <v>1146.575</v>
      </c>
      <c r="F1659" s="106">
        <f t="shared" si="835"/>
        <v>45797</v>
      </c>
      <c r="G1659" s="107">
        <f t="shared" si="814"/>
        <v>2.8531119649648495E-3</v>
      </c>
      <c r="H1659" s="108">
        <f t="shared" si="827"/>
        <v>45859</v>
      </c>
      <c r="I1659" s="108">
        <f t="shared" si="815"/>
        <v>45859</v>
      </c>
      <c r="J1659" s="109">
        <f t="shared" si="823"/>
        <v>21</v>
      </c>
      <c r="K1659" s="109">
        <f t="shared" si="838"/>
        <v>4</v>
      </c>
      <c r="L1659" s="8">
        <f t="shared" si="824"/>
        <v>1.0005428199999999</v>
      </c>
      <c r="M1659" s="110">
        <f t="shared" si="837"/>
        <v>1.00285311</v>
      </c>
      <c r="N1659" s="110">
        <f t="shared" si="832"/>
        <v>1.411827381313689</v>
      </c>
      <c r="O1659" s="103">
        <f t="shared" si="836"/>
        <v>1.4125937399999999</v>
      </c>
      <c r="P1659" s="103">
        <f t="shared" si="816"/>
        <v>80.496492360000005</v>
      </c>
      <c r="Q1659" s="11">
        <f t="shared" si="830"/>
        <v>0</v>
      </c>
      <c r="R1659" s="30">
        <f t="shared" si="825"/>
        <v>0</v>
      </c>
      <c r="S1659" s="8">
        <f t="shared" si="817"/>
        <v>0</v>
      </c>
      <c r="T1659" s="113">
        <f t="shared" si="826"/>
        <v>0.16</v>
      </c>
      <c r="U1659" s="111">
        <f t="shared" si="833"/>
        <v>4</v>
      </c>
      <c r="V1659" s="111">
        <v>252</v>
      </c>
      <c r="W1659" s="110">
        <f t="shared" si="818"/>
        <v>1.0023586499999999</v>
      </c>
      <c r="X1659" s="103">
        <f t="shared" si="819"/>
        <v>0.18986305000000001</v>
      </c>
      <c r="Y1659" s="103">
        <f t="shared" si="820"/>
        <v>0</v>
      </c>
      <c r="Z1659" s="114" t="str">
        <f t="shared" si="828"/>
        <v>A+J=</v>
      </c>
      <c r="AA1659" s="108">
        <f t="shared" si="829"/>
        <v>45859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2">
        <f t="shared" si="821"/>
        <v>45835</v>
      </c>
      <c r="B1660" s="103">
        <f t="shared" si="813"/>
        <v>80.744845089999998</v>
      </c>
      <c r="C1660" s="192">
        <f t="shared" si="831"/>
        <v>56.984885380049334</v>
      </c>
      <c r="D1660" s="104">
        <f t="shared" si="822"/>
        <v>1143.3130000000001</v>
      </c>
      <c r="E1660" s="105">
        <f t="shared" si="834"/>
        <v>1146.575</v>
      </c>
      <c r="F1660" s="106">
        <f t="shared" si="835"/>
        <v>45797</v>
      </c>
      <c r="G1660" s="107">
        <f t="shared" si="814"/>
        <v>2.8531119649648495E-3</v>
      </c>
      <c r="H1660" s="108">
        <f t="shared" si="827"/>
        <v>45859</v>
      </c>
      <c r="I1660" s="108">
        <f t="shared" si="815"/>
        <v>45859</v>
      </c>
      <c r="J1660" s="109">
        <f t="shared" si="823"/>
        <v>21</v>
      </c>
      <c r="K1660" s="109">
        <f t="shared" si="838"/>
        <v>5</v>
      </c>
      <c r="L1660" s="8">
        <f t="shared" si="824"/>
        <v>1.00067857</v>
      </c>
      <c r="M1660" s="110">
        <f t="shared" si="837"/>
        <v>1.00285311</v>
      </c>
      <c r="N1660" s="110">
        <f t="shared" si="832"/>
        <v>1.411827381313689</v>
      </c>
      <c r="O1660" s="103">
        <f t="shared" si="836"/>
        <v>1.4127854</v>
      </c>
      <c r="P1660" s="103">
        <f t="shared" si="816"/>
        <v>80.507414080000004</v>
      </c>
      <c r="Q1660" s="11">
        <f t="shared" si="830"/>
        <v>0</v>
      </c>
      <c r="R1660" s="30">
        <f t="shared" si="825"/>
        <v>0</v>
      </c>
      <c r="S1660" s="8">
        <f t="shared" si="817"/>
        <v>0</v>
      </c>
      <c r="T1660" s="113">
        <f t="shared" si="826"/>
        <v>0.16</v>
      </c>
      <c r="U1660" s="111">
        <f t="shared" si="833"/>
        <v>5</v>
      </c>
      <c r="V1660" s="111">
        <v>252</v>
      </c>
      <c r="W1660" s="110">
        <f t="shared" si="818"/>
        <v>1.0029491820000001</v>
      </c>
      <c r="X1660" s="103">
        <f t="shared" si="819"/>
        <v>0.23743101</v>
      </c>
      <c r="Y1660" s="103">
        <f t="shared" si="820"/>
        <v>0</v>
      </c>
      <c r="Z1660" s="114" t="str">
        <f t="shared" si="828"/>
        <v>A+J=</v>
      </c>
      <c r="AA1660" s="108">
        <f t="shared" si="829"/>
        <v>45859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2">
        <f t="shared" si="821"/>
        <v>45836</v>
      </c>
      <c r="B1661" s="103">
        <f t="shared" si="813"/>
        <v>80.803376759999992</v>
      </c>
      <c r="C1661" s="192">
        <f t="shared" si="831"/>
        <v>56.984885380049334</v>
      </c>
      <c r="D1661" s="104">
        <f t="shared" si="822"/>
        <v>1143.3130000000001</v>
      </c>
      <c r="E1661" s="105">
        <f t="shared" si="834"/>
        <v>1146.575</v>
      </c>
      <c r="F1661" s="106">
        <f t="shared" si="835"/>
        <v>45797</v>
      </c>
      <c r="G1661" s="107">
        <f t="shared" si="814"/>
        <v>2.8531119649648495E-3</v>
      </c>
      <c r="H1661" s="108">
        <f t="shared" si="827"/>
        <v>45859</v>
      </c>
      <c r="I1661" s="108">
        <f t="shared" si="815"/>
        <v>45859</v>
      </c>
      <c r="J1661" s="109">
        <f t="shared" si="823"/>
        <v>21</v>
      </c>
      <c r="K1661" s="109">
        <f t="shared" si="838"/>
        <v>6</v>
      </c>
      <c r="L1661" s="8">
        <f t="shared" si="824"/>
        <v>1.00081434</v>
      </c>
      <c r="M1661" s="110">
        <f t="shared" si="837"/>
        <v>1.00285311</v>
      </c>
      <c r="N1661" s="110">
        <f t="shared" si="832"/>
        <v>1.411827381313689</v>
      </c>
      <c r="O1661" s="103">
        <f t="shared" si="836"/>
        <v>1.4129770800000001</v>
      </c>
      <c r="P1661" s="103">
        <f t="shared" si="816"/>
        <v>80.518336939999998</v>
      </c>
      <c r="Q1661" s="11">
        <f t="shared" si="830"/>
        <v>0</v>
      </c>
      <c r="R1661" s="30">
        <f t="shared" si="825"/>
        <v>0</v>
      </c>
      <c r="S1661" s="8">
        <f t="shared" si="817"/>
        <v>0</v>
      </c>
      <c r="T1661" s="113">
        <f t="shared" si="826"/>
        <v>0.16</v>
      </c>
      <c r="U1661" s="111">
        <f t="shared" si="833"/>
        <v>6</v>
      </c>
      <c r="V1661" s="111">
        <v>252</v>
      </c>
      <c r="W1661" s="110">
        <f t="shared" si="818"/>
        <v>1.003540061</v>
      </c>
      <c r="X1661" s="103">
        <f t="shared" si="819"/>
        <v>0.28503982</v>
      </c>
      <c r="Y1661" s="103">
        <f t="shared" si="820"/>
        <v>0</v>
      </c>
      <c r="Z1661" s="114" t="str">
        <f t="shared" si="828"/>
        <v>A+J=</v>
      </c>
      <c r="AA1661" s="108">
        <f t="shared" si="829"/>
        <v>45859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2">
        <f t="shared" si="821"/>
        <v>45837</v>
      </c>
      <c r="B1662" s="103">
        <f t="shared" si="813"/>
        <v>80.803376759999992</v>
      </c>
      <c r="C1662" s="192">
        <f t="shared" si="831"/>
        <v>56.984885380049334</v>
      </c>
      <c r="D1662" s="104">
        <f t="shared" si="822"/>
        <v>1143.3130000000001</v>
      </c>
      <c r="E1662" s="105">
        <f t="shared" si="834"/>
        <v>1146.575</v>
      </c>
      <c r="F1662" s="106">
        <f t="shared" si="835"/>
        <v>45797</v>
      </c>
      <c r="G1662" s="107">
        <f t="shared" si="814"/>
        <v>2.8531119649648495E-3</v>
      </c>
      <c r="H1662" s="108">
        <f t="shared" si="827"/>
        <v>45859</v>
      </c>
      <c r="I1662" s="108">
        <f t="shared" si="815"/>
        <v>45859</v>
      </c>
      <c r="J1662" s="109">
        <f t="shared" si="823"/>
        <v>21</v>
      </c>
      <c r="K1662" s="109">
        <f t="shared" si="838"/>
        <v>6</v>
      </c>
      <c r="L1662" s="8">
        <f t="shared" si="824"/>
        <v>1.00081434</v>
      </c>
      <c r="M1662" s="110">
        <f t="shared" si="837"/>
        <v>1.00285311</v>
      </c>
      <c r="N1662" s="110">
        <f t="shared" si="832"/>
        <v>1.411827381313689</v>
      </c>
      <c r="O1662" s="103">
        <f t="shared" si="836"/>
        <v>1.4129770800000001</v>
      </c>
      <c r="P1662" s="103">
        <f t="shared" si="816"/>
        <v>80.518336939999998</v>
      </c>
      <c r="Q1662" s="11">
        <f t="shared" si="830"/>
        <v>0</v>
      </c>
      <c r="R1662" s="30">
        <f t="shared" si="825"/>
        <v>0</v>
      </c>
      <c r="S1662" s="8">
        <f t="shared" si="817"/>
        <v>0</v>
      </c>
      <c r="T1662" s="113">
        <f t="shared" si="826"/>
        <v>0.16</v>
      </c>
      <c r="U1662" s="111">
        <f t="shared" si="833"/>
        <v>6</v>
      </c>
      <c r="V1662" s="111">
        <v>252</v>
      </c>
      <c r="W1662" s="110">
        <f t="shared" si="818"/>
        <v>1.003540061</v>
      </c>
      <c r="X1662" s="103">
        <f t="shared" si="819"/>
        <v>0.28503982</v>
      </c>
      <c r="Y1662" s="103">
        <f t="shared" si="820"/>
        <v>0</v>
      </c>
      <c r="Z1662" s="114" t="str">
        <f t="shared" si="828"/>
        <v>A+J=</v>
      </c>
      <c r="AA1662" s="108">
        <f t="shared" si="829"/>
        <v>45859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2">
        <f t="shared" si="821"/>
        <v>45838</v>
      </c>
      <c r="B1663" s="103">
        <f t="shared" si="813"/>
        <v>80.803376759999992</v>
      </c>
      <c r="C1663" s="192">
        <f t="shared" si="831"/>
        <v>56.984885380049334</v>
      </c>
      <c r="D1663" s="104">
        <f t="shared" si="822"/>
        <v>1143.3130000000001</v>
      </c>
      <c r="E1663" s="105">
        <f t="shared" si="834"/>
        <v>1146.575</v>
      </c>
      <c r="F1663" s="106">
        <f t="shared" si="835"/>
        <v>45797</v>
      </c>
      <c r="G1663" s="107">
        <f t="shared" si="814"/>
        <v>2.8531119649648495E-3</v>
      </c>
      <c r="H1663" s="108">
        <f t="shared" si="827"/>
        <v>45859</v>
      </c>
      <c r="I1663" s="108">
        <f t="shared" si="815"/>
        <v>45859</v>
      </c>
      <c r="J1663" s="109">
        <f t="shared" si="823"/>
        <v>21</v>
      </c>
      <c r="K1663" s="109">
        <f t="shared" si="838"/>
        <v>6</v>
      </c>
      <c r="L1663" s="8">
        <f t="shared" si="824"/>
        <v>1.00081434</v>
      </c>
      <c r="M1663" s="110">
        <f t="shared" si="837"/>
        <v>1.00285311</v>
      </c>
      <c r="N1663" s="110">
        <f t="shared" si="832"/>
        <v>1.411827381313689</v>
      </c>
      <c r="O1663" s="103">
        <f t="shared" si="836"/>
        <v>1.4129770800000001</v>
      </c>
      <c r="P1663" s="103">
        <f t="shared" si="816"/>
        <v>80.518336939999998</v>
      </c>
      <c r="Q1663" s="11">
        <f t="shared" si="830"/>
        <v>0</v>
      </c>
      <c r="R1663" s="30">
        <f t="shared" si="825"/>
        <v>0</v>
      </c>
      <c r="S1663" s="8">
        <f t="shared" si="817"/>
        <v>0</v>
      </c>
      <c r="T1663" s="113">
        <f t="shared" si="826"/>
        <v>0.16</v>
      </c>
      <c r="U1663" s="111">
        <f t="shared" si="833"/>
        <v>6</v>
      </c>
      <c r="V1663" s="111">
        <v>252</v>
      </c>
      <c r="W1663" s="110">
        <f t="shared" si="818"/>
        <v>1.003540061</v>
      </c>
      <c r="X1663" s="103">
        <f t="shared" si="819"/>
        <v>0.28503982</v>
      </c>
      <c r="Y1663" s="103">
        <f t="shared" si="820"/>
        <v>0</v>
      </c>
      <c r="Z1663" s="114" t="str">
        <f t="shared" si="828"/>
        <v>A+J=</v>
      </c>
      <c r="AA1663" s="108">
        <f t="shared" si="829"/>
        <v>45859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2">
        <f t="shared" si="821"/>
        <v>45839</v>
      </c>
      <c r="B1664" s="103">
        <f t="shared" si="813"/>
        <v>80.861951660000003</v>
      </c>
      <c r="C1664" s="192">
        <f t="shared" si="831"/>
        <v>56.984885380049334</v>
      </c>
      <c r="D1664" s="104">
        <f t="shared" si="822"/>
        <v>1143.3130000000001</v>
      </c>
      <c r="E1664" s="105">
        <f t="shared" si="834"/>
        <v>1146.575</v>
      </c>
      <c r="F1664" s="106">
        <f t="shared" si="835"/>
        <v>45797</v>
      </c>
      <c r="G1664" s="107">
        <f t="shared" si="814"/>
        <v>2.8531119649648495E-3</v>
      </c>
      <c r="H1664" s="108">
        <f t="shared" si="827"/>
        <v>45859</v>
      </c>
      <c r="I1664" s="108">
        <f t="shared" si="815"/>
        <v>45859</v>
      </c>
      <c r="J1664" s="109">
        <f t="shared" si="823"/>
        <v>21</v>
      </c>
      <c r="K1664" s="109">
        <f t="shared" si="838"/>
        <v>7</v>
      </c>
      <c r="L1664" s="8">
        <f t="shared" si="824"/>
        <v>1.0009501300000001</v>
      </c>
      <c r="M1664" s="110">
        <f t="shared" si="837"/>
        <v>1.00285311</v>
      </c>
      <c r="N1664" s="110">
        <f t="shared" si="832"/>
        <v>1.411827381313689</v>
      </c>
      <c r="O1664" s="103">
        <f t="shared" si="836"/>
        <v>1.4131688</v>
      </c>
      <c r="P1664" s="103">
        <f t="shared" si="816"/>
        <v>80.529262090000003</v>
      </c>
      <c r="Q1664" s="11">
        <f t="shared" si="830"/>
        <v>0</v>
      </c>
      <c r="R1664" s="30">
        <f t="shared" si="825"/>
        <v>0</v>
      </c>
      <c r="S1664" s="8">
        <f t="shared" si="817"/>
        <v>0</v>
      </c>
      <c r="T1664" s="113">
        <f t="shared" si="826"/>
        <v>0.16</v>
      </c>
      <c r="U1664" s="111">
        <f t="shared" si="833"/>
        <v>7</v>
      </c>
      <c r="V1664" s="111">
        <v>252</v>
      </c>
      <c r="W1664" s="110">
        <f t="shared" si="818"/>
        <v>1.004131288</v>
      </c>
      <c r="X1664" s="103">
        <f t="shared" si="819"/>
        <v>0.33268956999999999</v>
      </c>
      <c r="Y1664" s="103">
        <f t="shared" si="820"/>
        <v>0</v>
      </c>
      <c r="Z1664" s="114" t="str">
        <f t="shared" si="828"/>
        <v>A+J=</v>
      </c>
      <c r="AA1664" s="108">
        <f t="shared" si="829"/>
        <v>45859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2">
        <f t="shared" si="821"/>
        <v>45840</v>
      </c>
      <c r="B1665" s="103">
        <f t="shared" si="813"/>
        <v>80.920568719999991</v>
      </c>
      <c r="C1665" s="192">
        <f t="shared" si="831"/>
        <v>56.984885380049334</v>
      </c>
      <c r="D1665" s="104">
        <f t="shared" si="822"/>
        <v>1143.3130000000001</v>
      </c>
      <c r="E1665" s="105">
        <f t="shared" si="834"/>
        <v>1146.575</v>
      </c>
      <c r="F1665" s="106">
        <f t="shared" si="835"/>
        <v>45797</v>
      </c>
      <c r="G1665" s="107">
        <f t="shared" si="814"/>
        <v>2.8531119649648495E-3</v>
      </c>
      <c r="H1665" s="108">
        <f t="shared" si="827"/>
        <v>45859</v>
      </c>
      <c r="I1665" s="108">
        <f t="shared" si="815"/>
        <v>45859</v>
      </c>
      <c r="J1665" s="109">
        <f t="shared" si="823"/>
        <v>21</v>
      </c>
      <c r="K1665" s="109">
        <f t="shared" si="838"/>
        <v>8</v>
      </c>
      <c r="L1665" s="8">
        <f t="shared" si="824"/>
        <v>1.0010859400000001</v>
      </c>
      <c r="M1665" s="110">
        <f t="shared" si="837"/>
        <v>1.00285311</v>
      </c>
      <c r="N1665" s="110">
        <f t="shared" si="832"/>
        <v>1.411827381313689</v>
      </c>
      <c r="O1665" s="103">
        <f t="shared" si="836"/>
        <v>1.41336054</v>
      </c>
      <c r="P1665" s="103">
        <f t="shared" si="816"/>
        <v>80.540188369999996</v>
      </c>
      <c r="Q1665" s="11">
        <f t="shared" si="830"/>
        <v>0</v>
      </c>
      <c r="R1665" s="30">
        <f t="shared" si="825"/>
        <v>0</v>
      </c>
      <c r="S1665" s="8">
        <f t="shared" si="817"/>
        <v>0</v>
      </c>
      <c r="T1665" s="113">
        <f t="shared" si="826"/>
        <v>0.16</v>
      </c>
      <c r="U1665" s="111">
        <f t="shared" si="833"/>
        <v>8</v>
      </c>
      <c r="V1665" s="111">
        <v>252</v>
      </c>
      <c r="W1665" s="110">
        <f t="shared" si="818"/>
        <v>1.0047228640000001</v>
      </c>
      <c r="X1665" s="103">
        <f t="shared" si="819"/>
        <v>0.38038034999999998</v>
      </c>
      <c r="Y1665" s="103">
        <f t="shared" si="820"/>
        <v>0</v>
      </c>
      <c r="Z1665" s="114" t="str">
        <f t="shared" si="828"/>
        <v>A+J=</v>
      </c>
      <c r="AA1665" s="108">
        <f t="shared" si="829"/>
        <v>45859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2">
        <f t="shared" si="821"/>
        <v>45841</v>
      </c>
      <c r="B1666" s="103">
        <f t="shared" si="813"/>
        <v>80.979227320000007</v>
      </c>
      <c r="C1666" s="192">
        <f t="shared" si="831"/>
        <v>56.984885380049334</v>
      </c>
      <c r="D1666" s="104">
        <f t="shared" si="822"/>
        <v>1143.3130000000001</v>
      </c>
      <c r="E1666" s="105">
        <f t="shared" si="834"/>
        <v>1146.575</v>
      </c>
      <c r="F1666" s="106">
        <f t="shared" si="835"/>
        <v>45797</v>
      </c>
      <c r="G1666" s="107">
        <f t="shared" si="814"/>
        <v>2.8531119649648495E-3</v>
      </c>
      <c r="H1666" s="108">
        <f t="shared" si="827"/>
        <v>45859</v>
      </c>
      <c r="I1666" s="108">
        <f t="shared" si="815"/>
        <v>45859</v>
      </c>
      <c r="J1666" s="109">
        <f t="shared" si="823"/>
        <v>21</v>
      </c>
      <c r="K1666" s="109">
        <f t="shared" si="838"/>
        <v>9</v>
      </c>
      <c r="L1666" s="8">
        <f t="shared" si="824"/>
        <v>1.00122176</v>
      </c>
      <c r="M1666" s="110">
        <f t="shared" si="837"/>
        <v>1.00285311</v>
      </c>
      <c r="N1666" s="110">
        <f t="shared" si="832"/>
        <v>1.411827381313689</v>
      </c>
      <c r="O1666" s="103">
        <f t="shared" si="836"/>
        <v>1.4135522899999999</v>
      </c>
      <c r="P1666" s="103">
        <f t="shared" si="816"/>
        <v>80.55111522</v>
      </c>
      <c r="Q1666" s="11">
        <f t="shared" si="830"/>
        <v>0</v>
      </c>
      <c r="R1666" s="30">
        <f t="shared" si="825"/>
        <v>0</v>
      </c>
      <c r="S1666" s="8">
        <f t="shared" si="817"/>
        <v>0</v>
      </c>
      <c r="T1666" s="113">
        <f t="shared" si="826"/>
        <v>0.16</v>
      </c>
      <c r="U1666" s="111">
        <f t="shared" si="833"/>
        <v>9</v>
      </c>
      <c r="V1666" s="111">
        <v>252</v>
      </c>
      <c r="W1666" s="110">
        <f t="shared" si="818"/>
        <v>1.005314788</v>
      </c>
      <c r="X1666" s="103">
        <f t="shared" si="819"/>
        <v>0.4281121</v>
      </c>
      <c r="Y1666" s="103">
        <f t="shared" si="820"/>
        <v>0</v>
      </c>
      <c r="Z1666" s="114" t="str">
        <f t="shared" si="828"/>
        <v>A+J=</v>
      </c>
      <c r="AA1666" s="108">
        <f t="shared" si="829"/>
        <v>45859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2">
        <f t="shared" si="821"/>
        <v>45842</v>
      </c>
      <c r="B1667" s="103">
        <f t="shared" si="813"/>
        <v>81.03792983000001</v>
      </c>
      <c r="C1667" s="192">
        <f t="shared" si="831"/>
        <v>56.984885380049334</v>
      </c>
      <c r="D1667" s="104">
        <f t="shared" si="822"/>
        <v>1143.3130000000001</v>
      </c>
      <c r="E1667" s="105">
        <f t="shared" si="834"/>
        <v>1146.575</v>
      </c>
      <c r="F1667" s="106">
        <f t="shared" si="835"/>
        <v>45797</v>
      </c>
      <c r="G1667" s="107">
        <f t="shared" si="814"/>
        <v>2.8531119649648495E-3</v>
      </c>
      <c r="H1667" s="108">
        <f t="shared" si="827"/>
        <v>45859</v>
      </c>
      <c r="I1667" s="108">
        <f t="shared" si="815"/>
        <v>45859</v>
      </c>
      <c r="J1667" s="109">
        <f t="shared" si="823"/>
        <v>21</v>
      </c>
      <c r="K1667" s="109">
        <f t="shared" si="838"/>
        <v>10</v>
      </c>
      <c r="L1667" s="8">
        <f t="shared" si="824"/>
        <v>1.0013576099999999</v>
      </c>
      <c r="M1667" s="110">
        <f t="shared" si="837"/>
        <v>1.00285311</v>
      </c>
      <c r="N1667" s="110">
        <f t="shared" si="832"/>
        <v>1.411827381313689</v>
      </c>
      <c r="O1667" s="103">
        <f t="shared" si="836"/>
        <v>1.41374409</v>
      </c>
      <c r="P1667" s="103">
        <f t="shared" si="816"/>
        <v>80.562044920000005</v>
      </c>
      <c r="Q1667" s="11">
        <f t="shared" si="830"/>
        <v>0</v>
      </c>
      <c r="R1667" s="30">
        <f t="shared" si="825"/>
        <v>0</v>
      </c>
      <c r="S1667" s="8">
        <f t="shared" si="817"/>
        <v>0</v>
      </c>
      <c r="T1667" s="113">
        <f t="shared" si="826"/>
        <v>0.16</v>
      </c>
      <c r="U1667" s="111">
        <f t="shared" si="833"/>
        <v>10</v>
      </c>
      <c r="V1667" s="111">
        <v>252</v>
      </c>
      <c r="W1667" s="110">
        <f t="shared" si="818"/>
        <v>1.005907061</v>
      </c>
      <c r="X1667" s="103">
        <f t="shared" si="819"/>
        <v>0.47588490999999999</v>
      </c>
      <c r="Y1667" s="103">
        <f t="shared" si="820"/>
        <v>0</v>
      </c>
      <c r="Z1667" s="114" t="str">
        <f t="shared" si="828"/>
        <v>A+J=</v>
      </c>
      <c r="AA1667" s="108">
        <f t="shared" si="829"/>
        <v>45859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2">
        <f t="shared" si="821"/>
        <v>45843</v>
      </c>
      <c r="B1668" s="103">
        <f t="shared" si="813"/>
        <v>81.096673979999991</v>
      </c>
      <c r="C1668" s="192">
        <f t="shared" si="831"/>
        <v>56.984885380049334</v>
      </c>
      <c r="D1668" s="104">
        <f t="shared" si="822"/>
        <v>1143.3130000000001</v>
      </c>
      <c r="E1668" s="105">
        <f t="shared" si="834"/>
        <v>1146.575</v>
      </c>
      <c r="F1668" s="106">
        <f t="shared" si="835"/>
        <v>45797</v>
      </c>
      <c r="G1668" s="107">
        <f t="shared" si="814"/>
        <v>2.8531119649648495E-3</v>
      </c>
      <c r="H1668" s="108">
        <f t="shared" si="827"/>
        <v>45859</v>
      </c>
      <c r="I1668" s="108">
        <f t="shared" si="815"/>
        <v>45859</v>
      </c>
      <c r="J1668" s="109">
        <f t="shared" si="823"/>
        <v>21</v>
      </c>
      <c r="K1668" s="109">
        <f t="shared" si="838"/>
        <v>11</v>
      </c>
      <c r="L1668" s="8">
        <f t="shared" si="824"/>
        <v>1.00149347</v>
      </c>
      <c r="M1668" s="110">
        <f t="shared" si="837"/>
        <v>1.00285311</v>
      </c>
      <c r="N1668" s="110">
        <f t="shared" si="832"/>
        <v>1.411827381313689</v>
      </c>
      <c r="O1668" s="103">
        <f t="shared" si="836"/>
        <v>1.4139359</v>
      </c>
      <c r="P1668" s="103">
        <f t="shared" si="816"/>
        <v>80.572975189999994</v>
      </c>
      <c r="Q1668" s="11">
        <f t="shared" si="830"/>
        <v>0</v>
      </c>
      <c r="R1668" s="30">
        <f t="shared" si="825"/>
        <v>0</v>
      </c>
      <c r="S1668" s="8">
        <f t="shared" si="817"/>
        <v>0</v>
      </c>
      <c r="T1668" s="113">
        <f t="shared" si="826"/>
        <v>0.16</v>
      </c>
      <c r="U1668" s="111">
        <f t="shared" si="833"/>
        <v>11</v>
      </c>
      <c r="V1668" s="111">
        <v>252</v>
      </c>
      <c r="W1668" s="110">
        <f t="shared" si="818"/>
        <v>1.0064996829999999</v>
      </c>
      <c r="X1668" s="103">
        <f t="shared" si="819"/>
        <v>0.52369878999999997</v>
      </c>
      <c r="Y1668" s="103">
        <f t="shared" si="820"/>
        <v>0</v>
      </c>
      <c r="Z1668" s="114" t="str">
        <f t="shared" si="828"/>
        <v>A+J=</v>
      </c>
      <c r="AA1668" s="108">
        <f t="shared" si="829"/>
        <v>45859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2">
        <f t="shared" si="821"/>
        <v>45844</v>
      </c>
      <c r="B1669" s="103">
        <f t="shared" si="813"/>
        <v>81.096673979999991</v>
      </c>
      <c r="C1669" s="192">
        <f t="shared" si="831"/>
        <v>56.984885380049334</v>
      </c>
      <c r="D1669" s="104">
        <f t="shared" si="822"/>
        <v>1143.3130000000001</v>
      </c>
      <c r="E1669" s="105">
        <f t="shared" si="834"/>
        <v>1146.575</v>
      </c>
      <c r="F1669" s="106">
        <f t="shared" si="835"/>
        <v>45797</v>
      </c>
      <c r="G1669" s="107">
        <f t="shared" si="814"/>
        <v>2.8531119649648495E-3</v>
      </c>
      <c r="H1669" s="108">
        <f t="shared" si="827"/>
        <v>45859</v>
      </c>
      <c r="I1669" s="108">
        <f t="shared" si="815"/>
        <v>45859</v>
      </c>
      <c r="J1669" s="109">
        <f t="shared" si="823"/>
        <v>21</v>
      </c>
      <c r="K1669" s="109">
        <f t="shared" si="838"/>
        <v>11</v>
      </c>
      <c r="L1669" s="8">
        <f t="shared" si="824"/>
        <v>1.00149347</v>
      </c>
      <c r="M1669" s="110">
        <f t="shared" si="837"/>
        <v>1.00285311</v>
      </c>
      <c r="N1669" s="110">
        <f t="shared" si="832"/>
        <v>1.411827381313689</v>
      </c>
      <c r="O1669" s="103">
        <f t="shared" si="836"/>
        <v>1.4139359</v>
      </c>
      <c r="P1669" s="103">
        <f t="shared" si="816"/>
        <v>80.572975189999994</v>
      </c>
      <c r="Q1669" s="11">
        <f t="shared" si="830"/>
        <v>0</v>
      </c>
      <c r="R1669" s="30">
        <f t="shared" si="825"/>
        <v>0</v>
      </c>
      <c r="S1669" s="8">
        <f t="shared" si="817"/>
        <v>0</v>
      </c>
      <c r="T1669" s="113">
        <f t="shared" si="826"/>
        <v>0.16</v>
      </c>
      <c r="U1669" s="111">
        <f t="shared" si="833"/>
        <v>11</v>
      </c>
      <c r="V1669" s="111">
        <v>252</v>
      </c>
      <c r="W1669" s="110">
        <f t="shared" si="818"/>
        <v>1.0064996829999999</v>
      </c>
      <c r="X1669" s="103">
        <f t="shared" si="819"/>
        <v>0.52369878999999997</v>
      </c>
      <c r="Y1669" s="103">
        <f t="shared" si="820"/>
        <v>0</v>
      </c>
      <c r="Z1669" s="114" t="str">
        <f t="shared" si="828"/>
        <v>A+J=</v>
      </c>
      <c r="AA1669" s="108">
        <f t="shared" si="829"/>
        <v>45859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2">
        <f t="shared" si="821"/>
        <v>45845</v>
      </c>
      <c r="B1670" s="103">
        <f t="shared" si="813"/>
        <v>81.096673979999991</v>
      </c>
      <c r="C1670" s="192">
        <f t="shared" si="831"/>
        <v>56.984885380049334</v>
      </c>
      <c r="D1670" s="104">
        <f t="shared" si="822"/>
        <v>1143.3130000000001</v>
      </c>
      <c r="E1670" s="105">
        <f t="shared" si="834"/>
        <v>1146.575</v>
      </c>
      <c r="F1670" s="106">
        <f t="shared" si="835"/>
        <v>45797</v>
      </c>
      <c r="G1670" s="107">
        <f t="shared" si="814"/>
        <v>2.8531119649648495E-3</v>
      </c>
      <c r="H1670" s="108">
        <f t="shared" si="827"/>
        <v>45859</v>
      </c>
      <c r="I1670" s="108">
        <f t="shared" si="815"/>
        <v>45859</v>
      </c>
      <c r="J1670" s="109">
        <f t="shared" si="823"/>
        <v>21</v>
      </c>
      <c r="K1670" s="109">
        <f t="shared" si="838"/>
        <v>11</v>
      </c>
      <c r="L1670" s="8">
        <f t="shared" si="824"/>
        <v>1.00149347</v>
      </c>
      <c r="M1670" s="110">
        <f t="shared" si="837"/>
        <v>1.00285311</v>
      </c>
      <c r="N1670" s="110">
        <f t="shared" si="832"/>
        <v>1.411827381313689</v>
      </c>
      <c r="O1670" s="103">
        <f t="shared" si="836"/>
        <v>1.4139359</v>
      </c>
      <c r="P1670" s="103">
        <f t="shared" si="816"/>
        <v>80.572975189999994</v>
      </c>
      <c r="Q1670" s="11">
        <f t="shared" si="830"/>
        <v>0</v>
      </c>
      <c r="R1670" s="30">
        <f t="shared" si="825"/>
        <v>0</v>
      </c>
      <c r="S1670" s="8">
        <f t="shared" si="817"/>
        <v>0</v>
      </c>
      <c r="T1670" s="113">
        <f t="shared" si="826"/>
        <v>0.16</v>
      </c>
      <c r="U1670" s="111">
        <f t="shared" si="833"/>
        <v>11</v>
      </c>
      <c r="V1670" s="111">
        <v>252</v>
      </c>
      <c r="W1670" s="110">
        <f t="shared" si="818"/>
        <v>1.0064996829999999</v>
      </c>
      <c r="X1670" s="103">
        <f t="shared" si="819"/>
        <v>0.52369878999999997</v>
      </c>
      <c r="Y1670" s="103">
        <f t="shared" si="820"/>
        <v>0</v>
      </c>
      <c r="Z1670" s="114" t="str">
        <f t="shared" si="828"/>
        <v>A+J=</v>
      </c>
      <c r="AA1670" s="108">
        <f t="shared" si="829"/>
        <v>45859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2">
        <f t="shared" si="821"/>
        <v>45846</v>
      </c>
      <c r="B1671" s="103">
        <f t="shared" si="813"/>
        <v>81.155460939999998</v>
      </c>
      <c r="C1671" s="192">
        <f t="shared" si="831"/>
        <v>56.984885380049334</v>
      </c>
      <c r="D1671" s="104">
        <f t="shared" si="822"/>
        <v>1143.3130000000001</v>
      </c>
      <c r="E1671" s="105">
        <f t="shared" si="834"/>
        <v>1146.575</v>
      </c>
      <c r="F1671" s="106">
        <f t="shared" si="835"/>
        <v>45797</v>
      </c>
      <c r="G1671" s="107">
        <f t="shared" si="814"/>
        <v>2.8531119649648495E-3</v>
      </c>
      <c r="H1671" s="108">
        <f t="shared" si="827"/>
        <v>45859</v>
      </c>
      <c r="I1671" s="108">
        <f t="shared" si="815"/>
        <v>45859</v>
      </c>
      <c r="J1671" s="109">
        <f t="shared" si="823"/>
        <v>21</v>
      </c>
      <c r="K1671" s="109">
        <f t="shared" si="838"/>
        <v>12</v>
      </c>
      <c r="L1671" s="8">
        <f t="shared" si="824"/>
        <v>1.00162935</v>
      </c>
      <c r="M1671" s="110">
        <f t="shared" si="837"/>
        <v>1.00285311</v>
      </c>
      <c r="N1671" s="110">
        <f t="shared" si="832"/>
        <v>1.411827381313689</v>
      </c>
      <c r="O1671" s="103">
        <f t="shared" si="836"/>
        <v>1.4141277400000001</v>
      </c>
      <c r="P1671" s="103">
        <f t="shared" si="816"/>
        <v>80.583907170000003</v>
      </c>
      <c r="Q1671" s="11">
        <f t="shared" si="830"/>
        <v>0</v>
      </c>
      <c r="R1671" s="30">
        <f t="shared" si="825"/>
        <v>0</v>
      </c>
      <c r="S1671" s="8">
        <f t="shared" si="817"/>
        <v>0</v>
      </c>
      <c r="T1671" s="113">
        <f t="shared" si="826"/>
        <v>0.16</v>
      </c>
      <c r="U1671" s="111">
        <f t="shared" si="833"/>
        <v>12</v>
      </c>
      <c r="V1671" s="111">
        <v>252</v>
      </c>
      <c r="W1671" s="110">
        <f t="shared" si="818"/>
        <v>1.007092654</v>
      </c>
      <c r="X1671" s="103">
        <f t="shared" si="819"/>
        <v>0.57155376999999996</v>
      </c>
      <c r="Y1671" s="103">
        <f t="shared" si="820"/>
        <v>0</v>
      </c>
      <c r="Z1671" s="114" t="str">
        <f t="shared" si="828"/>
        <v>A+J=</v>
      </c>
      <c r="AA1671" s="108">
        <f t="shared" si="829"/>
        <v>45859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2">
        <f t="shared" si="821"/>
        <v>45847</v>
      </c>
      <c r="B1672" s="103">
        <f t="shared" si="813"/>
        <v>81.214290129999995</v>
      </c>
      <c r="C1672" s="192">
        <f t="shared" si="831"/>
        <v>56.984885380049334</v>
      </c>
      <c r="D1672" s="104">
        <f t="shared" si="822"/>
        <v>1143.3130000000001</v>
      </c>
      <c r="E1672" s="105">
        <f t="shared" si="834"/>
        <v>1146.575</v>
      </c>
      <c r="F1672" s="106">
        <f t="shared" si="835"/>
        <v>45797</v>
      </c>
      <c r="G1672" s="107">
        <f t="shared" si="814"/>
        <v>2.8531119649648495E-3</v>
      </c>
      <c r="H1672" s="108">
        <f t="shared" si="827"/>
        <v>45859</v>
      </c>
      <c r="I1672" s="108">
        <f t="shared" si="815"/>
        <v>45859</v>
      </c>
      <c r="J1672" s="109">
        <f t="shared" si="823"/>
        <v>21</v>
      </c>
      <c r="K1672" s="109">
        <f t="shared" si="838"/>
        <v>13</v>
      </c>
      <c r="L1672" s="8">
        <f t="shared" si="824"/>
        <v>1.0017652500000001</v>
      </c>
      <c r="M1672" s="110">
        <f t="shared" si="837"/>
        <v>1.00285311</v>
      </c>
      <c r="N1672" s="110">
        <f t="shared" si="832"/>
        <v>1.411827381313689</v>
      </c>
      <c r="O1672" s="103">
        <f t="shared" si="836"/>
        <v>1.4143196</v>
      </c>
      <c r="P1672" s="103">
        <f t="shared" si="816"/>
        <v>80.594840289999993</v>
      </c>
      <c r="Q1672" s="11">
        <f t="shared" si="830"/>
        <v>0</v>
      </c>
      <c r="R1672" s="30">
        <f t="shared" si="825"/>
        <v>0</v>
      </c>
      <c r="S1672" s="8">
        <f t="shared" si="817"/>
        <v>0</v>
      </c>
      <c r="T1672" s="113">
        <f t="shared" si="826"/>
        <v>0.16</v>
      </c>
      <c r="U1672" s="111">
        <f t="shared" si="833"/>
        <v>13</v>
      </c>
      <c r="V1672" s="111">
        <v>252</v>
      </c>
      <c r="W1672" s="110">
        <f t="shared" si="818"/>
        <v>1.0076859739999999</v>
      </c>
      <c r="X1672" s="103">
        <f t="shared" si="819"/>
        <v>0.61944984000000003</v>
      </c>
      <c r="Y1672" s="103">
        <f t="shared" si="820"/>
        <v>0</v>
      </c>
      <c r="Z1672" s="114" t="str">
        <f t="shared" si="828"/>
        <v>A+J=</v>
      </c>
      <c r="AA1672" s="108">
        <f t="shared" si="829"/>
        <v>45859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2">
        <f t="shared" si="821"/>
        <v>45848</v>
      </c>
      <c r="B1673" s="103">
        <f t="shared" si="813"/>
        <v>81.273162810000002</v>
      </c>
      <c r="C1673" s="192">
        <f t="shared" si="831"/>
        <v>56.984885380049334</v>
      </c>
      <c r="D1673" s="104">
        <f t="shared" si="822"/>
        <v>1143.3130000000001</v>
      </c>
      <c r="E1673" s="105">
        <f t="shared" si="834"/>
        <v>1146.575</v>
      </c>
      <c r="F1673" s="106">
        <f t="shared" si="835"/>
        <v>45797</v>
      </c>
      <c r="G1673" s="107">
        <f t="shared" si="814"/>
        <v>2.8531119649648495E-3</v>
      </c>
      <c r="H1673" s="108">
        <f t="shared" si="827"/>
        <v>45859</v>
      </c>
      <c r="I1673" s="108">
        <f t="shared" si="815"/>
        <v>45859</v>
      </c>
      <c r="J1673" s="109">
        <f t="shared" si="823"/>
        <v>21</v>
      </c>
      <c r="K1673" s="109">
        <f t="shared" si="838"/>
        <v>14</v>
      </c>
      <c r="L1673" s="8">
        <f t="shared" si="824"/>
        <v>1.00190117</v>
      </c>
      <c r="M1673" s="110">
        <f t="shared" si="837"/>
        <v>1.00285311</v>
      </c>
      <c r="N1673" s="110">
        <f t="shared" si="832"/>
        <v>1.411827381313689</v>
      </c>
      <c r="O1673" s="103">
        <f t="shared" si="836"/>
        <v>1.4145114999999999</v>
      </c>
      <c r="P1673" s="103">
        <f t="shared" si="816"/>
        <v>80.605775690000002</v>
      </c>
      <c r="Q1673" s="11">
        <f t="shared" si="830"/>
        <v>0</v>
      </c>
      <c r="R1673" s="30">
        <f t="shared" si="825"/>
        <v>0</v>
      </c>
      <c r="S1673" s="8">
        <f t="shared" si="817"/>
        <v>0</v>
      </c>
      <c r="T1673" s="113">
        <f t="shared" si="826"/>
        <v>0.16</v>
      </c>
      <c r="U1673" s="111">
        <f t="shared" si="833"/>
        <v>14</v>
      </c>
      <c r="V1673" s="111">
        <v>252</v>
      </c>
      <c r="W1673" s="110">
        <f t="shared" si="818"/>
        <v>1.0082796439999999</v>
      </c>
      <c r="X1673" s="103">
        <f t="shared" si="819"/>
        <v>0.66738712</v>
      </c>
      <c r="Y1673" s="103">
        <f t="shared" si="820"/>
        <v>0</v>
      </c>
      <c r="Z1673" s="114" t="str">
        <f t="shared" si="828"/>
        <v>A+J=</v>
      </c>
      <c r="AA1673" s="108">
        <f t="shared" si="829"/>
        <v>45859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2">
        <f t="shared" si="821"/>
        <v>45849</v>
      </c>
      <c r="B1674" s="103">
        <f t="shared" ref="B1674:B1737" si="839">(P1674+X1674)</f>
        <v>81.332077270000013</v>
      </c>
      <c r="C1674" s="192">
        <f t="shared" si="831"/>
        <v>56.984885380049334</v>
      </c>
      <c r="D1674" s="104">
        <f t="shared" si="822"/>
        <v>1143.3130000000001</v>
      </c>
      <c r="E1674" s="105">
        <f t="shared" si="834"/>
        <v>1146.575</v>
      </c>
      <c r="F1674" s="106">
        <f t="shared" si="835"/>
        <v>45797</v>
      </c>
      <c r="G1674" s="107">
        <f t="shared" ref="G1674:G1737" si="840">(E1674/D1674)-1</f>
        <v>2.8531119649648495E-3</v>
      </c>
      <c r="H1674" s="108">
        <f t="shared" si="827"/>
        <v>45859</v>
      </c>
      <c r="I1674" s="108">
        <f t="shared" ref="I1674:I1737" si="841">IF(A1674&gt;I1673,H1674,I1673)</f>
        <v>45859</v>
      </c>
      <c r="J1674" s="109">
        <f t="shared" si="823"/>
        <v>21</v>
      </c>
      <c r="K1674" s="109">
        <f t="shared" si="838"/>
        <v>15</v>
      </c>
      <c r="L1674" s="8">
        <f t="shared" si="824"/>
        <v>1.0020370999999999</v>
      </c>
      <c r="M1674" s="110">
        <f t="shared" si="837"/>
        <v>1.00285311</v>
      </c>
      <c r="N1674" s="110">
        <f t="shared" si="832"/>
        <v>1.411827381313689</v>
      </c>
      <c r="O1674" s="103">
        <f t="shared" si="836"/>
        <v>1.41470341</v>
      </c>
      <c r="P1674" s="103">
        <f t="shared" ref="P1674:P1737" si="842">TRUNC(C1674*O1674,8)</f>
        <v>80.616711660000007</v>
      </c>
      <c r="Q1674" s="11">
        <f t="shared" si="830"/>
        <v>0</v>
      </c>
      <c r="R1674" s="30">
        <f t="shared" si="825"/>
        <v>0</v>
      </c>
      <c r="S1674" s="8">
        <f t="shared" ref="S1674:S1737" si="843">IF(R1674&gt;0,TRUNC(R1674*P1674,8),0)</f>
        <v>0</v>
      </c>
      <c r="T1674" s="113">
        <f t="shared" si="826"/>
        <v>0.16</v>
      </c>
      <c r="U1674" s="111">
        <f t="shared" si="833"/>
        <v>15</v>
      </c>
      <c r="V1674" s="111">
        <v>252</v>
      </c>
      <c r="W1674" s="110">
        <f t="shared" ref="W1674:W1737" si="844">ROUND((1+T1674)^TRUNC((U1674/V1674),9),9)</f>
        <v>1.008873664</v>
      </c>
      <c r="X1674" s="103">
        <f t="shared" ref="X1674:X1737" si="845">TRUNC((P1674*(W1674-1)),8)</f>
        <v>0.71536560999999999</v>
      </c>
      <c r="Y1674" s="103">
        <f t="shared" ref="Y1674:Y1737" si="846">IF(Q1674&gt;0,S1674+X1674,0)</f>
        <v>0</v>
      </c>
      <c r="Z1674" s="114" t="str">
        <f t="shared" si="828"/>
        <v>A+J=</v>
      </c>
      <c r="AA1674" s="108">
        <f t="shared" si="829"/>
        <v>45859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2">
        <f t="shared" ref="A1675:A1738" si="847">(A1674+1)</f>
        <v>45850</v>
      </c>
      <c r="B1675" s="103">
        <f t="shared" si="839"/>
        <v>81.391035160000001</v>
      </c>
      <c r="C1675" s="192">
        <f t="shared" si="831"/>
        <v>56.984885380049334</v>
      </c>
      <c r="D1675" s="104">
        <f t="shared" ref="D1675:D1738" si="848">IF(E1675=E1674,D1674,E1674)</f>
        <v>1143.3130000000001</v>
      </c>
      <c r="E1675" s="105">
        <f t="shared" si="834"/>
        <v>1146.575</v>
      </c>
      <c r="F1675" s="106">
        <f t="shared" si="835"/>
        <v>45797</v>
      </c>
      <c r="G1675" s="107">
        <f t="shared" si="840"/>
        <v>2.8531119649648495E-3</v>
      </c>
      <c r="H1675" s="108">
        <f t="shared" si="827"/>
        <v>45859</v>
      </c>
      <c r="I1675" s="108">
        <f t="shared" si="841"/>
        <v>45859</v>
      </c>
      <c r="J1675" s="109">
        <f t="shared" ref="J1675:J1738" si="849">IF(I1675=I1674,J1674,NETWORKDAYS(I1674,I1675,$AD$171:$AD$502)-1)</f>
        <v>21</v>
      </c>
      <c r="K1675" s="109">
        <f t="shared" si="838"/>
        <v>16</v>
      </c>
      <c r="L1675" s="8">
        <f t="shared" ref="L1675:L1738" si="850">IF(E1675&lt;D1675,1,TRUNC((E1675/D1675)^TRUNC((K1675/J1675),9),8))</f>
        <v>1.0021730600000001</v>
      </c>
      <c r="M1675" s="110">
        <f t="shared" si="837"/>
        <v>1.00285311</v>
      </c>
      <c r="N1675" s="110">
        <f t="shared" si="832"/>
        <v>1.411827381313689</v>
      </c>
      <c r="O1675" s="103">
        <f t="shared" si="836"/>
        <v>1.41489536</v>
      </c>
      <c r="P1675" s="103">
        <f t="shared" si="842"/>
        <v>80.627649910000002</v>
      </c>
      <c r="Q1675" s="11">
        <f t="shared" si="830"/>
        <v>0</v>
      </c>
      <c r="R1675" s="30">
        <f t="shared" ref="R1675:R1738" si="851">IF(Q1675&gt;0,VLOOKUP($A1675,$AD$10:$AI$165,6),0)</f>
        <v>0</v>
      </c>
      <c r="S1675" s="8">
        <f t="shared" si="843"/>
        <v>0</v>
      </c>
      <c r="T1675" s="113">
        <f t="shared" ref="T1675:T1738" si="852">(T1674)</f>
        <v>0.16</v>
      </c>
      <c r="U1675" s="111">
        <f t="shared" si="833"/>
        <v>16</v>
      </c>
      <c r="V1675" s="111">
        <v>252</v>
      </c>
      <c r="W1675" s="110">
        <f t="shared" si="844"/>
        <v>1.0094680330000001</v>
      </c>
      <c r="X1675" s="103">
        <f t="shared" si="845"/>
        <v>0.76338525000000002</v>
      </c>
      <c r="Y1675" s="103">
        <f t="shared" si="846"/>
        <v>0</v>
      </c>
      <c r="Z1675" s="114" t="str">
        <f t="shared" si="828"/>
        <v>A+J=</v>
      </c>
      <c r="AA1675" s="108">
        <f t="shared" si="829"/>
        <v>45859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2">
        <f t="shared" si="847"/>
        <v>45851</v>
      </c>
      <c r="B1676" s="103">
        <f t="shared" si="839"/>
        <v>81.391035160000001</v>
      </c>
      <c r="C1676" s="192">
        <f t="shared" si="831"/>
        <v>56.984885380049334</v>
      </c>
      <c r="D1676" s="104">
        <f t="shared" si="848"/>
        <v>1143.3130000000001</v>
      </c>
      <c r="E1676" s="105">
        <f t="shared" si="834"/>
        <v>1146.575</v>
      </c>
      <c r="F1676" s="106">
        <f t="shared" si="835"/>
        <v>45797</v>
      </c>
      <c r="G1676" s="107">
        <f t="shared" si="840"/>
        <v>2.8531119649648495E-3</v>
      </c>
      <c r="H1676" s="108">
        <f t="shared" ref="H1676:H1739" si="853">IF(DAY(A1676)=H$9,VLOOKUP(A1676,AH$118:AN$450,4),H1675)</f>
        <v>45859</v>
      </c>
      <c r="I1676" s="108">
        <f t="shared" si="841"/>
        <v>45859</v>
      </c>
      <c r="J1676" s="109">
        <f t="shared" si="849"/>
        <v>21</v>
      </c>
      <c r="K1676" s="109">
        <f t="shared" si="838"/>
        <v>16</v>
      </c>
      <c r="L1676" s="8">
        <f t="shared" si="850"/>
        <v>1.0021730600000001</v>
      </c>
      <c r="M1676" s="110">
        <f t="shared" si="837"/>
        <v>1.00285311</v>
      </c>
      <c r="N1676" s="110">
        <f t="shared" si="832"/>
        <v>1.411827381313689</v>
      </c>
      <c r="O1676" s="103">
        <f t="shared" si="836"/>
        <v>1.41489536</v>
      </c>
      <c r="P1676" s="103">
        <f t="shared" si="842"/>
        <v>80.627649910000002</v>
      </c>
      <c r="Q1676" s="11">
        <f t="shared" si="830"/>
        <v>0</v>
      </c>
      <c r="R1676" s="30">
        <f t="shared" si="851"/>
        <v>0</v>
      </c>
      <c r="S1676" s="8">
        <f t="shared" si="843"/>
        <v>0</v>
      </c>
      <c r="T1676" s="113">
        <f t="shared" si="852"/>
        <v>0.16</v>
      </c>
      <c r="U1676" s="111">
        <f t="shared" si="833"/>
        <v>16</v>
      </c>
      <c r="V1676" s="111">
        <v>252</v>
      </c>
      <c r="W1676" s="110">
        <f t="shared" si="844"/>
        <v>1.0094680330000001</v>
      </c>
      <c r="X1676" s="103">
        <f t="shared" si="845"/>
        <v>0.76338525000000002</v>
      </c>
      <c r="Y1676" s="103">
        <f t="shared" si="846"/>
        <v>0</v>
      </c>
      <c r="Z1676" s="114" t="str">
        <f t="shared" ref="Z1676:Z1739" si="854">IF($Q1675&gt;0,VLOOKUP($A1675,$AD$10:$AM$165,9),Z1675)</f>
        <v>A+J=</v>
      </c>
      <c r="AA1676" s="108">
        <f t="shared" ref="AA1676:AA1739" si="855">IF($Q1675&gt;0,VLOOKUP($A1675,$AD$10:$AM$165,10),AA1675)</f>
        <v>45859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2">
        <f t="shared" si="847"/>
        <v>45852</v>
      </c>
      <c r="B1677" s="103">
        <f t="shared" si="839"/>
        <v>81.391035160000001</v>
      </c>
      <c r="C1677" s="192">
        <f t="shared" si="831"/>
        <v>56.984885380049334</v>
      </c>
      <c r="D1677" s="104">
        <f t="shared" si="848"/>
        <v>1143.3130000000001</v>
      </c>
      <c r="E1677" s="105">
        <f t="shared" si="834"/>
        <v>1146.575</v>
      </c>
      <c r="F1677" s="106">
        <f t="shared" si="835"/>
        <v>45797</v>
      </c>
      <c r="G1677" s="107">
        <f t="shared" si="840"/>
        <v>2.8531119649648495E-3</v>
      </c>
      <c r="H1677" s="108">
        <f t="shared" si="853"/>
        <v>45859</v>
      </c>
      <c r="I1677" s="108">
        <f t="shared" si="841"/>
        <v>45859</v>
      </c>
      <c r="J1677" s="109">
        <f t="shared" si="849"/>
        <v>21</v>
      </c>
      <c r="K1677" s="109">
        <f t="shared" si="838"/>
        <v>16</v>
      </c>
      <c r="L1677" s="8">
        <f t="shared" si="850"/>
        <v>1.0021730600000001</v>
      </c>
      <c r="M1677" s="110">
        <f t="shared" si="837"/>
        <v>1.00285311</v>
      </c>
      <c r="N1677" s="110">
        <f t="shared" si="832"/>
        <v>1.411827381313689</v>
      </c>
      <c r="O1677" s="103">
        <f t="shared" si="836"/>
        <v>1.41489536</v>
      </c>
      <c r="P1677" s="103">
        <f t="shared" si="842"/>
        <v>80.627649910000002</v>
      </c>
      <c r="Q1677" s="11">
        <f t="shared" ref="Q1677:Q1740" si="856">IF(VLOOKUP(A1677,AD$10:AK$165,8)=VLOOKUP(A1676,AD$10:AK$165,8),0,VLOOKUP(A1677,AD$10:AK$165,8))</f>
        <v>0</v>
      </c>
      <c r="R1677" s="30">
        <f t="shared" si="851"/>
        <v>0</v>
      </c>
      <c r="S1677" s="8">
        <f t="shared" si="843"/>
        <v>0</v>
      </c>
      <c r="T1677" s="113">
        <f t="shared" si="852"/>
        <v>0.16</v>
      </c>
      <c r="U1677" s="111">
        <f t="shared" si="833"/>
        <v>16</v>
      </c>
      <c r="V1677" s="111">
        <v>252</v>
      </c>
      <c r="W1677" s="110">
        <f t="shared" si="844"/>
        <v>1.0094680330000001</v>
      </c>
      <c r="X1677" s="103">
        <f t="shared" si="845"/>
        <v>0.76338525000000002</v>
      </c>
      <c r="Y1677" s="103">
        <f t="shared" si="846"/>
        <v>0</v>
      </c>
      <c r="Z1677" s="114" t="str">
        <f t="shared" si="854"/>
        <v>A+J=</v>
      </c>
      <c r="AA1677" s="108">
        <f t="shared" si="855"/>
        <v>45859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2">
        <f t="shared" si="847"/>
        <v>45853</v>
      </c>
      <c r="B1678" s="103">
        <f t="shared" si="839"/>
        <v>81.450035500000013</v>
      </c>
      <c r="C1678" s="192">
        <f t="shared" ref="C1678:C1741" si="857">C1677-(S1677/O1677)</f>
        <v>56.984885380049334</v>
      </c>
      <c r="D1678" s="104">
        <f t="shared" si="848"/>
        <v>1143.3130000000001</v>
      </c>
      <c r="E1678" s="105">
        <f t="shared" si="834"/>
        <v>1146.575</v>
      </c>
      <c r="F1678" s="106">
        <f t="shared" si="835"/>
        <v>45797</v>
      </c>
      <c r="G1678" s="107">
        <f t="shared" si="840"/>
        <v>2.8531119649648495E-3</v>
      </c>
      <c r="H1678" s="108">
        <f t="shared" si="853"/>
        <v>45859</v>
      </c>
      <c r="I1678" s="108">
        <f t="shared" si="841"/>
        <v>45859</v>
      </c>
      <c r="J1678" s="109">
        <f t="shared" si="849"/>
        <v>21</v>
      </c>
      <c r="K1678" s="109">
        <f t="shared" si="838"/>
        <v>17</v>
      </c>
      <c r="L1678" s="8">
        <f t="shared" si="850"/>
        <v>1.0023090299999999</v>
      </c>
      <c r="M1678" s="110">
        <f t="shared" si="837"/>
        <v>1.00285311</v>
      </c>
      <c r="N1678" s="110">
        <f t="shared" si="832"/>
        <v>1.411827381313689</v>
      </c>
      <c r="O1678" s="103">
        <f t="shared" si="836"/>
        <v>1.41508733</v>
      </c>
      <c r="P1678" s="103">
        <f t="shared" si="842"/>
        <v>80.638589300000007</v>
      </c>
      <c r="Q1678" s="11">
        <f t="shared" si="856"/>
        <v>0</v>
      </c>
      <c r="R1678" s="30">
        <f t="shared" si="851"/>
        <v>0</v>
      </c>
      <c r="S1678" s="8">
        <f t="shared" si="843"/>
        <v>0</v>
      </c>
      <c r="T1678" s="113">
        <f t="shared" si="852"/>
        <v>0.16</v>
      </c>
      <c r="U1678" s="111">
        <f t="shared" si="833"/>
        <v>17</v>
      </c>
      <c r="V1678" s="111">
        <v>252</v>
      </c>
      <c r="W1678" s="110">
        <f t="shared" si="844"/>
        <v>1.0100627529999999</v>
      </c>
      <c r="X1678" s="103">
        <f t="shared" si="845"/>
        <v>0.81144620000000001</v>
      </c>
      <c r="Y1678" s="103">
        <f t="shared" si="846"/>
        <v>0</v>
      </c>
      <c r="Z1678" s="114" t="str">
        <f t="shared" si="854"/>
        <v>A+J=</v>
      </c>
      <c r="AA1678" s="108">
        <f t="shared" si="855"/>
        <v>45859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2">
        <f t="shared" si="847"/>
        <v>45854</v>
      </c>
      <c r="B1679" s="103">
        <f t="shared" si="839"/>
        <v>81.509078240000008</v>
      </c>
      <c r="C1679" s="192">
        <f t="shared" si="857"/>
        <v>56.984885380049334</v>
      </c>
      <c r="D1679" s="104">
        <f t="shared" si="848"/>
        <v>1143.3130000000001</v>
      </c>
      <c r="E1679" s="105">
        <f t="shared" si="834"/>
        <v>1146.575</v>
      </c>
      <c r="F1679" s="106">
        <f t="shared" si="835"/>
        <v>45797</v>
      </c>
      <c r="G1679" s="107">
        <f t="shared" si="840"/>
        <v>2.8531119649648495E-3</v>
      </c>
      <c r="H1679" s="108">
        <f t="shared" si="853"/>
        <v>45859</v>
      </c>
      <c r="I1679" s="108">
        <f t="shared" si="841"/>
        <v>45859</v>
      </c>
      <c r="J1679" s="109">
        <f t="shared" si="849"/>
        <v>21</v>
      </c>
      <c r="K1679" s="109">
        <f t="shared" si="838"/>
        <v>18</v>
      </c>
      <c r="L1679" s="8">
        <f t="shared" si="850"/>
        <v>1.0024450199999999</v>
      </c>
      <c r="M1679" s="110">
        <f t="shared" si="837"/>
        <v>1.00285311</v>
      </c>
      <c r="N1679" s="110">
        <f t="shared" si="832"/>
        <v>1.411827381313689</v>
      </c>
      <c r="O1679" s="103">
        <f t="shared" si="836"/>
        <v>1.41527932</v>
      </c>
      <c r="P1679" s="103">
        <f t="shared" si="842"/>
        <v>80.649529830000006</v>
      </c>
      <c r="Q1679" s="11">
        <f t="shared" si="856"/>
        <v>0</v>
      </c>
      <c r="R1679" s="30">
        <f t="shared" si="851"/>
        <v>0</v>
      </c>
      <c r="S1679" s="8">
        <f t="shared" si="843"/>
        <v>0</v>
      </c>
      <c r="T1679" s="113">
        <f t="shared" si="852"/>
        <v>0.16</v>
      </c>
      <c r="U1679" s="111">
        <f t="shared" si="833"/>
        <v>18</v>
      </c>
      <c r="V1679" s="111">
        <v>252</v>
      </c>
      <c r="W1679" s="110">
        <f t="shared" si="844"/>
        <v>1.0106578230000001</v>
      </c>
      <c r="X1679" s="103">
        <f t="shared" si="845"/>
        <v>0.85954841000000004</v>
      </c>
      <c r="Y1679" s="103">
        <f t="shared" si="846"/>
        <v>0</v>
      </c>
      <c r="Z1679" s="114" t="str">
        <f t="shared" si="854"/>
        <v>A+J=</v>
      </c>
      <c r="AA1679" s="108">
        <f t="shared" si="855"/>
        <v>45859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2">
        <f t="shared" si="847"/>
        <v>45855</v>
      </c>
      <c r="B1680" s="103">
        <f t="shared" si="839"/>
        <v>81.568164600000003</v>
      </c>
      <c r="C1680" s="192">
        <f t="shared" si="857"/>
        <v>56.984885380049334</v>
      </c>
      <c r="D1680" s="104">
        <f t="shared" si="848"/>
        <v>1143.3130000000001</v>
      </c>
      <c r="E1680" s="105">
        <f t="shared" si="834"/>
        <v>1146.575</v>
      </c>
      <c r="F1680" s="106">
        <f t="shared" si="835"/>
        <v>45797</v>
      </c>
      <c r="G1680" s="107">
        <f t="shared" si="840"/>
        <v>2.8531119649648495E-3</v>
      </c>
      <c r="H1680" s="108">
        <f t="shared" si="853"/>
        <v>45859</v>
      </c>
      <c r="I1680" s="108">
        <f t="shared" si="841"/>
        <v>45859</v>
      </c>
      <c r="J1680" s="109">
        <f t="shared" si="849"/>
        <v>21</v>
      </c>
      <c r="K1680" s="109">
        <f t="shared" si="838"/>
        <v>19</v>
      </c>
      <c r="L1680" s="8">
        <f t="shared" si="850"/>
        <v>1.00258103</v>
      </c>
      <c r="M1680" s="110">
        <f t="shared" si="837"/>
        <v>1.00285311</v>
      </c>
      <c r="N1680" s="110">
        <f t="shared" si="832"/>
        <v>1.411827381313689</v>
      </c>
      <c r="O1680" s="103">
        <f t="shared" si="836"/>
        <v>1.41547135</v>
      </c>
      <c r="P1680" s="103">
        <f t="shared" si="842"/>
        <v>80.660472630000001</v>
      </c>
      <c r="Q1680" s="11">
        <f t="shared" si="856"/>
        <v>0</v>
      </c>
      <c r="R1680" s="30">
        <f t="shared" si="851"/>
        <v>0</v>
      </c>
      <c r="S1680" s="8">
        <f t="shared" si="843"/>
        <v>0</v>
      </c>
      <c r="T1680" s="113">
        <f t="shared" si="852"/>
        <v>0.16</v>
      </c>
      <c r="U1680" s="111">
        <f t="shared" si="833"/>
        <v>19</v>
      </c>
      <c r="V1680" s="111">
        <v>252</v>
      </c>
      <c r="W1680" s="110">
        <f t="shared" si="844"/>
        <v>1.0112532439999999</v>
      </c>
      <c r="X1680" s="103">
        <f t="shared" si="845"/>
        <v>0.90769197000000001</v>
      </c>
      <c r="Y1680" s="103">
        <f t="shared" si="846"/>
        <v>0</v>
      </c>
      <c r="Z1680" s="114" t="str">
        <f t="shared" si="854"/>
        <v>A+J=</v>
      </c>
      <c r="AA1680" s="108">
        <f t="shared" si="855"/>
        <v>45859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2">
        <f t="shared" si="847"/>
        <v>45856</v>
      </c>
      <c r="B1681" s="103">
        <f t="shared" si="839"/>
        <v>81.627293399999999</v>
      </c>
      <c r="C1681" s="192">
        <f t="shared" si="857"/>
        <v>56.984885380049334</v>
      </c>
      <c r="D1681" s="104">
        <f t="shared" si="848"/>
        <v>1143.3130000000001</v>
      </c>
      <c r="E1681" s="105">
        <f t="shared" si="834"/>
        <v>1146.575</v>
      </c>
      <c r="F1681" s="106">
        <f t="shared" si="835"/>
        <v>45797</v>
      </c>
      <c r="G1681" s="107">
        <f t="shared" si="840"/>
        <v>2.8531119649648495E-3</v>
      </c>
      <c r="H1681" s="108">
        <f t="shared" si="853"/>
        <v>45859</v>
      </c>
      <c r="I1681" s="108">
        <f t="shared" si="841"/>
        <v>45859</v>
      </c>
      <c r="J1681" s="109">
        <f t="shared" si="849"/>
        <v>21</v>
      </c>
      <c r="K1681" s="109">
        <f t="shared" si="838"/>
        <v>20</v>
      </c>
      <c r="L1681" s="8">
        <f t="shared" si="850"/>
        <v>1.0027170599999999</v>
      </c>
      <c r="M1681" s="110">
        <f t="shared" si="837"/>
        <v>1.00285311</v>
      </c>
      <c r="N1681" s="110">
        <f t="shared" si="832"/>
        <v>1.411827381313689</v>
      </c>
      <c r="O1681" s="103">
        <f t="shared" si="836"/>
        <v>1.4156633999999999</v>
      </c>
      <c r="P1681" s="103">
        <f t="shared" si="842"/>
        <v>80.671416579999999</v>
      </c>
      <c r="Q1681" s="11">
        <f t="shared" si="856"/>
        <v>0</v>
      </c>
      <c r="R1681" s="30">
        <f t="shared" si="851"/>
        <v>0</v>
      </c>
      <c r="S1681" s="8">
        <f t="shared" si="843"/>
        <v>0</v>
      </c>
      <c r="T1681" s="113">
        <f t="shared" si="852"/>
        <v>0.16</v>
      </c>
      <c r="U1681" s="111">
        <f t="shared" si="833"/>
        <v>20</v>
      </c>
      <c r="V1681" s="111">
        <v>252</v>
      </c>
      <c r="W1681" s="110">
        <f t="shared" si="844"/>
        <v>1.0118490149999999</v>
      </c>
      <c r="X1681" s="103">
        <f t="shared" si="845"/>
        <v>0.95587681999999996</v>
      </c>
      <c r="Y1681" s="103">
        <f t="shared" si="846"/>
        <v>0</v>
      </c>
      <c r="Z1681" s="114" t="str">
        <f t="shared" si="854"/>
        <v>A+J=</v>
      </c>
      <c r="AA1681" s="108">
        <f t="shared" si="855"/>
        <v>45859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2">
        <f t="shared" si="847"/>
        <v>45857</v>
      </c>
      <c r="B1682" s="103">
        <f t="shared" si="839"/>
        <v>81.686465370000008</v>
      </c>
      <c r="C1682" s="192">
        <f t="shared" si="857"/>
        <v>56.984885380049334</v>
      </c>
      <c r="D1682" s="104">
        <f t="shared" si="848"/>
        <v>1143.3130000000001</v>
      </c>
      <c r="E1682" s="105">
        <f t="shared" si="834"/>
        <v>1146.575</v>
      </c>
      <c r="F1682" s="106">
        <f t="shared" si="835"/>
        <v>45797</v>
      </c>
      <c r="G1682" s="107">
        <f t="shared" si="840"/>
        <v>2.8531119649648495E-3</v>
      </c>
      <c r="H1682" s="108">
        <f t="shared" si="853"/>
        <v>45859</v>
      </c>
      <c r="I1682" s="108">
        <f t="shared" si="841"/>
        <v>45859</v>
      </c>
      <c r="J1682" s="109">
        <f t="shared" si="849"/>
        <v>21</v>
      </c>
      <c r="K1682" s="109">
        <f t="shared" si="838"/>
        <v>21</v>
      </c>
      <c r="L1682" s="8">
        <f t="shared" si="850"/>
        <v>1.00285311</v>
      </c>
      <c r="M1682" s="110">
        <f t="shared" si="837"/>
        <v>1.00285311</v>
      </c>
      <c r="N1682" s="110">
        <f t="shared" si="832"/>
        <v>1.411827381313689</v>
      </c>
      <c r="O1682" s="103">
        <f t="shared" si="836"/>
        <v>1.4158554800000001</v>
      </c>
      <c r="P1682" s="103">
        <f t="shared" si="842"/>
        <v>80.682362240000003</v>
      </c>
      <c r="Q1682" s="11">
        <f t="shared" si="856"/>
        <v>0</v>
      </c>
      <c r="R1682" s="30">
        <f t="shared" si="851"/>
        <v>0</v>
      </c>
      <c r="S1682" s="8">
        <f t="shared" si="843"/>
        <v>0</v>
      </c>
      <c r="T1682" s="113">
        <f t="shared" si="852"/>
        <v>0.16</v>
      </c>
      <c r="U1682" s="111">
        <f t="shared" si="833"/>
        <v>21</v>
      </c>
      <c r="V1682" s="111">
        <v>252</v>
      </c>
      <c r="W1682" s="110">
        <f t="shared" si="844"/>
        <v>1.0124451379999999</v>
      </c>
      <c r="X1682" s="103">
        <f t="shared" si="845"/>
        <v>1.0041031300000001</v>
      </c>
      <c r="Y1682" s="103">
        <f t="shared" si="846"/>
        <v>0</v>
      </c>
      <c r="Z1682" s="114" t="str">
        <f t="shared" si="854"/>
        <v>A+J=</v>
      </c>
      <c r="AA1682" s="108">
        <f t="shared" si="855"/>
        <v>45859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2">
        <f t="shared" si="847"/>
        <v>45858</v>
      </c>
      <c r="B1683" s="103">
        <f t="shared" si="839"/>
        <v>81.686465370000008</v>
      </c>
      <c r="C1683" s="192">
        <f t="shared" si="857"/>
        <v>56.984885380049334</v>
      </c>
      <c r="D1683" s="104">
        <f t="shared" si="848"/>
        <v>1143.3130000000001</v>
      </c>
      <c r="E1683" s="105">
        <f t="shared" si="834"/>
        <v>1146.575</v>
      </c>
      <c r="F1683" s="106">
        <f t="shared" si="835"/>
        <v>45797</v>
      </c>
      <c r="G1683" s="107">
        <f t="shared" si="840"/>
        <v>2.8531119649648495E-3</v>
      </c>
      <c r="H1683" s="108">
        <f t="shared" si="853"/>
        <v>45889</v>
      </c>
      <c r="I1683" s="108">
        <f t="shared" si="841"/>
        <v>45859</v>
      </c>
      <c r="J1683" s="109">
        <f t="shared" si="849"/>
        <v>21</v>
      </c>
      <c r="K1683" s="109">
        <f t="shared" si="838"/>
        <v>21</v>
      </c>
      <c r="L1683" s="8">
        <f t="shared" si="850"/>
        <v>1.00285311</v>
      </c>
      <c r="M1683" s="110">
        <f t="shared" si="837"/>
        <v>1.00285311</v>
      </c>
      <c r="N1683" s="110">
        <f t="shared" si="832"/>
        <v>1.411827381313689</v>
      </c>
      <c r="O1683" s="103">
        <f t="shared" si="836"/>
        <v>1.4158554800000001</v>
      </c>
      <c r="P1683" s="103">
        <f t="shared" si="842"/>
        <v>80.682362240000003</v>
      </c>
      <c r="Q1683" s="11">
        <f t="shared" si="856"/>
        <v>0</v>
      </c>
      <c r="R1683" s="30">
        <f t="shared" si="851"/>
        <v>0</v>
      </c>
      <c r="S1683" s="8">
        <f t="shared" si="843"/>
        <v>0</v>
      </c>
      <c r="T1683" s="113">
        <f t="shared" si="852"/>
        <v>0.16</v>
      </c>
      <c r="U1683" s="111">
        <f t="shared" si="833"/>
        <v>21</v>
      </c>
      <c r="V1683" s="111">
        <v>252</v>
      </c>
      <c r="W1683" s="110">
        <f t="shared" si="844"/>
        <v>1.0124451379999999</v>
      </c>
      <c r="X1683" s="103">
        <f t="shared" si="845"/>
        <v>1.0041031300000001</v>
      </c>
      <c r="Y1683" s="103">
        <f t="shared" si="846"/>
        <v>0</v>
      </c>
      <c r="Z1683" s="114" t="str">
        <f t="shared" si="854"/>
        <v>A+J=</v>
      </c>
      <c r="AA1683" s="108">
        <f t="shared" si="855"/>
        <v>45859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2">
        <f t="shared" si="847"/>
        <v>45859</v>
      </c>
      <c r="B1684" s="103">
        <f t="shared" si="839"/>
        <v>81.686465370000008</v>
      </c>
      <c r="C1684" s="192">
        <f t="shared" si="857"/>
        <v>56.984885380049334</v>
      </c>
      <c r="D1684" s="104">
        <f t="shared" si="848"/>
        <v>1143.3130000000001</v>
      </c>
      <c r="E1684" s="105">
        <f t="shared" si="834"/>
        <v>1146.575</v>
      </c>
      <c r="F1684" s="106">
        <f t="shared" si="835"/>
        <v>45797</v>
      </c>
      <c r="G1684" s="107">
        <f t="shared" si="840"/>
        <v>2.8531119649648495E-3</v>
      </c>
      <c r="H1684" s="108">
        <f t="shared" si="853"/>
        <v>45889</v>
      </c>
      <c r="I1684" s="108">
        <f t="shared" si="841"/>
        <v>45859</v>
      </c>
      <c r="J1684" s="109">
        <f t="shared" si="849"/>
        <v>21</v>
      </c>
      <c r="K1684" s="109">
        <f t="shared" si="838"/>
        <v>21</v>
      </c>
      <c r="L1684" s="8">
        <f t="shared" si="850"/>
        <v>1.00285311</v>
      </c>
      <c r="M1684" s="110">
        <f t="shared" si="837"/>
        <v>1.00285311</v>
      </c>
      <c r="N1684" s="110">
        <f t="shared" si="832"/>
        <v>1.411827381313689</v>
      </c>
      <c r="O1684" s="103">
        <f t="shared" si="836"/>
        <v>1.4158554800000001</v>
      </c>
      <c r="P1684" s="103">
        <f t="shared" si="842"/>
        <v>80.682362240000003</v>
      </c>
      <c r="Q1684" s="11">
        <f t="shared" si="856"/>
        <v>55</v>
      </c>
      <c r="R1684" s="30">
        <f t="shared" si="851"/>
        <v>0.117077</v>
      </c>
      <c r="S1684" s="8">
        <f t="shared" si="843"/>
        <v>9.4460489200000008</v>
      </c>
      <c r="T1684" s="113">
        <f t="shared" si="852"/>
        <v>0.16</v>
      </c>
      <c r="U1684" s="111">
        <f t="shared" si="833"/>
        <v>21</v>
      </c>
      <c r="V1684" s="111">
        <v>252</v>
      </c>
      <c r="W1684" s="110">
        <f t="shared" si="844"/>
        <v>1.0124451379999999</v>
      </c>
      <c r="X1684" s="103">
        <f t="shared" si="845"/>
        <v>1.0041031300000001</v>
      </c>
      <c r="Y1684" s="103">
        <f t="shared" si="846"/>
        <v>10.450152050000002</v>
      </c>
      <c r="Z1684" s="114" t="str">
        <f t="shared" si="854"/>
        <v>A+J=</v>
      </c>
      <c r="AA1684" s="108">
        <f t="shared" si="855"/>
        <v>45859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2">
        <f t="shared" si="847"/>
        <v>45860</v>
      </c>
      <c r="B1685" s="103">
        <f t="shared" si="839"/>
        <v>71.287512489999997</v>
      </c>
      <c r="C1685" s="192">
        <f t="shared" si="857"/>
        <v>50.313265957422949</v>
      </c>
      <c r="D1685" s="104">
        <f t="shared" si="848"/>
        <v>1143.3130000000001</v>
      </c>
      <c r="E1685" s="105">
        <f t="shared" si="834"/>
        <v>1146.575</v>
      </c>
      <c r="F1685" s="106">
        <f t="shared" si="835"/>
        <v>45829</v>
      </c>
      <c r="G1685" s="107">
        <f t="shared" si="840"/>
        <v>2.8531119649648495E-3</v>
      </c>
      <c r="H1685" s="108">
        <f t="shared" si="853"/>
        <v>45889</v>
      </c>
      <c r="I1685" s="108">
        <f t="shared" si="841"/>
        <v>45889</v>
      </c>
      <c r="J1685" s="109">
        <f t="shared" si="849"/>
        <v>22</v>
      </c>
      <c r="K1685" s="109">
        <f t="shared" si="838"/>
        <v>1</v>
      </c>
      <c r="L1685" s="8">
        <f t="shared" si="850"/>
        <v>1.0001295100000001</v>
      </c>
      <c r="M1685" s="110">
        <f t="shared" si="837"/>
        <v>1.00285311</v>
      </c>
      <c r="N1685" s="110">
        <f t="shared" si="832"/>
        <v>1.415855480133589</v>
      </c>
      <c r="O1685" s="103">
        <f t="shared" si="836"/>
        <v>1.4160388399999999</v>
      </c>
      <c r="P1685" s="103">
        <f t="shared" si="842"/>
        <v>71.245538760000002</v>
      </c>
      <c r="Q1685" s="11">
        <f t="shared" si="856"/>
        <v>0</v>
      </c>
      <c r="R1685" s="30">
        <f t="shared" si="851"/>
        <v>0</v>
      </c>
      <c r="S1685" s="8">
        <f t="shared" si="843"/>
        <v>0</v>
      </c>
      <c r="T1685" s="113">
        <f t="shared" si="852"/>
        <v>0.16</v>
      </c>
      <c r="U1685" s="111">
        <f t="shared" si="833"/>
        <v>1</v>
      </c>
      <c r="V1685" s="111">
        <v>252</v>
      </c>
      <c r="W1685" s="110">
        <f t="shared" si="844"/>
        <v>1.0005891419999999</v>
      </c>
      <c r="X1685" s="103">
        <f t="shared" si="845"/>
        <v>4.1973730000000001E-2</v>
      </c>
      <c r="Y1685" s="103">
        <f t="shared" si="846"/>
        <v>0</v>
      </c>
      <c r="Z1685" s="114" t="str">
        <f t="shared" si="854"/>
        <v>A+J=</v>
      </c>
      <c r="AA1685" s="108">
        <f t="shared" si="855"/>
        <v>45889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2">
        <f t="shared" si="847"/>
        <v>45861</v>
      </c>
      <c r="B1686" s="103">
        <f t="shared" si="839"/>
        <v>71.338748199999998</v>
      </c>
      <c r="C1686" s="192">
        <f t="shared" si="857"/>
        <v>50.313265957422949</v>
      </c>
      <c r="D1686" s="104">
        <f t="shared" si="848"/>
        <v>1143.3130000000001</v>
      </c>
      <c r="E1686" s="105">
        <f t="shared" si="834"/>
        <v>1146.575</v>
      </c>
      <c r="F1686" s="106">
        <f t="shared" si="835"/>
        <v>45829</v>
      </c>
      <c r="G1686" s="107">
        <f t="shared" si="840"/>
        <v>2.8531119649648495E-3</v>
      </c>
      <c r="H1686" s="108">
        <f t="shared" si="853"/>
        <v>45889</v>
      </c>
      <c r="I1686" s="108">
        <f t="shared" si="841"/>
        <v>45889</v>
      </c>
      <c r="J1686" s="109">
        <f t="shared" si="849"/>
        <v>22</v>
      </c>
      <c r="K1686" s="109">
        <f t="shared" si="838"/>
        <v>2</v>
      </c>
      <c r="L1686" s="8">
        <f t="shared" si="850"/>
        <v>1.00025903</v>
      </c>
      <c r="M1686" s="110">
        <f t="shared" si="837"/>
        <v>1.00285311</v>
      </c>
      <c r="N1686" s="110">
        <f t="shared" si="832"/>
        <v>1.415855480133589</v>
      </c>
      <c r="O1686" s="103">
        <f t="shared" si="836"/>
        <v>1.4162222200000001</v>
      </c>
      <c r="P1686" s="103">
        <f t="shared" si="842"/>
        <v>71.254765199999994</v>
      </c>
      <c r="Q1686" s="11">
        <f t="shared" si="856"/>
        <v>0</v>
      </c>
      <c r="R1686" s="30">
        <f t="shared" si="851"/>
        <v>0</v>
      </c>
      <c r="S1686" s="8">
        <f t="shared" si="843"/>
        <v>0</v>
      </c>
      <c r="T1686" s="113">
        <f t="shared" si="852"/>
        <v>0.16</v>
      </c>
      <c r="U1686" s="111">
        <f t="shared" si="833"/>
        <v>2</v>
      </c>
      <c r="V1686" s="111">
        <v>252</v>
      </c>
      <c r="W1686" s="110">
        <f t="shared" si="844"/>
        <v>1.0011786300000001</v>
      </c>
      <c r="X1686" s="103">
        <f t="shared" si="845"/>
        <v>8.3983000000000002E-2</v>
      </c>
      <c r="Y1686" s="103">
        <f t="shared" si="846"/>
        <v>0</v>
      </c>
      <c r="Z1686" s="114" t="str">
        <f t="shared" si="854"/>
        <v>A+J=</v>
      </c>
      <c r="AA1686" s="108">
        <f t="shared" si="855"/>
        <v>45889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2">
        <f t="shared" si="847"/>
        <v>45862</v>
      </c>
      <c r="B1687" s="103">
        <f t="shared" si="839"/>
        <v>71.39002219000001</v>
      </c>
      <c r="C1687" s="192">
        <f t="shared" si="857"/>
        <v>50.313265957422949</v>
      </c>
      <c r="D1687" s="104">
        <f t="shared" si="848"/>
        <v>1143.3130000000001</v>
      </c>
      <c r="E1687" s="105">
        <f t="shared" si="834"/>
        <v>1146.575</v>
      </c>
      <c r="F1687" s="106">
        <f t="shared" si="835"/>
        <v>45829</v>
      </c>
      <c r="G1687" s="107">
        <f t="shared" si="840"/>
        <v>2.8531119649648495E-3</v>
      </c>
      <c r="H1687" s="108">
        <f t="shared" si="853"/>
        <v>45889</v>
      </c>
      <c r="I1687" s="108">
        <f t="shared" si="841"/>
        <v>45889</v>
      </c>
      <c r="J1687" s="109">
        <f t="shared" si="849"/>
        <v>22</v>
      </c>
      <c r="K1687" s="109">
        <f t="shared" si="838"/>
        <v>3</v>
      </c>
      <c r="L1687" s="8">
        <f t="shared" si="850"/>
        <v>1.0003885800000001</v>
      </c>
      <c r="M1687" s="110">
        <f t="shared" si="837"/>
        <v>1.00285311</v>
      </c>
      <c r="N1687" s="110">
        <f t="shared" si="832"/>
        <v>1.415855480133589</v>
      </c>
      <c r="O1687" s="103">
        <f t="shared" si="836"/>
        <v>1.41640565</v>
      </c>
      <c r="P1687" s="103">
        <f t="shared" si="842"/>
        <v>71.263994170000004</v>
      </c>
      <c r="Q1687" s="11">
        <f t="shared" si="856"/>
        <v>0</v>
      </c>
      <c r="R1687" s="30">
        <f t="shared" si="851"/>
        <v>0</v>
      </c>
      <c r="S1687" s="8">
        <f t="shared" si="843"/>
        <v>0</v>
      </c>
      <c r="T1687" s="113">
        <f t="shared" si="852"/>
        <v>0.16</v>
      </c>
      <c r="U1687" s="111">
        <f t="shared" si="833"/>
        <v>3</v>
      </c>
      <c r="V1687" s="111">
        <v>252</v>
      </c>
      <c r="W1687" s="110">
        <f t="shared" si="844"/>
        <v>1.001768467</v>
      </c>
      <c r="X1687" s="103">
        <f t="shared" si="845"/>
        <v>0.12602801999999999</v>
      </c>
      <c r="Y1687" s="103">
        <f t="shared" si="846"/>
        <v>0</v>
      </c>
      <c r="Z1687" s="114" t="str">
        <f t="shared" si="854"/>
        <v>A+J=</v>
      </c>
      <c r="AA1687" s="108">
        <f t="shared" si="855"/>
        <v>45889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2">
        <f t="shared" si="847"/>
        <v>45863</v>
      </c>
      <c r="B1688" s="103">
        <f t="shared" si="839"/>
        <v>71.441332209999999</v>
      </c>
      <c r="C1688" s="192">
        <f t="shared" si="857"/>
        <v>50.313265957422949</v>
      </c>
      <c r="D1688" s="104">
        <f t="shared" si="848"/>
        <v>1143.3130000000001</v>
      </c>
      <c r="E1688" s="105">
        <f t="shared" si="834"/>
        <v>1146.575</v>
      </c>
      <c r="F1688" s="106">
        <f t="shared" si="835"/>
        <v>45829</v>
      </c>
      <c r="G1688" s="107">
        <f t="shared" si="840"/>
        <v>2.8531119649648495E-3</v>
      </c>
      <c r="H1688" s="108">
        <f t="shared" si="853"/>
        <v>45889</v>
      </c>
      <c r="I1688" s="108">
        <f t="shared" si="841"/>
        <v>45889</v>
      </c>
      <c r="J1688" s="109">
        <f t="shared" si="849"/>
        <v>22</v>
      </c>
      <c r="K1688" s="109">
        <f t="shared" si="838"/>
        <v>4</v>
      </c>
      <c r="L1688" s="8">
        <f t="shared" si="850"/>
        <v>1.0005181400000001</v>
      </c>
      <c r="M1688" s="110">
        <f t="shared" si="837"/>
        <v>1.00285311</v>
      </c>
      <c r="N1688" s="110">
        <f t="shared" si="832"/>
        <v>1.415855480133589</v>
      </c>
      <c r="O1688" s="103">
        <f t="shared" si="836"/>
        <v>1.41658909</v>
      </c>
      <c r="P1688" s="103">
        <f t="shared" si="842"/>
        <v>71.273223630000004</v>
      </c>
      <c r="Q1688" s="11">
        <f t="shared" si="856"/>
        <v>0</v>
      </c>
      <c r="R1688" s="30">
        <f t="shared" si="851"/>
        <v>0</v>
      </c>
      <c r="S1688" s="8">
        <f t="shared" si="843"/>
        <v>0</v>
      </c>
      <c r="T1688" s="113">
        <f t="shared" si="852"/>
        <v>0.16</v>
      </c>
      <c r="U1688" s="111">
        <f t="shared" si="833"/>
        <v>4</v>
      </c>
      <c r="V1688" s="111">
        <v>252</v>
      </c>
      <c r="W1688" s="110">
        <f t="shared" si="844"/>
        <v>1.0023586499999999</v>
      </c>
      <c r="X1688" s="103">
        <f t="shared" si="845"/>
        <v>0.16810858000000001</v>
      </c>
      <c r="Y1688" s="103">
        <f t="shared" si="846"/>
        <v>0</v>
      </c>
      <c r="Z1688" s="114" t="str">
        <f t="shared" si="854"/>
        <v>A+J=</v>
      </c>
      <c r="AA1688" s="108">
        <f t="shared" si="855"/>
        <v>45889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2">
        <f t="shared" si="847"/>
        <v>45864</v>
      </c>
      <c r="B1689" s="103">
        <f t="shared" si="839"/>
        <v>71.492679029999991</v>
      </c>
      <c r="C1689" s="192">
        <f t="shared" si="857"/>
        <v>50.313265957422949</v>
      </c>
      <c r="D1689" s="104">
        <f t="shared" si="848"/>
        <v>1143.3130000000001</v>
      </c>
      <c r="E1689" s="105">
        <f t="shared" si="834"/>
        <v>1146.575</v>
      </c>
      <c r="F1689" s="106">
        <f t="shared" si="835"/>
        <v>45829</v>
      </c>
      <c r="G1689" s="107">
        <f t="shared" si="840"/>
        <v>2.8531119649648495E-3</v>
      </c>
      <c r="H1689" s="108">
        <f t="shared" si="853"/>
        <v>45889</v>
      </c>
      <c r="I1689" s="108">
        <f t="shared" si="841"/>
        <v>45889</v>
      </c>
      <c r="J1689" s="109">
        <f t="shared" si="849"/>
        <v>22</v>
      </c>
      <c r="K1689" s="109">
        <f t="shared" si="838"/>
        <v>5</v>
      </c>
      <c r="L1689" s="8">
        <f t="shared" si="850"/>
        <v>1.0006477199999999</v>
      </c>
      <c r="M1689" s="110">
        <f t="shared" si="837"/>
        <v>1.00285311</v>
      </c>
      <c r="N1689" s="110">
        <f t="shared" si="832"/>
        <v>1.415855480133589</v>
      </c>
      <c r="O1689" s="103">
        <f t="shared" si="836"/>
        <v>1.4167725499999999</v>
      </c>
      <c r="P1689" s="103">
        <f t="shared" si="842"/>
        <v>71.282454099999995</v>
      </c>
      <c r="Q1689" s="11">
        <f t="shared" si="856"/>
        <v>0</v>
      </c>
      <c r="R1689" s="30">
        <f t="shared" si="851"/>
        <v>0</v>
      </c>
      <c r="S1689" s="8">
        <f t="shared" si="843"/>
        <v>0</v>
      </c>
      <c r="T1689" s="113">
        <f t="shared" si="852"/>
        <v>0.16</v>
      </c>
      <c r="U1689" s="111">
        <f t="shared" si="833"/>
        <v>5</v>
      </c>
      <c r="V1689" s="111">
        <v>252</v>
      </c>
      <c r="W1689" s="110">
        <f t="shared" si="844"/>
        <v>1.0029491820000001</v>
      </c>
      <c r="X1689" s="103">
        <f t="shared" si="845"/>
        <v>0.21022493</v>
      </c>
      <c r="Y1689" s="103">
        <f t="shared" si="846"/>
        <v>0</v>
      </c>
      <c r="Z1689" s="114" t="str">
        <f t="shared" si="854"/>
        <v>A+J=</v>
      </c>
      <c r="AA1689" s="108">
        <f t="shared" si="855"/>
        <v>45889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2">
        <f t="shared" si="847"/>
        <v>45865</v>
      </c>
      <c r="B1690" s="103">
        <f t="shared" si="839"/>
        <v>71.492679029999991</v>
      </c>
      <c r="C1690" s="192">
        <f t="shared" si="857"/>
        <v>50.313265957422949</v>
      </c>
      <c r="D1690" s="104">
        <f t="shared" si="848"/>
        <v>1143.3130000000001</v>
      </c>
      <c r="E1690" s="105">
        <f t="shared" si="834"/>
        <v>1146.575</v>
      </c>
      <c r="F1690" s="106">
        <f t="shared" si="835"/>
        <v>45829</v>
      </c>
      <c r="G1690" s="107">
        <f t="shared" si="840"/>
        <v>2.8531119649648495E-3</v>
      </c>
      <c r="H1690" s="108">
        <f t="shared" si="853"/>
        <v>45889</v>
      </c>
      <c r="I1690" s="108">
        <f t="shared" si="841"/>
        <v>45889</v>
      </c>
      <c r="J1690" s="109">
        <f t="shared" si="849"/>
        <v>22</v>
      </c>
      <c r="K1690" s="109">
        <f t="shared" si="838"/>
        <v>5</v>
      </c>
      <c r="L1690" s="8">
        <f t="shared" si="850"/>
        <v>1.0006477199999999</v>
      </c>
      <c r="M1690" s="110">
        <f t="shared" si="837"/>
        <v>1.00285311</v>
      </c>
      <c r="N1690" s="110">
        <f t="shared" si="832"/>
        <v>1.415855480133589</v>
      </c>
      <c r="O1690" s="103">
        <f t="shared" si="836"/>
        <v>1.4167725499999999</v>
      </c>
      <c r="P1690" s="103">
        <f t="shared" si="842"/>
        <v>71.282454099999995</v>
      </c>
      <c r="Q1690" s="11">
        <f t="shared" si="856"/>
        <v>0</v>
      </c>
      <c r="R1690" s="30">
        <f t="shared" si="851"/>
        <v>0</v>
      </c>
      <c r="S1690" s="8">
        <f t="shared" si="843"/>
        <v>0</v>
      </c>
      <c r="T1690" s="113">
        <f t="shared" si="852"/>
        <v>0.16</v>
      </c>
      <c r="U1690" s="111">
        <f t="shared" si="833"/>
        <v>5</v>
      </c>
      <c r="V1690" s="111">
        <v>252</v>
      </c>
      <c r="W1690" s="110">
        <f t="shared" si="844"/>
        <v>1.0029491820000001</v>
      </c>
      <c r="X1690" s="103">
        <f t="shared" si="845"/>
        <v>0.21022493</v>
      </c>
      <c r="Y1690" s="103">
        <f t="shared" si="846"/>
        <v>0</v>
      </c>
      <c r="Z1690" s="114" t="str">
        <f t="shared" si="854"/>
        <v>A+J=</v>
      </c>
      <c r="AA1690" s="108">
        <f t="shared" si="855"/>
        <v>45889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2">
        <f t="shared" si="847"/>
        <v>45866</v>
      </c>
      <c r="B1691" s="103">
        <f t="shared" si="839"/>
        <v>71.492679029999991</v>
      </c>
      <c r="C1691" s="192">
        <f t="shared" si="857"/>
        <v>50.313265957422949</v>
      </c>
      <c r="D1691" s="104">
        <f t="shared" si="848"/>
        <v>1143.3130000000001</v>
      </c>
      <c r="E1691" s="105">
        <f t="shared" si="834"/>
        <v>1146.575</v>
      </c>
      <c r="F1691" s="106">
        <f t="shared" si="835"/>
        <v>45829</v>
      </c>
      <c r="G1691" s="107">
        <f t="shared" si="840"/>
        <v>2.8531119649648495E-3</v>
      </c>
      <c r="H1691" s="108">
        <f t="shared" si="853"/>
        <v>45889</v>
      </c>
      <c r="I1691" s="108">
        <f t="shared" si="841"/>
        <v>45889</v>
      </c>
      <c r="J1691" s="109">
        <f t="shared" si="849"/>
        <v>22</v>
      </c>
      <c r="K1691" s="109">
        <f t="shared" si="838"/>
        <v>5</v>
      </c>
      <c r="L1691" s="8">
        <f t="shared" si="850"/>
        <v>1.0006477199999999</v>
      </c>
      <c r="M1691" s="110">
        <f t="shared" si="837"/>
        <v>1.00285311</v>
      </c>
      <c r="N1691" s="110">
        <f t="shared" si="832"/>
        <v>1.415855480133589</v>
      </c>
      <c r="O1691" s="103">
        <f t="shared" si="836"/>
        <v>1.4167725499999999</v>
      </c>
      <c r="P1691" s="103">
        <f t="shared" si="842"/>
        <v>71.282454099999995</v>
      </c>
      <c r="Q1691" s="11">
        <f t="shared" si="856"/>
        <v>0</v>
      </c>
      <c r="R1691" s="30">
        <f t="shared" si="851"/>
        <v>0</v>
      </c>
      <c r="S1691" s="8">
        <f t="shared" si="843"/>
        <v>0</v>
      </c>
      <c r="T1691" s="113">
        <f t="shared" si="852"/>
        <v>0.16</v>
      </c>
      <c r="U1691" s="111">
        <f t="shared" si="833"/>
        <v>5</v>
      </c>
      <c r="V1691" s="111">
        <v>252</v>
      </c>
      <c r="W1691" s="110">
        <f t="shared" si="844"/>
        <v>1.0029491820000001</v>
      </c>
      <c r="X1691" s="103">
        <f t="shared" si="845"/>
        <v>0.21022493</v>
      </c>
      <c r="Y1691" s="103">
        <f t="shared" si="846"/>
        <v>0</v>
      </c>
      <c r="Z1691" s="114" t="str">
        <f t="shared" si="854"/>
        <v>A+J=</v>
      </c>
      <c r="AA1691" s="108">
        <f t="shared" si="855"/>
        <v>45889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2">
        <f t="shared" si="847"/>
        <v>45867</v>
      </c>
      <c r="B1692" s="103">
        <f t="shared" si="839"/>
        <v>71.544062490000002</v>
      </c>
      <c r="C1692" s="192">
        <f t="shared" si="857"/>
        <v>50.313265957422949</v>
      </c>
      <c r="D1692" s="104">
        <f t="shared" si="848"/>
        <v>1143.3130000000001</v>
      </c>
      <c r="E1692" s="105">
        <f t="shared" si="834"/>
        <v>1146.575</v>
      </c>
      <c r="F1692" s="106">
        <f t="shared" si="835"/>
        <v>45829</v>
      </c>
      <c r="G1692" s="107">
        <f t="shared" si="840"/>
        <v>2.8531119649648495E-3</v>
      </c>
      <c r="H1692" s="108">
        <f t="shared" si="853"/>
        <v>45889</v>
      </c>
      <c r="I1692" s="108">
        <f t="shared" si="841"/>
        <v>45889</v>
      </c>
      <c r="J1692" s="109">
        <f t="shared" si="849"/>
        <v>22</v>
      </c>
      <c r="K1692" s="109">
        <f t="shared" si="838"/>
        <v>6</v>
      </c>
      <c r="L1692" s="8">
        <f t="shared" si="850"/>
        <v>1.0007773099999999</v>
      </c>
      <c r="M1692" s="110">
        <f t="shared" si="837"/>
        <v>1.00285311</v>
      </c>
      <c r="N1692" s="110">
        <f t="shared" si="832"/>
        <v>1.415855480133589</v>
      </c>
      <c r="O1692" s="103">
        <f t="shared" si="836"/>
        <v>1.4169560299999999</v>
      </c>
      <c r="P1692" s="103">
        <f t="shared" si="842"/>
        <v>71.291685580000006</v>
      </c>
      <c r="Q1692" s="11">
        <f t="shared" si="856"/>
        <v>0</v>
      </c>
      <c r="R1692" s="30">
        <f t="shared" si="851"/>
        <v>0</v>
      </c>
      <c r="S1692" s="8">
        <f t="shared" si="843"/>
        <v>0</v>
      </c>
      <c r="T1692" s="113">
        <f t="shared" si="852"/>
        <v>0.16</v>
      </c>
      <c r="U1692" s="111">
        <f t="shared" si="833"/>
        <v>6</v>
      </c>
      <c r="V1692" s="111">
        <v>252</v>
      </c>
      <c r="W1692" s="110">
        <f t="shared" si="844"/>
        <v>1.003540061</v>
      </c>
      <c r="X1692" s="103">
        <f t="shared" si="845"/>
        <v>0.25237691000000001</v>
      </c>
      <c r="Y1692" s="103">
        <f t="shared" si="846"/>
        <v>0</v>
      </c>
      <c r="Z1692" s="114" t="str">
        <f t="shared" si="854"/>
        <v>A+J=</v>
      </c>
      <c r="AA1692" s="108">
        <f t="shared" si="855"/>
        <v>45889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2">
        <f t="shared" si="847"/>
        <v>45868</v>
      </c>
      <c r="B1693" s="103">
        <f t="shared" si="839"/>
        <v>71.595483189999996</v>
      </c>
      <c r="C1693" s="192">
        <f t="shared" si="857"/>
        <v>50.313265957422949</v>
      </c>
      <c r="D1693" s="104">
        <f t="shared" si="848"/>
        <v>1143.3130000000001</v>
      </c>
      <c r="E1693" s="105">
        <f t="shared" si="834"/>
        <v>1146.575</v>
      </c>
      <c r="F1693" s="106">
        <f t="shared" si="835"/>
        <v>45829</v>
      </c>
      <c r="G1693" s="107">
        <f t="shared" si="840"/>
        <v>2.8531119649648495E-3</v>
      </c>
      <c r="H1693" s="108">
        <f t="shared" si="853"/>
        <v>45889</v>
      </c>
      <c r="I1693" s="108">
        <f t="shared" si="841"/>
        <v>45889</v>
      </c>
      <c r="J1693" s="109">
        <f t="shared" si="849"/>
        <v>22</v>
      </c>
      <c r="K1693" s="109">
        <f t="shared" si="838"/>
        <v>7</v>
      </c>
      <c r="L1693" s="8">
        <f t="shared" si="850"/>
        <v>1.00090692</v>
      </c>
      <c r="M1693" s="110">
        <f t="shared" si="837"/>
        <v>1.00285311</v>
      </c>
      <c r="N1693" s="110">
        <f t="shared" si="832"/>
        <v>1.415855480133589</v>
      </c>
      <c r="O1693" s="103">
        <f t="shared" si="836"/>
        <v>1.41713954</v>
      </c>
      <c r="P1693" s="103">
        <f t="shared" si="842"/>
        <v>71.300918569999993</v>
      </c>
      <c r="Q1693" s="11">
        <f t="shared" si="856"/>
        <v>0</v>
      </c>
      <c r="R1693" s="30">
        <f t="shared" si="851"/>
        <v>0</v>
      </c>
      <c r="S1693" s="8">
        <f t="shared" si="843"/>
        <v>0</v>
      </c>
      <c r="T1693" s="113">
        <f t="shared" si="852"/>
        <v>0.16</v>
      </c>
      <c r="U1693" s="111">
        <f t="shared" si="833"/>
        <v>7</v>
      </c>
      <c r="V1693" s="111">
        <v>252</v>
      </c>
      <c r="W1693" s="110">
        <f t="shared" si="844"/>
        <v>1.004131288</v>
      </c>
      <c r="X1693" s="103">
        <f t="shared" si="845"/>
        <v>0.29456462</v>
      </c>
      <c r="Y1693" s="103">
        <f t="shared" si="846"/>
        <v>0</v>
      </c>
      <c r="Z1693" s="114" t="str">
        <f t="shared" si="854"/>
        <v>A+J=</v>
      </c>
      <c r="AA1693" s="108">
        <f t="shared" si="855"/>
        <v>45889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2">
        <f t="shared" si="847"/>
        <v>45869</v>
      </c>
      <c r="B1694" s="103">
        <f t="shared" si="839"/>
        <v>71.646941220000002</v>
      </c>
      <c r="C1694" s="192">
        <f t="shared" si="857"/>
        <v>50.313265957422949</v>
      </c>
      <c r="D1694" s="104">
        <f t="shared" si="848"/>
        <v>1143.3130000000001</v>
      </c>
      <c r="E1694" s="105">
        <f t="shared" si="834"/>
        <v>1146.575</v>
      </c>
      <c r="F1694" s="106">
        <f t="shared" si="835"/>
        <v>45829</v>
      </c>
      <c r="G1694" s="107">
        <f t="shared" si="840"/>
        <v>2.8531119649648495E-3</v>
      </c>
      <c r="H1694" s="108">
        <f t="shared" si="853"/>
        <v>45889</v>
      </c>
      <c r="I1694" s="108">
        <f t="shared" si="841"/>
        <v>45889</v>
      </c>
      <c r="J1694" s="109">
        <f t="shared" si="849"/>
        <v>22</v>
      </c>
      <c r="K1694" s="109">
        <f t="shared" si="838"/>
        <v>8</v>
      </c>
      <c r="L1694" s="8">
        <f t="shared" si="850"/>
        <v>1.00103655</v>
      </c>
      <c r="M1694" s="110">
        <f t="shared" si="837"/>
        <v>1.00285311</v>
      </c>
      <c r="N1694" s="110">
        <f t="shared" si="832"/>
        <v>1.415855480133589</v>
      </c>
      <c r="O1694" s="103">
        <f t="shared" si="836"/>
        <v>1.4173230800000001</v>
      </c>
      <c r="P1694" s="103">
        <f t="shared" si="842"/>
        <v>71.310153069999998</v>
      </c>
      <c r="Q1694" s="11">
        <f t="shared" si="856"/>
        <v>0</v>
      </c>
      <c r="R1694" s="30">
        <f t="shared" si="851"/>
        <v>0</v>
      </c>
      <c r="S1694" s="8">
        <f t="shared" si="843"/>
        <v>0</v>
      </c>
      <c r="T1694" s="113">
        <f t="shared" si="852"/>
        <v>0.16</v>
      </c>
      <c r="U1694" s="111">
        <f t="shared" si="833"/>
        <v>8</v>
      </c>
      <c r="V1694" s="111">
        <v>252</v>
      </c>
      <c r="W1694" s="110">
        <f t="shared" si="844"/>
        <v>1.0047228640000001</v>
      </c>
      <c r="X1694" s="103">
        <f t="shared" si="845"/>
        <v>0.33678815000000001</v>
      </c>
      <c r="Y1694" s="103">
        <f t="shared" si="846"/>
        <v>0</v>
      </c>
      <c r="Z1694" s="114" t="str">
        <f t="shared" si="854"/>
        <v>A+J=</v>
      </c>
      <c r="AA1694" s="108">
        <f t="shared" si="855"/>
        <v>45889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2">
        <f t="shared" si="847"/>
        <v>45870</v>
      </c>
      <c r="B1695" s="103">
        <f t="shared" si="839"/>
        <v>71.698435490000008</v>
      </c>
      <c r="C1695" s="192">
        <f t="shared" si="857"/>
        <v>50.313265957422949</v>
      </c>
      <c r="D1695" s="104">
        <f t="shared" si="848"/>
        <v>1143.3130000000001</v>
      </c>
      <c r="E1695" s="105">
        <f t="shared" si="834"/>
        <v>1146.575</v>
      </c>
      <c r="F1695" s="106">
        <f t="shared" si="835"/>
        <v>45829</v>
      </c>
      <c r="G1695" s="107">
        <f t="shared" si="840"/>
        <v>2.8531119649648495E-3</v>
      </c>
      <c r="H1695" s="108">
        <f t="shared" si="853"/>
        <v>45889</v>
      </c>
      <c r="I1695" s="108">
        <f t="shared" si="841"/>
        <v>45889</v>
      </c>
      <c r="J1695" s="109">
        <f t="shared" si="849"/>
        <v>22</v>
      </c>
      <c r="K1695" s="109">
        <f t="shared" si="838"/>
        <v>9</v>
      </c>
      <c r="L1695" s="8">
        <f t="shared" si="850"/>
        <v>1.00116619</v>
      </c>
      <c r="M1695" s="110">
        <f t="shared" si="837"/>
        <v>1.00285311</v>
      </c>
      <c r="N1695" s="110">
        <f t="shared" ref="N1695:N1758" si="858">IF(I1695&gt;I1694,N1694*M1695,N1694)</f>
        <v>1.415855480133589</v>
      </c>
      <c r="O1695" s="103">
        <f t="shared" si="836"/>
        <v>1.4175066300000001</v>
      </c>
      <c r="P1695" s="103">
        <f t="shared" si="842"/>
        <v>71.319388070000002</v>
      </c>
      <c r="Q1695" s="11">
        <f t="shared" si="856"/>
        <v>0</v>
      </c>
      <c r="R1695" s="30">
        <f t="shared" si="851"/>
        <v>0</v>
      </c>
      <c r="S1695" s="8">
        <f t="shared" si="843"/>
        <v>0</v>
      </c>
      <c r="T1695" s="113">
        <f t="shared" si="852"/>
        <v>0.16</v>
      </c>
      <c r="U1695" s="111">
        <f t="shared" si="833"/>
        <v>9</v>
      </c>
      <c r="V1695" s="111">
        <v>252</v>
      </c>
      <c r="W1695" s="110">
        <f t="shared" si="844"/>
        <v>1.005314788</v>
      </c>
      <c r="X1695" s="103">
        <f t="shared" si="845"/>
        <v>0.37904742000000002</v>
      </c>
      <c r="Y1695" s="103">
        <f t="shared" si="846"/>
        <v>0</v>
      </c>
      <c r="Z1695" s="114" t="str">
        <f t="shared" si="854"/>
        <v>A+J=</v>
      </c>
      <c r="AA1695" s="108">
        <f t="shared" si="855"/>
        <v>45889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2">
        <f t="shared" si="847"/>
        <v>45871</v>
      </c>
      <c r="B1696" s="103">
        <f t="shared" si="839"/>
        <v>71.749968119999991</v>
      </c>
      <c r="C1696" s="192">
        <f t="shared" si="857"/>
        <v>50.313265957422949</v>
      </c>
      <c r="D1696" s="104">
        <f t="shared" si="848"/>
        <v>1143.3130000000001</v>
      </c>
      <c r="E1696" s="105">
        <f t="shared" si="834"/>
        <v>1146.575</v>
      </c>
      <c r="F1696" s="106">
        <f t="shared" si="835"/>
        <v>45829</v>
      </c>
      <c r="G1696" s="107">
        <f t="shared" si="840"/>
        <v>2.8531119649648495E-3</v>
      </c>
      <c r="H1696" s="108">
        <f t="shared" si="853"/>
        <v>45889</v>
      </c>
      <c r="I1696" s="108">
        <f t="shared" si="841"/>
        <v>45889</v>
      </c>
      <c r="J1696" s="109">
        <f t="shared" si="849"/>
        <v>22</v>
      </c>
      <c r="K1696" s="109">
        <f t="shared" si="838"/>
        <v>10</v>
      </c>
      <c r="L1696" s="8">
        <f t="shared" si="850"/>
        <v>1.0012958599999999</v>
      </c>
      <c r="M1696" s="110">
        <f t="shared" si="837"/>
        <v>1.00285311</v>
      </c>
      <c r="N1696" s="110">
        <f t="shared" si="858"/>
        <v>1.415855480133589</v>
      </c>
      <c r="O1696" s="103">
        <f t="shared" si="836"/>
        <v>1.4176902300000001</v>
      </c>
      <c r="P1696" s="103">
        <f t="shared" si="842"/>
        <v>71.328625579999994</v>
      </c>
      <c r="Q1696" s="11">
        <f t="shared" si="856"/>
        <v>0</v>
      </c>
      <c r="R1696" s="30">
        <f t="shared" si="851"/>
        <v>0</v>
      </c>
      <c r="S1696" s="8">
        <f t="shared" si="843"/>
        <v>0</v>
      </c>
      <c r="T1696" s="113">
        <f t="shared" si="852"/>
        <v>0.16</v>
      </c>
      <c r="U1696" s="111">
        <f t="shared" si="833"/>
        <v>10</v>
      </c>
      <c r="V1696" s="111">
        <v>252</v>
      </c>
      <c r="W1696" s="110">
        <f t="shared" si="844"/>
        <v>1.005907061</v>
      </c>
      <c r="X1696" s="103">
        <f t="shared" si="845"/>
        <v>0.42134253999999999</v>
      </c>
      <c r="Y1696" s="103">
        <f t="shared" si="846"/>
        <v>0</v>
      </c>
      <c r="Z1696" s="114" t="str">
        <f t="shared" si="854"/>
        <v>A+J=</v>
      </c>
      <c r="AA1696" s="108">
        <f t="shared" si="855"/>
        <v>45889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2">
        <f t="shared" si="847"/>
        <v>45872</v>
      </c>
      <c r="B1697" s="103">
        <f t="shared" si="839"/>
        <v>71.749968119999991</v>
      </c>
      <c r="C1697" s="192">
        <f t="shared" si="857"/>
        <v>50.313265957422949</v>
      </c>
      <c r="D1697" s="104">
        <f t="shared" si="848"/>
        <v>1143.3130000000001</v>
      </c>
      <c r="E1697" s="105">
        <f t="shared" si="834"/>
        <v>1146.575</v>
      </c>
      <c r="F1697" s="106">
        <f t="shared" si="835"/>
        <v>45829</v>
      </c>
      <c r="G1697" s="107">
        <f t="shared" si="840"/>
        <v>2.8531119649648495E-3</v>
      </c>
      <c r="H1697" s="108">
        <f t="shared" si="853"/>
        <v>45889</v>
      </c>
      <c r="I1697" s="108">
        <f t="shared" si="841"/>
        <v>45889</v>
      </c>
      <c r="J1697" s="109">
        <f t="shared" si="849"/>
        <v>22</v>
      </c>
      <c r="K1697" s="109">
        <f t="shared" si="838"/>
        <v>10</v>
      </c>
      <c r="L1697" s="8">
        <f t="shared" si="850"/>
        <v>1.0012958599999999</v>
      </c>
      <c r="M1697" s="110">
        <f t="shared" si="837"/>
        <v>1.00285311</v>
      </c>
      <c r="N1697" s="110">
        <f t="shared" si="858"/>
        <v>1.415855480133589</v>
      </c>
      <c r="O1697" s="103">
        <f t="shared" si="836"/>
        <v>1.4176902300000001</v>
      </c>
      <c r="P1697" s="103">
        <f t="shared" si="842"/>
        <v>71.328625579999994</v>
      </c>
      <c r="Q1697" s="11">
        <f t="shared" si="856"/>
        <v>0</v>
      </c>
      <c r="R1697" s="30">
        <f t="shared" si="851"/>
        <v>0</v>
      </c>
      <c r="S1697" s="8">
        <f t="shared" si="843"/>
        <v>0</v>
      </c>
      <c r="T1697" s="113">
        <f t="shared" si="852"/>
        <v>0.16</v>
      </c>
      <c r="U1697" s="111">
        <f t="shared" si="833"/>
        <v>10</v>
      </c>
      <c r="V1697" s="111">
        <v>252</v>
      </c>
      <c r="W1697" s="110">
        <f t="shared" si="844"/>
        <v>1.005907061</v>
      </c>
      <c r="X1697" s="103">
        <f t="shared" si="845"/>
        <v>0.42134253999999999</v>
      </c>
      <c r="Y1697" s="103">
        <f t="shared" si="846"/>
        <v>0</v>
      </c>
      <c r="Z1697" s="114" t="str">
        <f t="shared" si="854"/>
        <v>A+J=</v>
      </c>
      <c r="AA1697" s="108">
        <f t="shared" si="855"/>
        <v>45889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2">
        <f t="shared" si="847"/>
        <v>45873</v>
      </c>
      <c r="B1698" s="103">
        <f t="shared" si="839"/>
        <v>71.749968119999991</v>
      </c>
      <c r="C1698" s="192">
        <f t="shared" si="857"/>
        <v>50.313265957422949</v>
      </c>
      <c r="D1698" s="104">
        <f t="shared" si="848"/>
        <v>1143.3130000000001</v>
      </c>
      <c r="E1698" s="105">
        <f t="shared" si="834"/>
        <v>1146.575</v>
      </c>
      <c r="F1698" s="106">
        <f t="shared" si="835"/>
        <v>45829</v>
      </c>
      <c r="G1698" s="107">
        <f t="shared" si="840"/>
        <v>2.8531119649648495E-3</v>
      </c>
      <c r="H1698" s="108">
        <f t="shared" si="853"/>
        <v>45889</v>
      </c>
      <c r="I1698" s="108">
        <f t="shared" si="841"/>
        <v>45889</v>
      </c>
      <c r="J1698" s="109">
        <f t="shared" si="849"/>
        <v>22</v>
      </c>
      <c r="K1698" s="109">
        <f t="shared" si="838"/>
        <v>10</v>
      </c>
      <c r="L1698" s="8">
        <f t="shared" si="850"/>
        <v>1.0012958599999999</v>
      </c>
      <c r="M1698" s="110">
        <f t="shared" si="837"/>
        <v>1.00285311</v>
      </c>
      <c r="N1698" s="110">
        <f t="shared" si="858"/>
        <v>1.415855480133589</v>
      </c>
      <c r="O1698" s="103">
        <f t="shared" si="836"/>
        <v>1.4176902300000001</v>
      </c>
      <c r="P1698" s="103">
        <f t="shared" si="842"/>
        <v>71.328625579999994</v>
      </c>
      <c r="Q1698" s="11">
        <f t="shared" si="856"/>
        <v>0</v>
      </c>
      <c r="R1698" s="30">
        <f t="shared" si="851"/>
        <v>0</v>
      </c>
      <c r="S1698" s="8">
        <f t="shared" si="843"/>
        <v>0</v>
      </c>
      <c r="T1698" s="113">
        <f t="shared" si="852"/>
        <v>0.16</v>
      </c>
      <c r="U1698" s="111">
        <f t="shared" si="833"/>
        <v>10</v>
      </c>
      <c r="V1698" s="111">
        <v>252</v>
      </c>
      <c r="W1698" s="110">
        <f t="shared" si="844"/>
        <v>1.005907061</v>
      </c>
      <c r="X1698" s="103">
        <f t="shared" si="845"/>
        <v>0.42134253999999999</v>
      </c>
      <c r="Y1698" s="103">
        <f t="shared" si="846"/>
        <v>0</v>
      </c>
      <c r="Z1698" s="114" t="str">
        <f t="shared" si="854"/>
        <v>A+J=</v>
      </c>
      <c r="AA1698" s="108">
        <f t="shared" si="855"/>
        <v>45889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2">
        <f t="shared" si="847"/>
        <v>45874</v>
      </c>
      <c r="B1699" s="103">
        <f t="shared" si="839"/>
        <v>71.801536080000005</v>
      </c>
      <c r="C1699" s="192">
        <f t="shared" si="857"/>
        <v>50.313265957422949</v>
      </c>
      <c r="D1699" s="104">
        <f t="shared" si="848"/>
        <v>1143.3130000000001</v>
      </c>
      <c r="E1699" s="105">
        <f t="shared" si="834"/>
        <v>1146.575</v>
      </c>
      <c r="F1699" s="106">
        <f t="shared" si="835"/>
        <v>45829</v>
      </c>
      <c r="G1699" s="107">
        <f t="shared" si="840"/>
        <v>2.8531119649648495E-3</v>
      </c>
      <c r="H1699" s="108">
        <f t="shared" si="853"/>
        <v>45889</v>
      </c>
      <c r="I1699" s="108">
        <f t="shared" si="841"/>
        <v>45889</v>
      </c>
      <c r="J1699" s="109">
        <f t="shared" si="849"/>
        <v>22</v>
      </c>
      <c r="K1699" s="109">
        <f t="shared" si="838"/>
        <v>11</v>
      </c>
      <c r="L1699" s="8">
        <f t="shared" si="850"/>
        <v>1.0014255299999999</v>
      </c>
      <c r="M1699" s="110">
        <f t="shared" si="837"/>
        <v>1.00285311</v>
      </c>
      <c r="N1699" s="110">
        <f t="shared" si="858"/>
        <v>1.415855480133589</v>
      </c>
      <c r="O1699" s="103">
        <f t="shared" si="836"/>
        <v>1.4178738200000001</v>
      </c>
      <c r="P1699" s="103">
        <f t="shared" si="842"/>
        <v>71.33786259</v>
      </c>
      <c r="Q1699" s="11">
        <f t="shared" si="856"/>
        <v>0</v>
      </c>
      <c r="R1699" s="30">
        <f t="shared" si="851"/>
        <v>0</v>
      </c>
      <c r="S1699" s="8">
        <f t="shared" si="843"/>
        <v>0</v>
      </c>
      <c r="T1699" s="113">
        <f t="shared" si="852"/>
        <v>0.16</v>
      </c>
      <c r="U1699" s="111">
        <f t="shared" si="833"/>
        <v>11</v>
      </c>
      <c r="V1699" s="111">
        <v>252</v>
      </c>
      <c r="W1699" s="110">
        <f t="shared" si="844"/>
        <v>1.0064996829999999</v>
      </c>
      <c r="X1699" s="103">
        <f t="shared" si="845"/>
        <v>0.46367349000000002</v>
      </c>
      <c r="Y1699" s="103">
        <f t="shared" si="846"/>
        <v>0</v>
      </c>
      <c r="Z1699" s="114" t="str">
        <f t="shared" si="854"/>
        <v>A+J=</v>
      </c>
      <c r="AA1699" s="108">
        <f t="shared" si="855"/>
        <v>45889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2">
        <f t="shared" si="847"/>
        <v>45875</v>
      </c>
      <c r="B1700" s="103">
        <f t="shared" si="839"/>
        <v>71.853142419999998</v>
      </c>
      <c r="C1700" s="192">
        <f t="shared" si="857"/>
        <v>50.313265957422949</v>
      </c>
      <c r="D1700" s="104">
        <f t="shared" si="848"/>
        <v>1143.3130000000001</v>
      </c>
      <c r="E1700" s="105">
        <f t="shared" si="834"/>
        <v>1146.575</v>
      </c>
      <c r="F1700" s="106">
        <f t="shared" si="835"/>
        <v>45829</v>
      </c>
      <c r="G1700" s="107">
        <f t="shared" si="840"/>
        <v>2.8531119649648495E-3</v>
      </c>
      <c r="H1700" s="108">
        <f t="shared" si="853"/>
        <v>45889</v>
      </c>
      <c r="I1700" s="108">
        <f t="shared" si="841"/>
        <v>45889</v>
      </c>
      <c r="J1700" s="109">
        <f t="shared" si="849"/>
        <v>22</v>
      </c>
      <c r="K1700" s="109">
        <f t="shared" si="838"/>
        <v>12</v>
      </c>
      <c r="L1700" s="8">
        <f t="shared" si="850"/>
        <v>1.0015552299999999</v>
      </c>
      <c r="M1700" s="110">
        <f t="shared" si="837"/>
        <v>1.00285311</v>
      </c>
      <c r="N1700" s="110">
        <f t="shared" si="858"/>
        <v>1.415855480133589</v>
      </c>
      <c r="O1700" s="103">
        <f t="shared" si="836"/>
        <v>1.41805746</v>
      </c>
      <c r="P1700" s="103">
        <f t="shared" si="842"/>
        <v>71.347102120000002</v>
      </c>
      <c r="Q1700" s="11">
        <f t="shared" si="856"/>
        <v>0</v>
      </c>
      <c r="R1700" s="30">
        <f t="shared" si="851"/>
        <v>0</v>
      </c>
      <c r="S1700" s="8">
        <f t="shared" si="843"/>
        <v>0</v>
      </c>
      <c r="T1700" s="113">
        <f t="shared" si="852"/>
        <v>0.16</v>
      </c>
      <c r="U1700" s="111">
        <f t="shared" si="833"/>
        <v>12</v>
      </c>
      <c r="V1700" s="111">
        <v>252</v>
      </c>
      <c r="W1700" s="110">
        <f t="shared" si="844"/>
        <v>1.007092654</v>
      </c>
      <c r="X1700" s="103">
        <f t="shared" si="845"/>
        <v>0.5060403</v>
      </c>
      <c r="Y1700" s="103">
        <f t="shared" si="846"/>
        <v>0</v>
      </c>
      <c r="Z1700" s="114" t="str">
        <f t="shared" si="854"/>
        <v>A+J=</v>
      </c>
      <c r="AA1700" s="108">
        <f t="shared" si="855"/>
        <v>45889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2">
        <f t="shared" si="847"/>
        <v>45876</v>
      </c>
      <c r="B1701" s="103">
        <f t="shared" si="839"/>
        <v>71.904785140000001</v>
      </c>
      <c r="C1701" s="192">
        <f t="shared" si="857"/>
        <v>50.313265957422949</v>
      </c>
      <c r="D1701" s="104">
        <f t="shared" si="848"/>
        <v>1143.3130000000001</v>
      </c>
      <c r="E1701" s="105">
        <f t="shared" si="834"/>
        <v>1146.575</v>
      </c>
      <c r="F1701" s="106">
        <f t="shared" si="835"/>
        <v>45829</v>
      </c>
      <c r="G1701" s="107">
        <f t="shared" si="840"/>
        <v>2.8531119649648495E-3</v>
      </c>
      <c r="H1701" s="108">
        <f t="shared" si="853"/>
        <v>45889</v>
      </c>
      <c r="I1701" s="108">
        <f t="shared" si="841"/>
        <v>45889</v>
      </c>
      <c r="J1701" s="109">
        <f t="shared" si="849"/>
        <v>22</v>
      </c>
      <c r="K1701" s="109">
        <f t="shared" si="838"/>
        <v>13</v>
      </c>
      <c r="L1701" s="8">
        <f t="shared" si="850"/>
        <v>1.0016849400000001</v>
      </c>
      <c r="M1701" s="110">
        <f t="shared" si="837"/>
        <v>1.00285311</v>
      </c>
      <c r="N1701" s="110">
        <f t="shared" si="858"/>
        <v>1.415855480133589</v>
      </c>
      <c r="O1701" s="103">
        <f t="shared" si="836"/>
        <v>1.4182411100000001</v>
      </c>
      <c r="P1701" s="103">
        <f t="shared" si="842"/>
        <v>71.356342150000003</v>
      </c>
      <c r="Q1701" s="11">
        <f t="shared" si="856"/>
        <v>0</v>
      </c>
      <c r="R1701" s="30">
        <f t="shared" si="851"/>
        <v>0</v>
      </c>
      <c r="S1701" s="8">
        <f t="shared" si="843"/>
        <v>0</v>
      </c>
      <c r="T1701" s="113">
        <f t="shared" si="852"/>
        <v>0.16</v>
      </c>
      <c r="U1701" s="111">
        <f t="shared" ref="U1701:U1764" si="859">IF(Q1700&gt;0,1,IF(K1701=K1700,U1700,U1700+1))</f>
        <v>13</v>
      </c>
      <c r="V1701" s="111">
        <v>252</v>
      </c>
      <c r="W1701" s="110">
        <f t="shared" si="844"/>
        <v>1.0076859739999999</v>
      </c>
      <c r="X1701" s="103">
        <f t="shared" si="845"/>
        <v>0.54844298999999996</v>
      </c>
      <c r="Y1701" s="103">
        <f t="shared" si="846"/>
        <v>0</v>
      </c>
      <c r="Z1701" s="114" t="str">
        <f t="shared" si="854"/>
        <v>A+J=</v>
      </c>
      <c r="AA1701" s="108">
        <f t="shared" si="855"/>
        <v>45889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2">
        <f t="shared" si="847"/>
        <v>45877</v>
      </c>
      <c r="B1702" s="103">
        <f t="shared" si="839"/>
        <v>71.956465309999999</v>
      </c>
      <c r="C1702" s="192">
        <f t="shared" si="857"/>
        <v>50.313265957422949</v>
      </c>
      <c r="D1702" s="104">
        <f t="shared" si="848"/>
        <v>1143.3130000000001</v>
      </c>
      <c r="E1702" s="105">
        <f t="shared" si="834"/>
        <v>1146.575</v>
      </c>
      <c r="F1702" s="106">
        <f t="shared" si="835"/>
        <v>45829</v>
      </c>
      <c r="G1702" s="107">
        <f t="shared" si="840"/>
        <v>2.8531119649648495E-3</v>
      </c>
      <c r="H1702" s="108">
        <f t="shared" si="853"/>
        <v>45889</v>
      </c>
      <c r="I1702" s="108">
        <f t="shared" si="841"/>
        <v>45889</v>
      </c>
      <c r="J1702" s="109">
        <f t="shared" si="849"/>
        <v>22</v>
      </c>
      <c r="K1702" s="109">
        <f t="shared" si="838"/>
        <v>14</v>
      </c>
      <c r="L1702" s="8">
        <f t="shared" si="850"/>
        <v>1.0018146699999999</v>
      </c>
      <c r="M1702" s="110">
        <f t="shared" si="837"/>
        <v>1.00285311</v>
      </c>
      <c r="N1702" s="110">
        <f t="shared" si="858"/>
        <v>1.415855480133589</v>
      </c>
      <c r="O1702" s="103">
        <f t="shared" si="836"/>
        <v>1.41842479</v>
      </c>
      <c r="P1702" s="103">
        <f t="shared" si="842"/>
        <v>71.365583689999994</v>
      </c>
      <c r="Q1702" s="11">
        <f t="shared" si="856"/>
        <v>0</v>
      </c>
      <c r="R1702" s="30">
        <f t="shared" si="851"/>
        <v>0</v>
      </c>
      <c r="S1702" s="8">
        <f t="shared" si="843"/>
        <v>0</v>
      </c>
      <c r="T1702" s="113">
        <f t="shared" si="852"/>
        <v>0.16</v>
      </c>
      <c r="U1702" s="111">
        <f t="shared" si="859"/>
        <v>14</v>
      </c>
      <c r="V1702" s="111">
        <v>252</v>
      </c>
      <c r="W1702" s="110">
        <f t="shared" si="844"/>
        <v>1.0082796439999999</v>
      </c>
      <c r="X1702" s="103">
        <f t="shared" si="845"/>
        <v>0.59088162</v>
      </c>
      <c r="Y1702" s="103">
        <f t="shared" si="846"/>
        <v>0</v>
      </c>
      <c r="Z1702" s="114" t="str">
        <f t="shared" si="854"/>
        <v>A+J=</v>
      </c>
      <c r="AA1702" s="108">
        <f t="shared" si="855"/>
        <v>45889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2">
        <f t="shared" si="847"/>
        <v>45878</v>
      </c>
      <c r="B1703" s="103">
        <f t="shared" si="839"/>
        <v>72.00818246</v>
      </c>
      <c r="C1703" s="192">
        <f t="shared" si="857"/>
        <v>50.313265957422949</v>
      </c>
      <c r="D1703" s="104">
        <f t="shared" si="848"/>
        <v>1143.3130000000001</v>
      </c>
      <c r="E1703" s="105">
        <f t="shared" si="834"/>
        <v>1146.575</v>
      </c>
      <c r="F1703" s="106">
        <f t="shared" si="835"/>
        <v>45829</v>
      </c>
      <c r="G1703" s="107">
        <f t="shared" si="840"/>
        <v>2.8531119649648495E-3</v>
      </c>
      <c r="H1703" s="108">
        <f t="shared" si="853"/>
        <v>45889</v>
      </c>
      <c r="I1703" s="108">
        <f t="shared" si="841"/>
        <v>45889</v>
      </c>
      <c r="J1703" s="109">
        <f t="shared" si="849"/>
        <v>22</v>
      </c>
      <c r="K1703" s="109">
        <f t="shared" si="838"/>
        <v>15</v>
      </c>
      <c r="L1703" s="8">
        <f t="shared" si="850"/>
        <v>1.0019444200000001</v>
      </c>
      <c r="M1703" s="110">
        <f t="shared" si="837"/>
        <v>1.00285311</v>
      </c>
      <c r="N1703" s="110">
        <f t="shared" si="858"/>
        <v>1.415855480133589</v>
      </c>
      <c r="O1703" s="103">
        <f t="shared" si="836"/>
        <v>1.41860849</v>
      </c>
      <c r="P1703" s="103">
        <f t="shared" si="842"/>
        <v>71.374826240000004</v>
      </c>
      <c r="Q1703" s="11">
        <f t="shared" si="856"/>
        <v>0</v>
      </c>
      <c r="R1703" s="30">
        <f t="shared" si="851"/>
        <v>0</v>
      </c>
      <c r="S1703" s="8">
        <f t="shared" si="843"/>
        <v>0</v>
      </c>
      <c r="T1703" s="113">
        <f t="shared" si="852"/>
        <v>0.16</v>
      </c>
      <c r="U1703" s="111">
        <f t="shared" si="859"/>
        <v>15</v>
      </c>
      <c r="V1703" s="111">
        <v>252</v>
      </c>
      <c r="W1703" s="110">
        <f t="shared" si="844"/>
        <v>1.008873664</v>
      </c>
      <c r="X1703" s="103">
        <f t="shared" si="845"/>
        <v>0.63335622000000003</v>
      </c>
      <c r="Y1703" s="103">
        <f t="shared" si="846"/>
        <v>0</v>
      </c>
      <c r="Z1703" s="114" t="str">
        <f t="shared" si="854"/>
        <v>A+J=</v>
      </c>
      <c r="AA1703" s="108">
        <f t="shared" si="855"/>
        <v>45889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2">
        <f t="shared" si="847"/>
        <v>45879</v>
      </c>
      <c r="B1704" s="103">
        <f t="shared" si="839"/>
        <v>72.00818246</v>
      </c>
      <c r="C1704" s="192">
        <f t="shared" si="857"/>
        <v>50.313265957422949</v>
      </c>
      <c r="D1704" s="104">
        <f t="shared" si="848"/>
        <v>1143.3130000000001</v>
      </c>
      <c r="E1704" s="105">
        <f t="shared" ref="E1704:E1767" si="860">IF($K1704=1,VLOOKUP($A1703,$AO$10:$AS$165,4),E1703)</f>
        <v>1146.575</v>
      </c>
      <c r="F1704" s="106">
        <f t="shared" ref="F1704:F1767" si="861">IF($K1704=1,VLOOKUP($A1703,$AO$10:$AS$165,5),F1703)</f>
        <v>45829</v>
      </c>
      <c r="G1704" s="107">
        <f t="shared" si="840"/>
        <v>2.8531119649648495E-3</v>
      </c>
      <c r="H1704" s="108">
        <f t="shared" si="853"/>
        <v>45889</v>
      </c>
      <c r="I1704" s="108">
        <f t="shared" si="841"/>
        <v>45889</v>
      </c>
      <c r="J1704" s="109">
        <f t="shared" si="849"/>
        <v>22</v>
      </c>
      <c r="K1704" s="109">
        <f t="shared" si="838"/>
        <v>15</v>
      </c>
      <c r="L1704" s="8">
        <f t="shared" si="850"/>
        <v>1.0019444200000001</v>
      </c>
      <c r="M1704" s="110">
        <f t="shared" si="837"/>
        <v>1.00285311</v>
      </c>
      <c r="N1704" s="110">
        <f t="shared" si="858"/>
        <v>1.415855480133589</v>
      </c>
      <c r="O1704" s="103">
        <f t="shared" si="836"/>
        <v>1.41860849</v>
      </c>
      <c r="P1704" s="103">
        <f t="shared" si="842"/>
        <v>71.374826240000004</v>
      </c>
      <c r="Q1704" s="11">
        <f t="shared" si="856"/>
        <v>0</v>
      </c>
      <c r="R1704" s="30">
        <f t="shared" si="851"/>
        <v>0</v>
      </c>
      <c r="S1704" s="8">
        <f t="shared" si="843"/>
        <v>0</v>
      </c>
      <c r="T1704" s="113">
        <f t="shared" si="852"/>
        <v>0.16</v>
      </c>
      <c r="U1704" s="111">
        <f t="shared" si="859"/>
        <v>15</v>
      </c>
      <c r="V1704" s="111">
        <v>252</v>
      </c>
      <c r="W1704" s="110">
        <f t="shared" si="844"/>
        <v>1.008873664</v>
      </c>
      <c r="X1704" s="103">
        <f t="shared" si="845"/>
        <v>0.63335622000000003</v>
      </c>
      <c r="Y1704" s="103">
        <f t="shared" si="846"/>
        <v>0</v>
      </c>
      <c r="Z1704" s="114" t="str">
        <f t="shared" si="854"/>
        <v>A+J=</v>
      </c>
      <c r="AA1704" s="108">
        <f t="shared" si="855"/>
        <v>45889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2">
        <f t="shared" si="847"/>
        <v>45880</v>
      </c>
      <c r="B1705" s="103">
        <f t="shared" si="839"/>
        <v>72.00818246</v>
      </c>
      <c r="C1705" s="192">
        <f t="shared" si="857"/>
        <v>50.313265957422949</v>
      </c>
      <c r="D1705" s="104">
        <f t="shared" si="848"/>
        <v>1143.3130000000001</v>
      </c>
      <c r="E1705" s="105">
        <f t="shared" si="860"/>
        <v>1146.575</v>
      </c>
      <c r="F1705" s="106">
        <f t="shared" si="861"/>
        <v>45829</v>
      </c>
      <c r="G1705" s="107">
        <f t="shared" si="840"/>
        <v>2.8531119649648495E-3</v>
      </c>
      <c r="H1705" s="108">
        <f t="shared" si="853"/>
        <v>45889</v>
      </c>
      <c r="I1705" s="108">
        <f t="shared" si="841"/>
        <v>45889</v>
      </c>
      <c r="J1705" s="109">
        <f t="shared" si="849"/>
        <v>22</v>
      </c>
      <c r="K1705" s="109">
        <f t="shared" si="838"/>
        <v>15</v>
      </c>
      <c r="L1705" s="8">
        <f t="shared" si="850"/>
        <v>1.0019444200000001</v>
      </c>
      <c r="M1705" s="110">
        <f t="shared" si="837"/>
        <v>1.00285311</v>
      </c>
      <c r="N1705" s="110">
        <f t="shared" si="858"/>
        <v>1.415855480133589</v>
      </c>
      <c r="O1705" s="103">
        <f t="shared" ref="O1705:O1768" si="862">TRUNC(TRUNC((L1705*N1705),15),8)</f>
        <v>1.41860849</v>
      </c>
      <c r="P1705" s="103">
        <f t="shared" si="842"/>
        <v>71.374826240000004</v>
      </c>
      <c r="Q1705" s="11">
        <f t="shared" si="856"/>
        <v>0</v>
      </c>
      <c r="R1705" s="30">
        <f t="shared" si="851"/>
        <v>0</v>
      </c>
      <c r="S1705" s="8">
        <f t="shared" si="843"/>
        <v>0</v>
      </c>
      <c r="T1705" s="113">
        <f t="shared" si="852"/>
        <v>0.16</v>
      </c>
      <c r="U1705" s="111">
        <f t="shared" si="859"/>
        <v>15</v>
      </c>
      <c r="V1705" s="111">
        <v>252</v>
      </c>
      <c r="W1705" s="110">
        <f t="shared" si="844"/>
        <v>1.008873664</v>
      </c>
      <c r="X1705" s="103">
        <f t="shared" si="845"/>
        <v>0.63335622000000003</v>
      </c>
      <c r="Y1705" s="103">
        <f t="shared" si="846"/>
        <v>0</v>
      </c>
      <c r="Z1705" s="114" t="str">
        <f t="shared" si="854"/>
        <v>A+J=</v>
      </c>
      <c r="AA1705" s="108">
        <f t="shared" si="855"/>
        <v>45889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2">
        <f t="shared" si="847"/>
        <v>45881</v>
      </c>
      <c r="B1706" s="103">
        <f t="shared" si="839"/>
        <v>72.059936520000008</v>
      </c>
      <c r="C1706" s="192">
        <f t="shared" si="857"/>
        <v>50.313265957422949</v>
      </c>
      <c r="D1706" s="104">
        <f t="shared" si="848"/>
        <v>1143.3130000000001</v>
      </c>
      <c r="E1706" s="105">
        <f t="shared" si="860"/>
        <v>1146.575</v>
      </c>
      <c r="F1706" s="106">
        <f t="shared" si="861"/>
        <v>45829</v>
      </c>
      <c r="G1706" s="107">
        <f t="shared" si="840"/>
        <v>2.8531119649648495E-3</v>
      </c>
      <c r="H1706" s="108">
        <f t="shared" si="853"/>
        <v>45889</v>
      </c>
      <c r="I1706" s="108">
        <f t="shared" si="841"/>
        <v>45889</v>
      </c>
      <c r="J1706" s="109">
        <f t="shared" si="849"/>
        <v>22</v>
      </c>
      <c r="K1706" s="109">
        <f t="shared" si="838"/>
        <v>16</v>
      </c>
      <c r="L1706" s="8">
        <f t="shared" si="850"/>
        <v>1.0020741799999999</v>
      </c>
      <c r="M1706" s="110">
        <f t="shared" ref="M1706:M1769" si="863">IF(I1706&gt;I1705,L1705,M1705)</f>
        <v>1.00285311</v>
      </c>
      <c r="N1706" s="110">
        <f t="shared" si="858"/>
        <v>1.415855480133589</v>
      </c>
      <c r="O1706" s="103">
        <f t="shared" si="862"/>
        <v>1.4187922100000001</v>
      </c>
      <c r="P1706" s="103">
        <f t="shared" si="842"/>
        <v>71.384069800000006</v>
      </c>
      <c r="Q1706" s="11">
        <f t="shared" si="856"/>
        <v>0</v>
      </c>
      <c r="R1706" s="30">
        <f t="shared" si="851"/>
        <v>0</v>
      </c>
      <c r="S1706" s="8">
        <f t="shared" si="843"/>
        <v>0</v>
      </c>
      <c r="T1706" s="113">
        <f t="shared" si="852"/>
        <v>0.16</v>
      </c>
      <c r="U1706" s="111">
        <f t="shared" si="859"/>
        <v>16</v>
      </c>
      <c r="V1706" s="111">
        <v>252</v>
      </c>
      <c r="W1706" s="110">
        <f t="shared" si="844"/>
        <v>1.0094680330000001</v>
      </c>
      <c r="X1706" s="103">
        <f t="shared" si="845"/>
        <v>0.67586672000000003</v>
      </c>
      <c r="Y1706" s="103">
        <f t="shared" si="846"/>
        <v>0</v>
      </c>
      <c r="Z1706" s="114" t="str">
        <f t="shared" si="854"/>
        <v>A+J=</v>
      </c>
      <c r="AA1706" s="108">
        <f t="shared" si="855"/>
        <v>45889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2">
        <f t="shared" si="847"/>
        <v>45882</v>
      </c>
      <c r="B1707" s="103">
        <f t="shared" si="839"/>
        <v>72.111728150000005</v>
      </c>
      <c r="C1707" s="192">
        <f t="shared" si="857"/>
        <v>50.313265957422949</v>
      </c>
      <c r="D1707" s="104">
        <f t="shared" si="848"/>
        <v>1143.3130000000001</v>
      </c>
      <c r="E1707" s="105">
        <f t="shared" si="860"/>
        <v>1146.575</v>
      </c>
      <c r="F1707" s="106">
        <f t="shared" si="861"/>
        <v>45829</v>
      </c>
      <c r="G1707" s="107">
        <f t="shared" si="840"/>
        <v>2.8531119649648495E-3</v>
      </c>
      <c r="H1707" s="108">
        <f t="shared" si="853"/>
        <v>45889</v>
      </c>
      <c r="I1707" s="108">
        <f t="shared" si="841"/>
        <v>45889</v>
      </c>
      <c r="J1707" s="109">
        <f t="shared" si="849"/>
        <v>22</v>
      </c>
      <c r="K1707" s="109">
        <f t="shared" si="838"/>
        <v>17</v>
      </c>
      <c r="L1707" s="8">
        <f t="shared" si="850"/>
        <v>1.0022039599999999</v>
      </c>
      <c r="M1707" s="110">
        <f t="shared" si="863"/>
        <v>1.00285311</v>
      </c>
      <c r="N1707" s="110">
        <f t="shared" si="858"/>
        <v>1.415855480133589</v>
      </c>
      <c r="O1707" s="103">
        <f t="shared" si="862"/>
        <v>1.41897596</v>
      </c>
      <c r="P1707" s="103">
        <f t="shared" si="842"/>
        <v>71.393314860000004</v>
      </c>
      <c r="Q1707" s="11">
        <f t="shared" si="856"/>
        <v>0</v>
      </c>
      <c r="R1707" s="30">
        <f t="shared" si="851"/>
        <v>0</v>
      </c>
      <c r="S1707" s="8">
        <f t="shared" si="843"/>
        <v>0</v>
      </c>
      <c r="T1707" s="113">
        <f t="shared" si="852"/>
        <v>0.16</v>
      </c>
      <c r="U1707" s="111">
        <f t="shared" si="859"/>
        <v>17</v>
      </c>
      <c r="V1707" s="111">
        <v>252</v>
      </c>
      <c r="W1707" s="110">
        <f t="shared" si="844"/>
        <v>1.0100627529999999</v>
      </c>
      <c r="X1707" s="103">
        <f t="shared" si="845"/>
        <v>0.71841328999999998</v>
      </c>
      <c r="Y1707" s="103">
        <f t="shared" si="846"/>
        <v>0</v>
      </c>
      <c r="Z1707" s="114" t="str">
        <f t="shared" si="854"/>
        <v>A+J=</v>
      </c>
      <c r="AA1707" s="108">
        <f t="shared" si="855"/>
        <v>45889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2">
        <f t="shared" si="847"/>
        <v>45883</v>
      </c>
      <c r="B1708" s="103">
        <f t="shared" si="839"/>
        <v>72.163556780000008</v>
      </c>
      <c r="C1708" s="192">
        <f t="shared" si="857"/>
        <v>50.313265957422949</v>
      </c>
      <c r="D1708" s="104">
        <f t="shared" si="848"/>
        <v>1143.3130000000001</v>
      </c>
      <c r="E1708" s="105">
        <f t="shared" si="860"/>
        <v>1146.575</v>
      </c>
      <c r="F1708" s="106">
        <f t="shared" si="861"/>
        <v>45829</v>
      </c>
      <c r="G1708" s="107">
        <f t="shared" si="840"/>
        <v>2.8531119649648495E-3</v>
      </c>
      <c r="H1708" s="108">
        <f t="shared" si="853"/>
        <v>45889</v>
      </c>
      <c r="I1708" s="108">
        <f t="shared" si="841"/>
        <v>45889</v>
      </c>
      <c r="J1708" s="109">
        <f t="shared" si="849"/>
        <v>22</v>
      </c>
      <c r="K1708" s="109">
        <f t="shared" ref="K1708:K1771" si="864">(J1708-(NETWORKDAYS(A1708,I1708,AD$171:AD$502)-1))</f>
        <v>18</v>
      </c>
      <c r="L1708" s="8">
        <f t="shared" si="850"/>
        <v>1.00233375</v>
      </c>
      <c r="M1708" s="110">
        <f t="shared" si="863"/>
        <v>1.00285311</v>
      </c>
      <c r="N1708" s="110">
        <f t="shared" si="858"/>
        <v>1.415855480133589</v>
      </c>
      <c r="O1708" s="103">
        <f t="shared" si="862"/>
        <v>1.4191597300000001</v>
      </c>
      <c r="P1708" s="103">
        <f t="shared" si="842"/>
        <v>71.402560930000007</v>
      </c>
      <c r="Q1708" s="11">
        <f t="shared" si="856"/>
        <v>0</v>
      </c>
      <c r="R1708" s="30">
        <f t="shared" si="851"/>
        <v>0</v>
      </c>
      <c r="S1708" s="8">
        <f t="shared" si="843"/>
        <v>0</v>
      </c>
      <c r="T1708" s="113">
        <f t="shared" si="852"/>
        <v>0.16</v>
      </c>
      <c r="U1708" s="111">
        <f t="shared" si="859"/>
        <v>18</v>
      </c>
      <c r="V1708" s="111">
        <v>252</v>
      </c>
      <c r="W1708" s="110">
        <f t="shared" si="844"/>
        <v>1.0106578230000001</v>
      </c>
      <c r="X1708" s="103">
        <f t="shared" si="845"/>
        <v>0.76099585000000003</v>
      </c>
      <c r="Y1708" s="103">
        <f t="shared" si="846"/>
        <v>0</v>
      </c>
      <c r="Z1708" s="114" t="str">
        <f t="shared" si="854"/>
        <v>A+J=</v>
      </c>
      <c r="AA1708" s="108">
        <f t="shared" si="855"/>
        <v>45889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2">
        <f t="shared" si="847"/>
        <v>45884</v>
      </c>
      <c r="B1709" s="103">
        <f t="shared" si="839"/>
        <v>72.215423000000001</v>
      </c>
      <c r="C1709" s="192">
        <f t="shared" si="857"/>
        <v>50.313265957422949</v>
      </c>
      <c r="D1709" s="104">
        <f t="shared" si="848"/>
        <v>1143.3130000000001</v>
      </c>
      <c r="E1709" s="105">
        <f t="shared" si="860"/>
        <v>1146.575</v>
      </c>
      <c r="F1709" s="106">
        <f t="shared" si="861"/>
        <v>45829</v>
      </c>
      <c r="G1709" s="107">
        <f t="shared" si="840"/>
        <v>2.8531119649648495E-3</v>
      </c>
      <c r="H1709" s="108">
        <f t="shared" si="853"/>
        <v>45889</v>
      </c>
      <c r="I1709" s="108">
        <f t="shared" si="841"/>
        <v>45889</v>
      </c>
      <c r="J1709" s="109">
        <f t="shared" si="849"/>
        <v>22</v>
      </c>
      <c r="K1709" s="109">
        <f t="shared" si="864"/>
        <v>19</v>
      </c>
      <c r="L1709" s="8">
        <f t="shared" si="850"/>
        <v>1.00246357</v>
      </c>
      <c r="M1709" s="110">
        <f t="shared" si="863"/>
        <v>1.00285311</v>
      </c>
      <c r="N1709" s="110">
        <f t="shared" si="858"/>
        <v>1.415855480133589</v>
      </c>
      <c r="O1709" s="103">
        <f t="shared" si="862"/>
        <v>1.4193435299999999</v>
      </c>
      <c r="P1709" s="103">
        <f t="shared" si="842"/>
        <v>71.411808500000006</v>
      </c>
      <c r="Q1709" s="11">
        <f t="shared" si="856"/>
        <v>0</v>
      </c>
      <c r="R1709" s="30">
        <f t="shared" si="851"/>
        <v>0</v>
      </c>
      <c r="S1709" s="8">
        <f t="shared" si="843"/>
        <v>0</v>
      </c>
      <c r="T1709" s="113">
        <f t="shared" si="852"/>
        <v>0.16</v>
      </c>
      <c r="U1709" s="111">
        <f t="shared" si="859"/>
        <v>19</v>
      </c>
      <c r="V1709" s="111">
        <v>252</v>
      </c>
      <c r="W1709" s="110">
        <f t="shared" si="844"/>
        <v>1.0112532439999999</v>
      </c>
      <c r="X1709" s="103">
        <f t="shared" si="845"/>
        <v>0.80361450000000001</v>
      </c>
      <c r="Y1709" s="103">
        <f t="shared" si="846"/>
        <v>0</v>
      </c>
      <c r="Z1709" s="114" t="str">
        <f t="shared" si="854"/>
        <v>A+J=</v>
      </c>
      <c r="AA1709" s="108">
        <f t="shared" si="855"/>
        <v>45889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2">
        <f t="shared" si="847"/>
        <v>45885</v>
      </c>
      <c r="B1710" s="103">
        <f t="shared" si="839"/>
        <v>72.267326260000004</v>
      </c>
      <c r="C1710" s="192">
        <f t="shared" si="857"/>
        <v>50.313265957422949</v>
      </c>
      <c r="D1710" s="104">
        <f t="shared" si="848"/>
        <v>1143.3130000000001</v>
      </c>
      <c r="E1710" s="105">
        <f t="shared" si="860"/>
        <v>1146.575</v>
      </c>
      <c r="F1710" s="106">
        <f t="shared" si="861"/>
        <v>45829</v>
      </c>
      <c r="G1710" s="107">
        <f t="shared" si="840"/>
        <v>2.8531119649648495E-3</v>
      </c>
      <c r="H1710" s="108">
        <f t="shared" si="853"/>
        <v>45889</v>
      </c>
      <c r="I1710" s="108">
        <f t="shared" si="841"/>
        <v>45889</v>
      </c>
      <c r="J1710" s="109">
        <f t="shared" si="849"/>
        <v>22</v>
      </c>
      <c r="K1710" s="109">
        <f t="shared" si="864"/>
        <v>20</v>
      </c>
      <c r="L1710" s="8">
        <f t="shared" si="850"/>
        <v>1.0025934000000001</v>
      </c>
      <c r="M1710" s="110">
        <f t="shared" si="863"/>
        <v>1.00285311</v>
      </c>
      <c r="N1710" s="110">
        <f t="shared" si="858"/>
        <v>1.415855480133589</v>
      </c>
      <c r="O1710" s="103">
        <f t="shared" si="862"/>
        <v>1.4195273500000001</v>
      </c>
      <c r="P1710" s="103">
        <f t="shared" si="842"/>
        <v>71.421057090000005</v>
      </c>
      <c r="Q1710" s="11">
        <f t="shared" si="856"/>
        <v>0</v>
      </c>
      <c r="R1710" s="30">
        <f t="shared" si="851"/>
        <v>0</v>
      </c>
      <c r="S1710" s="8">
        <f t="shared" si="843"/>
        <v>0</v>
      </c>
      <c r="T1710" s="113">
        <f t="shared" si="852"/>
        <v>0.16</v>
      </c>
      <c r="U1710" s="111">
        <f t="shared" si="859"/>
        <v>20</v>
      </c>
      <c r="V1710" s="111">
        <v>252</v>
      </c>
      <c r="W1710" s="110">
        <f t="shared" si="844"/>
        <v>1.0118490149999999</v>
      </c>
      <c r="X1710" s="103">
        <f t="shared" si="845"/>
        <v>0.84626917000000002</v>
      </c>
      <c r="Y1710" s="103">
        <f t="shared" si="846"/>
        <v>0</v>
      </c>
      <c r="Z1710" s="114" t="str">
        <f t="shared" si="854"/>
        <v>A+J=</v>
      </c>
      <c r="AA1710" s="108">
        <f t="shared" si="855"/>
        <v>45889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2">
        <f t="shared" si="847"/>
        <v>45886</v>
      </c>
      <c r="B1711" s="103">
        <f t="shared" si="839"/>
        <v>72.267326260000004</v>
      </c>
      <c r="C1711" s="192">
        <f t="shared" si="857"/>
        <v>50.313265957422949</v>
      </c>
      <c r="D1711" s="104">
        <f t="shared" si="848"/>
        <v>1143.3130000000001</v>
      </c>
      <c r="E1711" s="105">
        <f t="shared" si="860"/>
        <v>1146.575</v>
      </c>
      <c r="F1711" s="106">
        <f t="shared" si="861"/>
        <v>45829</v>
      </c>
      <c r="G1711" s="107">
        <f t="shared" si="840"/>
        <v>2.8531119649648495E-3</v>
      </c>
      <c r="H1711" s="108">
        <f t="shared" si="853"/>
        <v>45889</v>
      </c>
      <c r="I1711" s="108">
        <f t="shared" si="841"/>
        <v>45889</v>
      </c>
      <c r="J1711" s="109">
        <f t="shared" si="849"/>
        <v>22</v>
      </c>
      <c r="K1711" s="109">
        <f t="shared" si="864"/>
        <v>20</v>
      </c>
      <c r="L1711" s="8">
        <f t="shared" si="850"/>
        <v>1.0025934000000001</v>
      </c>
      <c r="M1711" s="110">
        <f t="shared" si="863"/>
        <v>1.00285311</v>
      </c>
      <c r="N1711" s="110">
        <f t="shared" si="858"/>
        <v>1.415855480133589</v>
      </c>
      <c r="O1711" s="103">
        <f t="shared" si="862"/>
        <v>1.4195273500000001</v>
      </c>
      <c r="P1711" s="103">
        <f t="shared" si="842"/>
        <v>71.421057090000005</v>
      </c>
      <c r="Q1711" s="11">
        <f t="shared" si="856"/>
        <v>0</v>
      </c>
      <c r="R1711" s="30">
        <f t="shared" si="851"/>
        <v>0</v>
      </c>
      <c r="S1711" s="8">
        <f t="shared" si="843"/>
        <v>0</v>
      </c>
      <c r="T1711" s="113">
        <f t="shared" si="852"/>
        <v>0.16</v>
      </c>
      <c r="U1711" s="111">
        <f t="shared" si="859"/>
        <v>20</v>
      </c>
      <c r="V1711" s="111">
        <v>252</v>
      </c>
      <c r="W1711" s="110">
        <f t="shared" si="844"/>
        <v>1.0118490149999999</v>
      </c>
      <c r="X1711" s="103">
        <f t="shared" si="845"/>
        <v>0.84626917000000002</v>
      </c>
      <c r="Y1711" s="103">
        <f t="shared" si="846"/>
        <v>0</v>
      </c>
      <c r="Z1711" s="114" t="str">
        <f t="shared" si="854"/>
        <v>A+J=</v>
      </c>
      <c r="AA1711" s="108">
        <f t="shared" si="855"/>
        <v>45889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2">
        <f t="shared" si="847"/>
        <v>45887</v>
      </c>
      <c r="B1712" s="103">
        <f t="shared" si="839"/>
        <v>72.267326260000004</v>
      </c>
      <c r="C1712" s="192">
        <f t="shared" si="857"/>
        <v>50.313265957422949</v>
      </c>
      <c r="D1712" s="104">
        <f t="shared" si="848"/>
        <v>1143.3130000000001</v>
      </c>
      <c r="E1712" s="105">
        <f t="shared" si="860"/>
        <v>1146.575</v>
      </c>
      <c r="F1712" s="106">
        <f t="shared" si="861"/>
        <v>45829</v>
      </c>
      <c r="G1712" s="107">
        <f t="shared" si="840"/>
        <v>2.8531119649648495E-3</v>
      </c>
      <c r="H1712" s="108">
        <f t="shared" si="853"/>
        <v>45889</v>
      </c>
      <c r="I1712" s="108">
        <f t="shared" si="841"/>
        <v>45889</v>
      </c>
      <c r="J1712" s="109">
        <f t="shared" si="849"/>
        <v>22</v>
      </c>
      <c r="K1712" s="109">
        <f t="shared" si="864"/>
        <v>20</v>
      </c>
      <c r="L1712" s="8">
        <f t="shared" si="850"/>
        <v>1.0025934000000001</v>
      </c>
      <c r="M1712" s="110">
        <f t="shared" si="863"/>
        <v>1.00285311</v>
      </c>
      <c r="N1712" s="110">
        <f t="shared" si="858"/>
        <v>1.415855480133589</v>
      </c>
      <c r="O1712" s="103">
        <f t="shared" si="862"/>
        <v>1.4195273500000001</v>
      </c>
      <c r="P1712" s="103">
        <f t="shared" si="842"/>
        <v>71.421057090000005</v>
      </c>
      <c r="Q1712" s="11">
        <f t="shared" si="856"/>
        <v>0</v>
      </c>
      <c r="R1712" s="30">
        <f t="shared" si="851"/>
        <v>0</v>
      </c>
      <c r="S1712" s="8">
        <f t="shared" si="843"/>
        <v>0</v>
      </c>
      <c r="T1712" s="113">
        <f t="shared" si="852"/>
        <v>0.16</v>
      </c>
      <c r="U1712" s="111">
        <f t="shared" si="859"/>
        <v>20</v>
      </c>
      <c r="V1712" s="111">
        <v>252</v>
      </c>
      <c r="W1712" s="110">
        <f t="shared" si="844"/>
        <v>1.0118490149999999</v>
      </c>
      <c r="X1712" s="103">
        <f t="shared" si="845"/>
        <v>0.84626917000000002</v>
      </c>
      <c r="Y1712" s="103">
        <f t="shared" si="846"/>
        <v>0</v>
      </c>
      <c r="Z1712" s="114" t="str">
        <f t="shared" si="854"/>
        <v>A+J=</v>
      </c>
      <c r="AA1712" s="108">
        <f t="shared" si="855"/>
        <v>45889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2">
        <f t="shared" si="847"/>
        <v>45888</v>
      </c>
      <c r="B1713" s="103">
        <f t="shared" si="839"/>
        <v>72.3192667</v>
      </c>
      <c r="C1713" s="192">
        <f t="shared" si="857"/>
        <v>50.313265957422949</v>
      </c>
      <c r="D1713" s="104">
        <f t="shared" si="848"/>
        <v>1143.3130000000001</v>
      </c>
      <c r="E1713" s="105">
        <f t="shared" si="860"/>
        <v>1146.575</v>
      </c>
      <c r="F1713" s="106">
        <f t="shared" si="861"/>
        <v>45829</v>
      </c>
      <c r="G1713" s="107">
        <f t="shared" si="840"/>
        <v>2.8531119649648495E-3</v>
      </c>
      <c r="H1713" s="108">
        <f t="shared" si="853"/>
        <v>45889</v>
      </c>
      <c r="I1713" s="108">
        <f t="shared" si="841"/>
        <v>45889</v>
      </c>
      <c r="J1713" s="109">
        <f t="shared" si="849"/>
        <v>22</v>
      </c>
      <c r="K1713" s="109">
        <f t="shared" si="864"/>
        <v>21</v>
      </c>
      <c r="L1713" s="8">
        <f t="shared" si="850"/>
        <v>1.0027232399999999</v>
      </c>
      <c r="M1713" s="110">
        <f t="shared" si="863"/>
        <v>1.00285311</v>
      </c>
      <c r="N1713" s="110">
        <f t="shared" si="858"/>
        <v>1.415855480133589</v>
      </c>
      <c r="O1713" s="103">
        <f t="shared" si="862"/>
        <v>1.4197111899999999</v>
      </c>
      <c r="P1713" s="103">
        <f t="shared" si="842"/>
        <v>71.430306680000001</v>
      </c>
      <c r="Q1713" s="11">
        <f t="shared" si="856"/>
        <v>0</v>
      </c>
      <c r="R1713" s="30">
        <f t="shared" si="851"/>
        <v>0</v>
      </c>
      <c r="S1713" s="8">
        <f t="shared" si="843"/>
        <v>0</v>
      </c>
      <c r="T1713" s="113">
        <f t="shared" si="852"/>
        <v>0.16</v>
      </c>
      <c r="U1713" s="111">
        <f t="shared" si="859"/>
        <v>21</v>
      </c>
      <c r="V1713" s="111">
        <v>252</v>
      </c>
      <c r="W1713" s="110">
        <f t="shared" si="844"/>
        <v>1.0124451379999999</v>
      </c>
      <c r="X1713" s="103">
        <f t="shared" si="845"/>
        <v>0.88896001999999996</v>
      </c>
      <c r="Y1713" s="103">
        <f t="shared" si="846"/>
        <v>0</v>
      </c>
      <c r="Z1713" s="114" t="str">
        <f t="shared" si="854"/>
        <v>A+J=</v>
      </c>
      <c r="AA1713" s="108">
        <f t="shared" si="855"/>
        <v>45889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2">
        <f t="shared" si="847"/>
        <v>45889</v>
      </c>
      <c r="B1714" s="103">
        <f t="shared" si="839"/>
        <v>72.371245279999997</v>
      </c>
      <c r="C1714" s="192">
        <f t="shared" si="857"/>
        <v>50.313265957422949</v>
      </c>
      <c r="D1714" s="104">
        <f t="shared" si="848"/>
        <v>1143.3130000000001</v>
      </c>
      <c r="E1714" s="105">
        <f t="shared" si="860"/>
        <v>1146.575</v>
      </c>
      <c r="F1714" s="106">
        <f t="shared" si="861"/>
        <v>45829</v>
      </c>
      <c r="G1714" s="107">
        <f t="shared" si="840"/>
        <v>2.8531119649648495E-3</v>
      </c>
      <c r="H1714" s="108">
        <f t="shared" si="853"/>
        <v>45922</v>
      </c>
      <c r="I1714" s="108">
        <f t="shared" si="841"/>
        <v>45889</v>
      </c>
      <c r="J1714" s="109">
        <f t="shared" si="849"/>
        <v>22</v>
      </c>
      <c r="K1714" s="109">
        <f t="shared" si="864"/>
        <v>22</v>
      </c>
      <c r="L1714" s="8">
        <f t="shared" si="850"/>
        <v>1.00285311</v>
      </c>
      <c r="M1714" s="110">
        <f t="shared" si="863"/>
        <v>1.00285311</v>
      </c>
      <c r="N1714" s="110">
        <f t="shared" si="858"/>
        <v>1.415855480133589</v>
      </c>
      <c r="O1714" s="103">
        <f t="shared" si="862"/>
        <v>1.4198950699999999</v>
      </c>
      <c r="P1714" s="103">
        <f t="shared" si="842"/>
        <v>71.43955828</v>
      </c>
      <c r="Q1714" s="11">
        <f t="shared" si="856"/>
        <v>56</v>
      </c>
      <c r="R1714" s="30">
        <f t="shared" si="851"/>
        <v>0.13348699999999999</v>
      </c>
      <c r="S1714" s="8">
        <f t="shared" si="843"/>
        <v>9.5362523100000001</v>
      </c>
      <c r="T1714" s="113">
        <f t="shared" si="852"/>
        <v>0.16</v>
      </c>
      <c r="U1714" s="111">
        <f t="shared" si="859"/>
        <v>22</v>
      </c>
      <c r="V1714" s="111">
        <v>252</v>
      </c>
      <c r="W1714" s="110">
        <f t="shared" si="844"/>
        <v>1.0130416120000001</v>
      </c>
      <c r="X1714" s="103">
        <f t="shared" si="845"/>
        <v>0.93168700000000004</v>
      </c>
      <c r="Y1714" s="103">
        <f t="shared" si="846"/>
        <v>10.46793931</v>
      </c>
      <c r="Z1714" s="114" t="str">
        <f t="shared" si="854"/>
        <v>A+J=</v>
      </c>
      <c r="AA1714" s="108">
        <f t="shared" si="855"/>
        <v>45889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2">
        <f t="shared" si="847"/>
        <v>45890</v>
      </c>
      <c r="B1715" s="103">
        <f t="shared" si="839"/>
        <v>61.947448180000002</v>
      </c>
      <c r="C1715" s="192">
        <f t="shared" si="857"/>
        <v>43.597099029679477</v>
      </c>
      <c r="D1715" s="104">
        <f t="shared" si="848"/>
        <v>1143.3130000000001</v>
      </c>
      <c r="E1715" s="105">
        <f t="shared" si="860"/>
        <v>1146.575</v>
      </c>
      <c r="F1715" s="106">
        <f t="shared" si="861"/>
        <v>45858</v>
      </c>
      <c r="G1715" s="107">
        <f t="shared" si="840"/>
        <v>2.8531119649648495E-3</v>
      </c>
      <c r="H1715" s="108">
        <f t="shared" si="853"/>
        <v>45922</v>
      </c>
      <c r="I1715" s="108">
        <f t="shared" si="841"/>
        <v>45922</v>
      </c>
      <c r="J1715" s="109">
        <f t="shared" si="849"/>
        <v>23</v>
      </c>
      <c r="K1715" s="109">
        <f t="shared" si="864"/>
        <v>1</v>
      </c>
      <c r="L1715" s="8">
        <f t="shared" si="850"/>
        <v>1.0001238699999999</v>
      </c>
      <c r="M1715" s="110">
        <f t="shared" si="863"/>
        <v>1.00285311</v>
      </c>
      <c r="N1715" s="110">
        <f t="shared" si="858"/>
        <v>1.4198950715625129</v>
      </c>
      <c r="O1715" s="103">
        <f t="shared" si="862"/>
        <v>1.4200709499999999</v>
      </c>
      <c r="P1715" s="103">
        <f t="shared" si="842"/>
        <v>61.910973830000003</v>
      </c>
      <c r="Q1715" s="11">
        <f t="shared" si="856"/>
        <v>0</v>
      </c>
      <c r="R1715" s="30">
        <f t="shared" si="851"/>
        <v>0</v>
      </c>
      <c r="S1715" s="8">
        <f t="shared" si="843"/>
        <v>0</v>
      </c>
      <c r="T1715" s="113">
        <f t="shared" si="852"/>
        <v>0.16</v>
      </c>
      <c r="U1715" s="111">
        <f t="shared" si="859"/>
        <v>1</v>
      </c>
      <c r="V1715" s="111">
        <v>252</v>
      </c>
      <c r="W1715" s="110">
        <f t="shared" si="844"/>
        <v>1.0005891419999999</v>
      </c>
      <c r="X1715" s="103">
        <f t="shared" si="845"/>
        <v>3.6474350000000003E-2</v>
      </c>
      <c r="Y1715" s="103">
        <f t="shared" si="846"/>
        <v>0</v>
      </c>
      <c r="Z1715" s="114" t="str">
        <f t="shared" si="854"/>
        <v>A+J=</v>
      </c>
      <c r="AA1715" s="108">
        <f t="shared" si="855"/>
        <v>45922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2">
        <f t="shared" si="847"/>
        <v>45891</v>
      </c>
      <c r="B1716" s="103">
        <f t="shared" si="839"/>
        <v>61.991622600000007</v>
      </c>
      <c r="C1716" s="192">
        <f t="shared" si="857"/>
        <v>43.597099029679477</v>
      </c>
      <c r="D1716" s="104">
        <f t="shared" si="848"/>
        <v>1143.3130000000001</v>
      </c>
      <c r="E1716" s="105">
        <f t="shared" si="860"/>
        <v>1146.575</v>
      </c>
      <c r="F1716" s="106">
        <f t="shared" si="861"/>
        <v>45858</v>
      </c>
      <c r="G1716" s="107">
        <f t="shared" si="840"/>
        <v>2.8531119649648495E-3</v>
      </c>
      <c r="H1716" s="108">
        <f t="shared" si="853"/>
        <v>45922</v>
      </c>
      <c r="I1716" s="108">
        <f t="shared" si="841"/>
        <v>45922</v>
      </c>
      <c r="J1716" s="109">
        <f t="shared" si="849"/>
        <v>23</v>
      </c>
      <c r="K1716" s="109">
        <f t="shared" si="864"/>
        <v>2</v>
      </c>
      <c r="L1716" s="8">
        <f t="shared" si="850"/>
        <v>1.0002477700000001</v>
      </c>
      <c r="M1716" s="110">
        <f t="shared" si="863"/>
        <v>1.00285311</v>
      </c>
      <c r="N1716" s="110">
        <f t="shared" si="858"/>
        <v>1.4198950715625129</v>
      </c>
      <c r="O1716" s="103">
        <f t="shared" si="862"/>
        <v>1.4202468699999999</v>
      </c>
      <c r="P1716" s="103">
        <f t="shared" si="842"/>
        <v>61.918643430000003</v>
      </c>
      <c r="Q1716" s="11">
        <f t="shared" si="856"/>
        <v>0</v>
      </c>
      <c r="R1716" s="30">
        <f t="shared" si="851"/>
        <v>0</v>
      </c>
      <c r="S1716" s="8">
        <f t="shared" si="843"/>
        <v>0</v>
      </c>
      <c r="T1716" s="113">
        <f t="shared" si="852"/>
        <v>0.16</v>
      </c>
      <c r="U1716" s="111">
        <f t="shared" si="859"/>
        <v>2</v>
      </c>
      <c r="V1716" s="111">
        <v>252</v>
      </c>
      <c r="W1716" s="110">
        <f t="shared" si="844"/>
        <v>1.0011786300000001</v>
      </c>
      <c r="X1716" s="103">
        <f t="shared" si="845"/>
        <v>7.2979169999999996E-2</v>
      </c>
      <c r="Y1716" s="103">
        <f t="shared" si="846"/>
        <v>0</v>
      </c>
      <c r="Z1716" s="114" t="str">
        <f t="shared" si="854"/>
        <v>A+J=</v>
      </c>
      <c r="AA1716" s="108">
        <f t="shared" si="855"/>
        <v>45922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2">
        <f t="shared" si="847"/>
        <v>45892</v>
      </c>
      <c r="B1717" s="103">
        <f t="shared" si="839"/>
        <v>62.035828549999998</v>
      </c>
      <c r="C1717" s="192">
        <f t="shared" si="857"/>
        <v>43.597099029679477</v>
      </c>
      <c r="D1717" s="104">
        <f t="shared" si="848"/>
        <v>1143.3130000000001</v>
      </c>
      <c r="E1717" s="105">
        <f t="shared" si="860"/>
        <v>1146.575</v>
      </c>
      <c r="F1717" s="106">
        <f t="shared" si="861"/>
        <v>45858</v>
      </c>
      <c r="G1717" s="107">
        <f t="shared" si="840"/>
        <v>2.8531119649648495E-3</v>
      </c>
      <c r="H1717" s="108">
        <f t="shared" si="853"/>
        <v>45922</v>
      </c>
      <c r="I1717" s="108">
        <f t="shared" si="841"/>
        <v>45922</v>
      </c>
      <c r="J1717" s="109">
        <f t="shared" si="849"/>
        <v>23</v>
      </c>
      <c r="K1717" s="109">
        <f t="shared" si="864"/>
        <v>3</v>
      </c>
      <c r="L1717" s="8">
        <f t="shared" si="850"/>
        <v>1.00037168</v>
      </c>
      <c r="M1717" s="110">
        <f t="shared" si="863"/>
        <v>1.00285311</v>
      </c>
      <c r="N1717" s="110">
        <f t="shared" si="858"/>
        <v>1.4198950715625129</v>
      </c>
      <c r="O1717" s="103">
        <f t="shared" si="862"/>
        <v>1.42042281</v>
      </c>
      <c r="P1717" s="103">
        <f t="shared" si="842"/>
        <v>61.926313909999998</v>
      </c>
      <c r="Q1717" s="11">
        <f t="shared" si="856"/>
        <v>0</v>
      </c>
      <c r="R1717" s="30">
        <f t="shared" si="851"/>
        <v>0</v>
      </c>
      <c r="S1717" s="8">
        <f t="shared" si="843"/>
        <v>0</v>
      </c>
      <c r="T1717" s="113">
        <f t="shared" si="852"/>
        <v>0.16</v>
      </c>
      <c r="U1717" s="111">
        <f t="shared" si="859"/>
        <v>3</v>
      </c>
      <c r="V1717" s="111">
        <v>252</v>
      </c>
      <c r="W1717" s="110">
        <f t="shared" si="844"/>
        <v>1.001768467</v>
      </c>
      <c r="X1717" s="103">
        <f t="shared" si="845"/>
        <v>0.10951464</v>
      </c>
      <c r="Y1717" s="103">
        <f t="shared" si="846"/>
        <v>0</v>
      </c>
      <c r="Z1717" s="114" t="str">
        <f t="shared" si="854"/>
        <v>A+J=</v>
      </c>
      <c r="AA1717" s="108">
        <f t="shared" si="855"/>
        <v>45922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2">
        <f t="shared" si="847"/>
        <v>45893</v>
      </c>
      <c r="B1718" s="103">
        <f t="shared" si="839"/>
        <v>62.035828549999998</v>
      </c>
      <c r="C1718" s="192">
        <f t="shared" si="857"/>
        <v>43.597099029679477</v>
      </c>
      <c r="D1718" s="104">
        <f t="shared" si="848"/>
        <v>1143.3130000000001</v>
      </c>
      <c r="E1718" s="105">
        <f t="shared" si="860"/>
        <v>1146.575</v>
      </c>
      <c r="F1718" s="106">
        <f t="shared" si="861"/>
        <v>45858</v>
      </c>
      <c r="G1718" s="107">
        <f t="shared" si="840"/>
        <v>2.8531119649648495E-3</v>
      </c>
      <c r="H1718" s="108">
        <f t="shared" si="853"/>
        <v>45922</v>
      </c>
      <c r="I1718" s="108">
        <f t="shared" si="841"/>
        <v>45922</v>
      </c>
      <c r="J1718" s="109">
        <f t="shared" si="849"/>
        <v>23</v>
      </c>
      <c r="K1718" s="109">
        <f t="shared" si="864"/>
        <v>3</v>
      </c>
      <c r="L1718" s="8">
        <f t="shared" si="850"/>
        <v>1.00037168</v>
      </c>
      <c r="M1718" s="110">
        <f t="shared" si="863"/>
        <v>1.00285311</v>
      </c>
      <c r="N1718" s="110">
        <f t="shared" si="858"/>
        <v>1.4198950715625129</v>
      </c>
      <c r="O1718" s="103">
        <f t="shared" si="862"/>
        <v>1.42042281</v>
      </c>
      <c r="P1718" s="103">
        <f t="shared" si="842"/>
        <v>61.926313909999998</v>
      </c>
      <c r="Q1718" s="11">
        <f t="shared" si="856"/>
        <v>0</v>
      </c>
      <c r="R1718" s="30">
        <f t="shared" si="851"/>
        <v>0</v>
      </c>
      <c r="S1718" s="8">
        <f t="shared" si="843"/>
        <v>0</v>
      </c>
      <c r="T1718" s="113">
        <f t="shared" si="852"/>
        <v>0.16</v>
      </c>
      <c r="U1718" s="111">
        <f t="shared" si="859"/>
        <v>3</v>
      </c>
      <c r="V1718" s="111">
        <v>252</v>
      </c>
      <c r="W1718" s="110">
        <f t="shared" si="844"/>
        <v>1.001768467</v>
      </c>
      <c r="X1718" s="103">
        <f t="shared" si="845"/>
        <v>0.10951464</v>
      </c>
      <c r="Y1718" s="103">
        <f t="shared" si="846"/>
        <v>0</v>
      </c>
      <c r="Z1718" s="114" t="str">
        <f t="shared" si="854"/>
        <v>A+J=</v>
      </c>
      <c r="AA1718" s="108">
        <f t="shared" si="855"/>
        <v>45922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2">
        <f t="shared" si="847"/>
        <v>45894</v>
      </c>
      <c r="B1719" s="103">
        <f t="shared" si="839"/>
        <v>62.035828549999998</v>
      </c>
      <c r="C1719" s="192">
        <f t="shared" si="857"/>
        <v>43.597099029679477</v>
      </c>
      <c r="D1719" s="104">
        <f t="shared" si="848"/>
        <v>1143.3130000000001</v>
      </c>
      <c r="E1719" s="105">
        <f t="shared" si="860"/>
        <v>1146.575</v>
      </c>
      <c r="F1719" s="106">
        <f t="shared" si="861"/>
        <v>45858</v>
      </c>
      <c r="G1719" s="107">
        <f t="shared" si="840"/>
        <v>2.8531119649648495E-3</v>
      </c>
      <c r="H1719" s="108">
        <f t="shared" si="853"/>
        <v>45922</v>
      </c>
      <c r="I1719" s="108">
        <f t="shared" si="841"/>
        <v>45922</v>
      </c>
      <c r="J1719" s="109">
        <f t="shared" si="849"/>
        <v>23</v>
      </c>
      <c r="K1719" s="109">
        <f t="shared" si="864"/>
        <v>3</v>
      </c>
      <c r="L1719" s="8">
        <f t="shared" si="850"/>
        <v>1.00037168</v>
      </c>
      <c r="M1719" s="110">
        <f t="shared" si="863"/>
        <v>1.00285311</v>
      </c>
      <c r="N1719" s="110">
        <f t="shared" si="858"/>
        <v>1.4198950715625129</v>
      </c>
      <c r="O1719" s="103">
        <f t="shared" si="862"/>
        <v>1.42042281</v>
      </c>
      <c r="P1719" s="103">
        <f t="shared" si="842"/>
        <v>61.926313909999998</v>
      </c>
      <c r="Q1719" s="11">
        <f t="shared" si="856"/>
        <v>0</v>
      </c>
      <c r="R1719" s="30">
        <f t="shared" si="851"/>
        <v>0</v>
      </c>
      <c r="S1719" s="8">
        <f t="shared" si="843"/>
        <v>0</v>
      </c>
      <c r="T1719" s="113">
        <f t="shared" si="852"/>
        <v>0.16</v>
      </c>
      <c r="U1719" s="111">
        <f t="shared" si="859"/>
        <v>3</v>
      </c>
      <c r="V1719" s="111">
        <v>252</v>
      </c>
      <c r="W1719" s="110">
        <f t="shared" si="844"/>
        <v>1.001768467</v>
      </c>
      <c r="X1719" s="103">
        <f t="shared" si="845"/>
        <v>0.10951464</v>
      </c>
      <c r="Y1719" s="103">
        <f t="shared" si="846"/>
        <v>0</v>
      </c>
      <c r="Z1719" s="114" t="str">
        <f t="shared" si="854"/>
        <v>A+J=</v>
      </c>
      <c r="AA1719" s="108">
        <f t="shared" si="855"/>
        <v>45922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2">
        <f t="shared" si="847"/>
        <v>45895</v>
      </c>
      <c r="B1720" s="103">
        <f t="shared" si="839"/>
        <v>62.080065839999996</v>
      </c>
      <c r="C1720" s="192">
        <f t="shared" si="857"/>
        <v>43.597099029679477</v>
      </c>
      <c r="D1720" s="104">
        <f t="shared" si="848"/>
        <v>1143.3130000000001</v>
      </c>
      <c r="E1720" s="105">
        <f t="shared" si="860"/>
        <v>1146.575</v>
      </c>
      <c r="F1720" s="106">
        <f t="shared" si="861"/>
        <v>45858</v>
      </c>
      <c r="G1720" s="107">
        <f t="shared" si="840"/>
        <v>2.8531119649648495E-3</v>
      </c>
      <c r="H1720" s="108">
        <f t="shared" si="853"/>
        <v>45922</v>
      </c>
      <c r="I1720" s="108">
        <f t="shared" si="841"/>
        <v>45922</v>
      </c>
      <c r="J1720" s="109">
        <f t="shared" si="849"/>
        <v>23</v>
      </c>
      <c r="K1720" s="109">
        <f t="shared" si="864"/>
        <v>4</v>
      </c>
      <c r="L1720" s="8">
        <f t="shared" si="850"/>
        <v>1.0004956</v>
      </c>
      <c r="M1720" s="110">
        <f t="shared" si="863"/>
        <v>1.00285311</v>
      </c>
      <c r="N1720" s="110">
        <f t="shared" si="858"/>
        <v>1.4198950715625129</v>
      </c>
      <c r="O1720" s="103">
        <f t="shared" si="862"/>
        <v>1.42059877</v>
      </c>
      <c r="P1720" s="103">
        <f t="shared" si="842"/>
        <v>61.933985249999999</v>
      </c>
      <c r="Q1720" s="11">
        <f t="shared" si="856"/>
        <v>0</v>
      </c>
      <c r="R1720" s="30">
        <f t="shared" si="851"/>
        <v>0</v>
      </c>
      <c r="S1720" s="8">
        <f t="shared" si="843"/>
        <v>0</v>
      </c>
      <c r="T1720" s="113">
        <f t="shared" si="852"/>
        <v>0.16</v>
      </c>
      <c r="U1720" s="111">
        <f t="shared" si="859"/>
        <v>4</v>
      </c>
      <c r="V1720" s="111">
        <v>252</v>
      </c>
      <c r="W1720" s="110">
        <f t="shared" si="844"/>
        <v>1.0023586499999999</v>
      </c>
      <c r="X1720" s="103">
        <f t="shared" si="845"/>
        <v>0.14608059000000001</v>
      </c>
      <c r="Y1720" s="103">
        <f t="shared" si="846"/>
        <v>0</v>
      </c>
      <c r="Z1720" s="114" t="str">
        <f t="shared" si="854"/>
        <v>A+J=</v>
      </c>
      <c r="AA1720" s="108">
        <f t="shared" si="855"/>
        <v>45922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2">
        <f t="shared" si="847"/>
        <v>45896</v>
      </c>
      <c r="B1721" s="103">
        <f t="shared" si="839"/>
        <v>62.124335130000006</v>
      </c>
      <c r="C1721" s="192">
        <f t="shared" si="857"/>
        <v>43.597099029679477</v>
      </c>
      <c r="D1721" s="104">
        <f t="shared" si="848"/>
        <v>1143.3130000000001</v>
      </c>
      <c r="E1721" s="105">
        <f t="shared" si="860"/>
        <v>1146.575</v>
      </c>
      <c r="F1721" s="106">
        <f t="shared" si="861"/>
        <v>45858</v>
      </c>
      <c r="G1721" s="107">
        <f t="shared" si="840"/>
        <v>2.8531119649648495E-3</v>
      </c>
      <c r="H1721" s="108">
        <f t="shared" si="853"/>
        <v>45922</v>
      </c>
      <c r="I1721" s="108">
        <f t="shared" si="841"/>
        <v>45922</v>
      </c>
      <c r="J1721" s="109">
        <f t="shared" si="849"/>
        <v>23</v>
      </c>
      <c r="K1721" s="109">
        <f t="shared" si="864"/>
        <v>5</v>
      </c>
      <c r="L1721" s="8">
        <f t="shared" si="850"/>
        <v>1.0006195499999999</v>
      </c>
      <c r="M1721" s="110">
        <f t="shared" si="863"/>
        <v>1.00285311</v>
      </c>
      <c r="N1721" s="110">
        <f t="shared" si="858"/>
        <v>1.4198950715625129</v>
      </c>
      <c r="O1721" s="103">
        <f t="shared" si="862"/>
        <v>1.42077476</v>
      </c>
      <c r="P1721" s="103">
        <f t="shared" si="842"/>
        <v>61.941657910000004</v>
      </c>
      <c r="Q1721" s="11">
        <f t="shared" si="856"/>
        <v>0</v>
      </c>
      <c r="R1721" s="30">
        <f t="shared" si="851"/>
        <v>0</v>
      </c>
      <c r="S1721" s="8">
        <f t="shared" si="843"/>
        <v>0</v>
      </c>
      <c r="T1721" s="113">
        <f t="shared" si="852"/>
        <v>0.16</v>
      </c>
      <c r="U1721" s="111">
        <f t="shared" si="859"/>
        <v>5</v>
      </c>
      <c r="V1721" s="111">
        <v>252</v>
      </c>
      <c r="W1721" s="110">
        <f t="shared" si="844"/>
        <v>1.0029491820000001</v>
      </c>
      <c r="X1721" s="103">
        <f t="shared" si="845"/>
        <v>0.18267722</v>
      </c>
      <c r="Y1721" s="103">
        <f t="shared" si="846"/>
        <v>0</v>
      </c>
      <c r="Z1721" s="114" t="str">
        <f t="shared" si="854"/>
        <v>A+J=</v>
      </c>
      <c r="AA1721" s="108">
        <f t="shared" si="855"/>
        <v>45922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2">
        <f t="shared" si="847"/>
        <v>45897</v>
      </c>
      <c r="B1722" s="103">
        <f t="shared" si="839"/>
        <v>62.16863541</v>
      </c>
      <c r="C1722" s="192">
        <f t="shared" si="857"/>
        <v>43.597099029679477</v>
      </c>
      <c r="D1722" s="104">
        <f t="shared" si="848"/>
        <v>1143.3130000000001</v>
      </c>
      <c r="E1722" s="105">
        <f t="shared" si="860"/>
        <v>1146.575</v>
      </c>
      <c r="F1722" s="106">
        <f t="shared" si="861"/>
        <v>45858</v>
      </c>
      <c r="G1722" s="107">
        <f t="shared" si="840"/>
        <v>2.8531119649648495E-3</v>
      </c>
      <c r="H1722" s="108">
        <f t="shared" si="853"/>
        <v>45922</v>
      </c>
      <c r="I1722" s="108">
        <f t="shared" si="841"/>
        <v>45922</v>
      </c>
      <c r="J1722" s="109">
        <f t="shared" si="849"/>
        <v>23</v>
      </c>
      <c r="K1722" s="109">
        <f t="shared" si="864"/>
        <v>6</v>
      </c>
      <c r="L1722" s="8">
        <f t="shared" si="850"/>
        <v>1.0007435</v>
      </c>
      <c r="M1722" s="110">
        <f t="shared" si="863"/>
        <v>1.00285311</v>
      </c>
      <c r="N1722" s="110">
        <f t="shared" si="858"/>
        <v>1.4198950715625129</v>
      </c>
      <c r="O1722" s="103">
        <f t="shared" si="862"/>
        <v>1.42095076</v>
      </c>
      <c r="P1722" s="103">
        <f t="shared" si="842"/>
        <v>61.949331000000001</v>
      </c>
      <c r="Q1722" s="11">
        <f t="shared" si="856"/>
        <v>0</v>
      </c>
      <c r="R1722" s="30">
        <f t="shared" si="851"/>
        <v>0</v>
      </c>
      <c r="S1722" s="8">
        <f t="shared" si="843"/>
        <v>0</v>
      </c>
      <c r="T1722" s="113">
        <f t="shared" si="852"/>
        <v>0.16</v>
      </c>
      <c r="U1722" s="111">
        <f t="shared" si="859"/>
        <v>6</v>
      </c>
      <c r="V1722" s="111">
        <v>252</v>
      </c>
      <c r="W1722" s="110">
        <f t="shared" si="844"/>
        <v>1.003540061</v>
      </c>
      <c r="X1722" s="103">
        <f t="shared" si="845"/>
        <v>0.21930441000000001</v>
      </c>
      <c r="Y1722" s="103">
        <f t="shared" si="846"/>
        <v>0</v>
      </c>
      <c r="Z1722" s="114" t="str">
        <f t="shared" si="854"/>
        <v>A+J=</v>
      </c>
      <c r="AA1722" s="108">
        <f t="shared" si="855"/>
        <v>45922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2">
        <f t="shared" si="847"/>
        <v>45898</v>
      </c>
      <c r="B1723" s="103">
        <f t="shared" si="839"/>
        <v>62.212967190000001</v>
      </c>
      <c r="C1723" s="192">
        <f t="shared" si="857"/>
        <v>43.597099029679477</v>
      </c>
      <c r="D1723" s="104">
        <f t="shared" si="848"/>
        <v>1143.3130000000001</v>
      </c>
      <c r="E1723" s="105">
        <f t="shared" si="860"/>
        <v>1146.575</v>
      </c>
      <c r="F1723" s="106">
        <f t="shared" si="861"/>
        <v>45858</v>
      </c>
      <c r="G1723" s="107">
        <f t="shared" si="840"/>
        <v>2.8531119649648495E-3</v>
      </c>
      <c r="H1723" s="108">
        <f t="shared" si="853"/>
        <v>45922</v>
      </c>
      <c r="I1723" s="108">
        <f t="shared" si="841"/>
        <v>45922</v>
      </c>
      <c r="J1723" s="109">
        <f t="shared" si="849"/>
        <v>23</v>
      </c>
      <c r="K1723" s="109">
        <f t="shared" si="864"/>
        <v>7</v>
      </c>
      <c r="L1723" s="8">
        <f t="shared" si="850"/>
        <v>1.00086747</v>
      </c>
      <c r="M1723" s="110">
        <f t="shared" si="863"/>
        <v>1.00285311</v>
      </c>
      <c r="N1723" s="110">
        <f t="shared" si="858"/>
        <v>1.4198950715625129</v>
      </c>
      <c r="O1723" s="103">
        <f t="shared" si="862"/>
        <v>1.42112678</v>
      </c>
      <c r="P1723" s="103">
        <f t="shared" si="842"/>
        <v>61.957004959999999</v>
      </c>
      <c r="Q1723" s="11">
        <f t="shared" si="856"/>
        <v>0</v>
      </c>
      <c r="R1723" s="30">
        <f t="shared" si="851"/>
        <v>0</v>
      </c>
      <c r="S1723" s="8">
        <f t="shared" si="843"/>
        <v>0</v>
      </c>
      <c r="T1723" s="113">
        <f t="shared" si="852"/>
        <v>0.16</v>
      </c>
      <c r="U1723" s="111">
        <f t="shared" si="859"/>
        <v>7</v>
      </c>
      <c r="V1723" s="111">
        <v>252</v>
      </c>
      <c r="W1723" s="110">
        <f t="shared" si="844"/>
        <v>1.004131288</v>
      </c>
      <c r="X1723" s="103">
        <f t="shared" si="845"/>
        <v>0.25596223000000001</v>
      </c>
      <c r="Y1723" s="103">
        <f t="shared" si="846"/>
        <v>0</v>
      </c>
      <c r="Z1723" s="114" t="str">
        <f t="shared" si="854"/>
        <v>A+J=</v>
      </c>
      <c r="AA1723" s="108">
        <f t="shared" si="855"/>
        <v>45922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2">
        <f t="shared" si="847"/>
        <v>45899</v>
      </c>
      <c r="B1724" s="103">
        <f t="shared" si="839"/>
        <v>62.257331409999999</v>
      </c>
      <c r="C1724" s="192">
        <f t="shared" si="857"/>
        <v>43.597099029679477</v>
      </c>
      <c r="D1724" s="104">
        <f t="shared" si="848"/>
        <v>1143.3130000000001</v>
      </c>
      <c r="E1724" s="105">
        <f t="shared" si="860"/>
        <v>1146.575</v>
      </c>
      <c r="F1724" s="106">
        <f t="shared" si="861"/>
        <v>45858</v>
      </c>
      <c r="G1724" s="107">
        <f t="shared" si="840"/>
        <v>2.8531119649648495E-3</v>
      </c>
      <c r="H1724" s="108">
        <f t="shared" si="853"/>
        <v>45922</v>
      </c>
      <c r="I1724" s="108">
        <f t="shared" si="841"/>
        <v>45922</v>
      </c>
      <c r="J1724" s="109">
        <f t="shared" si="849"/>
        <v>23</v>
      </c>
      <c r="K1724" s="109">
        <f t="shared" si="864"/>
        <v>8</v>
      </c>
      <c r="L1724" s="8">
        <f t="shared" si="850"/>
        <v>1.0009914600000001</v>
      </c>
      <c r="M1724" s="110">
        <f t="shared" si="863"/>
        <v>1.00285311</v>
      </c>
      <c r="N1724" s="110">
        <f t="shared" si="858"/>
        <v>1.4198950715625129</v>
      </c>
      <c r="O1724" s="103">
        <f t="shared" si="862"/>
        <v>1.4213028400000001</v>
      </c>
      <c r="P1724" s="103">
        <f t="shared" si="842"/>
        <v>61.964680659999999</v>
      </c>
      <c r="Q1724" s="11">
        <f t="shared" si="856"/>
        <v>0</v>
      </c>
      <c r="R1724" s="30">
        <f t="shared" si="851"/>
        <v>0</v>
      </c>
      <c r="S1724" s="8">
        <f t="shared" si="843"/>
        <v>0</v>
      </c>
      <c r="T1724" s="113">
        <f t="shared" si="852"/>
        <v>0.16</v>
      </c>
      <c r="U1724" s="111">
        <f t="shared" si="859"/>
        <v>8</v>
      </c>
      <c r="V1724" s="111">
        <v>252</v>
      </c>
      <c r="W1724" s="110">
        <f t="shared" si="844"/>
        <v>1.0047228640000001</v>
      </c>
      <c r="X1724" s="103">
        <f t="shared" si="845"/>
        <v>0.29265075000000002</v>
      </c>
      <c r="Y1724" s="103">
        <f t="shared" si="846"/>
        <v>0</v>
      </c>
      <c r="Z1724" s="114" t="str">
        <f t="shared" si="854"/>
        <v>A+J=</v>
      </c>
      <c r="AA1724" s="108">
        <f t="shared" si="855"/>
        <v>45922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2">
        <f t="shared" si="847"/>
        <v>45900</v>
      </c>
      <c r="B1725" s="103">
        <f t="shared" si="839"/>
        <v>62.257331409999999</v>
      </c>
      <c r="C1725" s="192">
        <f t="shared" si="857"/>
        <v>43.597099029679477</v>
      </c>
      <c r="D1725" s="104">
        <f t="shared" si="848"/>
        <v>1143.3130000000001</v>
      </c>
      <c r="E1725" s="105">
        <f t="shared" si="860"/>
        <v>1146.575</v>
      </c>
      <c r="F1725" s="106">
        <f t="shared" si="861"/>
        <v>45858</v>
      </c>
      <c r="G1725" s="107">
        <f t="shared" si="840"/>
        <v>2.8531119649648495E-3</v>
      </c>
      <c r="H1725" s="108">
        <f t="shared" si="853"/>
        <v>45922</v>
      </c>
      <c r="I1725" s="108">
        <f t="shared" si="841"/>
        <v>45922</v>
      </c>
      <c r="J1725" s="109">
        <f t="shared" si="849"/>
        <v>23</v>
      </c>
      <c r="K1725" s="109">
        <f t="shared" si="864"/>
        <v>8</v>
      </c>
      <c r="L1725" s="8">
        <f t="shared" si="850"/>
        <v>1.0009914600000001</v>
      </c>
      <c r="M1725" s="110">
        <f t="shared" si="863"/>
        <v>1.00285311</v>
      </c>
      <c r="N1725" s="110">
        <f t="shared" si="858"/>
        <v>1.4198950715625129</v>
      </c>
      <c r="O1725" s="103">
        <f t="shared" si="862"/>
        <v>1.4213028400000001</v>
      </c>
      <c r="P1725" s="103">
        <f t="shared" si="842"/>
        <v>61.964680659999999</v>
      </c>
      <c r="Q1725" s="11">
        <f t="shared" si="856"/>
        <v>0</v>
      </c>
      <c r="R1725" s="30">
        <f t="shared" si="851"/>
        <v>0</v>
      </c>
      <c r="S1725" s="8">
        <f t="shared" si="843"/>
        <v>0</v>
      </c>
      <c r="T1725" s="113">
        <f t="shared" si="852"/>
        <v>0.16</v>
      </c>
      <c r="U1725" s="111">
        <f t="shared" si="859"/>
        <v>8</v>
      </c>
      <c r="V1725" s="111">
        <v>252</v>
      </c>
      <c r="W1725" s="110">
        <f t="shared" si="844"/>
        <v>1.0047228640000001</v>
      </c>
      <c r="X1725" s="103">
        <f t="shared" si="845"/>
        <v>0.29265075000000002</v>
      </c>
      <c r="Y1725" s="103">
        <f t="shared" si="846"/>
        <v>0</v>
      </c>
      <c r="Z1725" s="114" t="str">
        <f t="shared" si="854"/>
        <v>A+J=</v>
      </c>
      <c r="AA1725" s="108">
        <f t="shared" si="855"/>
        <v>45922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2">
        <f t="shared" si="847"/>
        <v>45901</v>
      </c>
      <c r="B1726" s="103">
        <f t="shared" si="839"/>
        <v>62.257331409999999</v>
      </c>
      <c r="C1726" s="192">
        <f t="shared" si="857"/>
        <v>43.597099029679477</v>
      </c>
      <c r="D1726" s="104">
        <f t="shared" si="848"/>
        <v>1143.3130000000001</v>
      </c>
      <c r="E1726" s="105">
        <f t="shared" si="860"/>
        <v>1146.575</v>
      </c>
      <c r="F1726" s="106">
        <f t="shared" si="861"/>
        <v>45858</v>
      </c>
      <c r="G1726" s="107">
        <f t="shared" si="840"/>
        <v>2.8531119649648495E-3</v>
      </c>
      <c r="H1726" s="108">
        <f t="shared" si="853"/>
        <v>45922</v>
      </c>
      <c r="I1726" s="108">
        <f t="shared" si="841"/>
        <v>45922</v>
      </c>
      <c r="J1726" s="109">
        <f t="shared" si="849"/>
        <v>23</v>
      </c>
      <c r="K1726" s="109">
        <f t="shared" si="864"/>
        <v>8</v>
      </c>
      <c r="L1726" s="8">
        <f t="shared" si="850"/>
        <v>1.0009914600000001</v>
      </c>
      <c r="M1726" s="110">
        <f t="shared" si="863"/>
        <v>1.00285311</v>
      </c>
      <c r="N1726" s="110">
        <f t="shared" si="858"/>
        <v>1.4198950715625129</v>
      </c>
      <c r="O1726" s="103">
        <f t="shared" si="862"/>
        <v>1.4213028400000001</v>
      </c>
      <c r="P1726" s="103">
        <f t="shared" si="842"/>
        <v>61.964680659999999</v>
      </c>
      <c r="Q1726" s="11">
        <f t="shared" si="856"/>
        <v>0</v>
      </c>
      <c r="R1726" s="30">
        <f t="shared" si="851"/>
        <v>0</v>
      </c>
      <c r="S1726" s="8">
        <f t="shared" si="843"/>
        <v>0</v>
      </c>
      <c r="T1726" s="113">
        <f t="shared" si="852"/>
        <v>0.16</v>
      </c>
      <c r="U1726" s="111">
        <f t="shared" si="859"/>
        <v>8</v>
      </c>
      <c r="V1726" s="111">
        <v>252</v>
      </c>
      <c r="W1726" s="110">
        <f t="shared" si="844"/>
        <v>1.0047228640000001</v>
      </c>
      <c r="X1726" s="103">
        <f t="shared" si="845"/>
        <v>0.29265075000000002</v>
      </c>
      <c r="Y1726" s="103">
        <f t="shared" si="846"/>
        <v>0</v>
      </c>
      <c r="Z1726" s="114" t="str">
        <f t="shared" si="854"/>
        <v>A+J=</v>
      </c>
      <c r="AA1726" s="108">
        <f t="shared" si="855"/>
        <v>45922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2">
        <f t="shared" si="847"/>
        <v>45902</v>
      </c>
      <c r="B1727" s="103">
        <f t="shared" si="839"/>
        <v>62.301726299999999</v>
      </c>
      <c r="C1727" s="192">
        <f t="shared" si="857"/>
        <v>43.597099029679477</v>
      </c>
      <c r="D1727" s="104">
        <f t="shared" si="848"/>
        <v>1143.3130000000001</v>
      </c>
      <c r="E1727" s="105">
        <f t="shared" si="860"/>
        <v>1146.575</v>
      </c>
      <c r="F1727" s="106">
        <f t="shared" si="861"/>
        <v>45858</v>
      </c>
      <c r="G1727" s="107">
        <f t="shared" si="840"/>
        <v>2.8531119649648495E-3</v>
      </c>
      <c r="H1727" s="108">
        <f t="shared" si="853"/>
        <v>45922</v>
      </c>
      <c r="I1727" s="108">
        <f t="shared" si="841"/>
        <v>45922</v>
      </c>
      <c r="J1727" s="109">
        <f t="shared" si="849"/>
        <v>23</v>
      </c>
      <c r="K1727" s="109">
        <f t="shared" si="864"/>
        <v>9</v>
      </c>
      <c r="L1727" s="8">
        <f t="shared" si="850"/>
        <v>1.0011154600000001</v>
      </c>
      <c r="M1727" s="110">
        <f t="shared" si="863"/>
        <v>1.00285311</v>
      </c>
      <c r="N1727" s="110">
        <f t="shared" si="858"/>
        <v>1.4198950715625129</v>
      </c>
      <c r="O1727" s="103">
        <f t="shared" si="862"/>
        <v>1.4214789000000001</v>
      </c>
      <c r="P1727" s="103">
        <f t="shared" si="842"/>
        <v>61.97235637</v>
      </c>
      <c r="Q1727" s="11">
        <f t="shared" si="856"/>
        <v>0</v>
      </c>
      <c r="R1727" s="30">
        <f t="shared" si="851"/>
        <v>0</v>
      </c>
      <c r="S1727" s="8">
        <f t="shared" si="843"/>
        <v>0</v>
      </c>
      <c r="T1727" s="113">
        <f t="shared" si="852"/>
        <v>0.16</v>
      </c>
      <c r="U1727" s="111">
        <f t="shared" si="859"/>
        <v>9</v>
      </c>
      <c r="V1727" s="111">
        <v>252</v>
      </c>
      <c r="W1727" s="110">
        <f t="shared" si="844"/>
        <v>1.005314788</v>
      </c>
      <c r="X1727" s="103">
        <f t="shared" si="845"/>
        <v>0.32936992999999998</v>
      </c>
      <c r="Y1727" s="103">
        <f t="shared" si="846"/>
        <v>0</v>
      </c>
      <c r="Z1727" s="114" t="str">
        <f t="shared" si="854"/>
        <v>A+J=</v>
      </c>
      <c r="AA1727" s="108">
        <f t="shared" si="855"/>
        <v>45922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2">
        <f t="shared" si="847"/>
        <v>45903</v>
      </c>
      <c r="B1728" s="103">
        <f t="shared" si="839"/>
        <v>62.346153660000006</v>
      </c>
      <c r="C1728" s="192">
        <f t="shared" si="857"/>
        <v>43.597099029679477</v>
      </c>
      <c r="D1728" s="104">
        <f t="shared" si="848"/>
        <v>1143.3130000000001</v>
      </c>
      <c r="E1728" s="105">
        <f t="shared" si="860"/>
        <v>1146.575</v>
      </c>
      <c r="F1728" s="106">
        <f t="shared" si="861"/>
        <v>45858</v>
      </c>
      <c r="G1728" s="107">
        <f t="shared" si="840"/>
        <v>2.8531119649648495E-3</v>
      </c>
      <c r="H1728" s="108">
        <f t="shared" si="853"/>
        <v>45922</v>
      </c>
      <c r="I1728" s="108">
        <f t="shared" si="841"/>
        <v>45922</v>
      </c>
      <c r="J1728" s="109">
        <f t="shared" si="849"/>
        <v>23</v>
      </c>
      <c r="K1728" s="109">
        <f t="shared" si="864"/>
        <v>10</v>
      </c>
      <c r="L1728" s="8">
        <f t="shared" si="850"/>
        <v>1.00123948</v>
      </c>
      <c r="M1728" s="110">
        <f t="shared" si="863"/>
        <v>1.00285311</v>
      </c>
      <c r="N1728" s="110">
        <f t="shared" si="858"/>
        <v>1.4198950715625129</v>
      </c>
      <c r="O1728" s="103">
        <f t="shared" si="862"/>
        <v>1.4216549999999999</v>
      </c>
      <c r="P1728" s="103">
        <f t="shared" si="842"/>
        <v>61.980033820000003</v>
      </c>
      <c r="Q1728" s="11">
        <f t="shared" si="856"/>
        <v>0</v>
      </c>
      <c r="R1728" s="30">
        <f t="shared" si="851"/>
        <v>0</v>
      </c>
      <c r="S1728" s="8">
        <f t="shared" si="843"/>
        <v>0</v>
      </c>
      <c r="T1728" s="113">
        <f t="shared" si="852"/>
        <v>0.16</v>
      </c>
      <c r="U1728" s="111">
        <f t="shared" si="859"/>
        <v>10</v>
      </c>
      <c r="V1728" s="111">
        <v>252</v>
      </c>
      <c r="W1728" s="110">
        <f t="shared" si="844"/>
        <v>1.005907061</v>
      </c>
      <c r="X1728" s="103">
        <f t="shared" si="845"/>
        <v>0.36611983999999997</v>
      </c>
      <c r="Y1728" s="103">
        <f t="shared" si="846"/>
        <v>0</v>
      </c>
      <c r="Z1728" s="114" t="str">
        <f t="shared" si="854"/>
        <v>A+J=</v>
      </c>
      <c r="AA1728" s="108">
        <f t="shared" si="855"/>
        <v>45922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2">
        <f t="shared" si="847"/>
        <v>45904</v>
      </c>
      <c r="B1729" s="103">
        <f t="shared" si="839"/>
        <v>62.390612169999997</v>
      </c>
      <c r="C1729" s="192">
        <f t="shared" si="857"/>
        <v>43.597099029679477</v>
      </c>
      <c r="D1729" s="104">
        <f t="shared" si="848"/>
        <v>1143.3130000000001</v>
      </c>
      <c r="E1729" s="105">
        <f t="shared" si="860"/>
        <v>1146.575</v>
      </c>
      <c r="F1729" s="106">
        <f t="shared" si="861"/>
        <v>45858</v>
      </c>
      <c r="G1729" s="107">
        <f t="shared" si="840"/>
        <v>2.8531119649648495E-3</v>
      </c>
      <c r="H1729" s="108">
        <f t="shared" si="853"/>
        <v>45922</v>
      </c>
      <c r="I1729" s="108">
        <f t="shared" si="841"/>
        <v>45922</v>
      </c>
      <c r="J1729" s="109">
        <f t="shared" si="849"/>
        <v>23</v>
      </c>
      <c r="K1729" s="109">
        <f t="shared" si="864"/>
        <v>11</v>
      </c>
      <c r="L1729" s="8">
        <f t="shared" si="850"/>
        <v>1.00136351</v>
      </c>
      <c r="M1729" s="110">
        <f t="shared" si="863"/>
        <v>1.00285311</v>
      </c>
      <c r="N1729" s="110">
        <f t="shared" si="858"/>
        <v>1.4198950715625129</v>
      </c>
      <c r="O1729" s="103">
        <f t="shared" si="862"/>
        <v>1.4218311100000001</v>
      </c>
      <c r="P1729" s="103">
        <f t="shared" si="842"/>
        <v>61.987711699999998</v>
      </c>
      <c r="Q1729" s="11">
        <f t="shared" si="856"/>
        <v>0</v>
      </c>
      <c r="R1729" s="30">
        <f t="shared" si="851"/>
        <v>0</v>
      </c>
      <c r="S1729" s="8">
        <f t="shared" si="843"/>
        <v>0</v>
      </c>
      <c r="T1729" s="113">
        <f t="shared" si="852"/>
        <v>0.16</v>
      </c>
      <c r="U1729" s="111">
        <f t="shared" si="859"/>
        <v>11</v>
      </c>
      <c r="V1729" s="111">
        <v>252</v>
      </c>
      <c r="W1729" s="110">
        <f t="shared" si="844"/>
        <v>1.0064996829999999</v>
      </c>
      <c r="X1729" s="103">
        <f t="shared" si="845"/>
        <v>0.40290047000000001</v>
      </c>
      <c r="Y1729" s="103">
        <f t="shared" si="846"/>
        <v>0</v>
      </c>
      <c r="Z1729" s="114" t="str">
        <f t="shared" si="854"/>
        <v>A+J=</v>
      </c>
      <c r="AA1729" s="108">
        <f t="shared" si="855"/>
        <v>45922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2">
        <f t="shared" si="847"/>
        <v>45905</v>
      </c>
      <c r="B1730" s="103">
        <f t="shared" si="839"/>
        <v>62.435102740000005</v>
      </c>
      <c r="C1730" s="192">
        <f t="shared" si="857"/>
        <v>43.597099029679477</v>
      </c>
      <c r="D1730" s="104">
        <f t="shared" si="848"/>
        <v>1143.3130000000001</v>
      </c>
      <c r="E1730" s="105">
        <f t="shared" si="860"/>
        <v>1146.575</v>
      </c>
      <c r="F1730" s="106">
        <f t="shared" si="861"/>
        <v>45858</v>
      </c>
      <c r="G1730" s="107">
        <f t="shared" si="840"/>
        <v>2.8531119649648495E-3</v>
      </c>
      <c r="H1730" s="108">
        <f t="shared" si="853"/>
        <v>45922</v>
      </c>
      <c r="I1730" s="108">
        <f t="shared" si="841"/>
        <v>45922</v>
      </c>
      <c r="J1730" s="109">
        <f t="shared" si="849"/>
        <v>23</v>
      </c>
      <c r="K1730" s="109">
        <f t="shared" si="864"/>
        <v>12</v>
      </c>
      <c r="L1730" s="8">
        <f t="shared" si="850"/>
        <v>1.0014875599999999</v>
      </c>
      <c r="M1730" s="110">
        <f t="shared" si="863"/>
        <v>1.00285311</v>
      </c>
      <c r="N1730" s="110">
        <f t="shared" si="858"/>
        <v>1.4198950715625129</v>
      </c>
      <c r="O1730" s="103">
        <f t="shared" si="862"/>
        <v>1.4220072500000001</v>
      </c>
      <c r="P1730" s="103">
        <f t="shared" si="842"/>
        <v>61.995390890000003</v>
      </c>
      <c r="Q1730" s="11">
        <f t="shared" si="856"/>
        <v>0</v>
      </c>
      <c r="R1730" s="30">
        <f t="shared" si="851"/>
        <v>0</v>
      </c>
      <c r="S1730" s="8">
        <f t="shared" si="843"/>
        <v>0</v>
      </c>
      <c r="T1730" s="113">
        <f t="shared" si="852"/>
        <v>0.16</v>
      </c>
      <c r="U1730" s="111">
        <f t="shared" si="859"/>
        <v>12</v>
      </c>
      <c r="V1730" s="111">
        <v>252</v>
      </c>
      <c r="W1730" s="110">
        <f t="shared" si="844"/>
        <v>1.007092654</v>
      </c>
      <c r="X1730" s="103">
        <f t="shared" si="845"/>
        <v>0.43971185000000002</v>
      </c>
      <c r="Y1730" s="103">
        <f t="shared" si="846"/>
        <v>0</v>
      </c>
      <c r="Z1730" s="114" t="str">
        <f t="shared" si="854"/>
        <v>A+J=</v>
      </c>
      <c r="AA1730" s="108">
        <f t="shared" si="855"/>
        <v>45922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2">
        <f t="shared" si="847"/>
        <v>45906</v>
      </c>
      <c r="B1731" s="103">
        <f t="shared" si="839"/>
        <v>62.4796245</v>
      </c>
      <c r="C1731" s="192">
        <f t="shared" si="857"/>
        <v>43.597099029679477</v>
      </c>
      <c r="D1731" s="104">
        <f t="shared" si="848"/>
        <v>1143.3130000000001</v>
      </c>
      <c r="E1731" s="105">
        <f t="shared" si="860"/>
        <v>1146.575</v>
      </c>
      <c r="F1731" s="106">
        <f t="shared" si="861"/>
        <v>45858</v>
      </c>
      <c r="G1731" s="107">
        <f t="shared" si="840"/>
        <v>2.8531119649648495E-3</v>
      </c>
      <c r="H1731" s="108">
        <f t="shared" si="853"/>
        <v>45922</v>
      </c>
      <c r="I1731" s="108">
        <f t="shared" si="841"/>
        <v>45922</v>
      </c>
      <c r="J1731" s="109">
        <f t="shared" si="849"/>
        <v>23</v>
      </c>
      <c r="K1731" s="109">
        <f t="shared" si="864"/>
        <v>13</v>
      </c>
      <c r="L1731" s="8">
        <f t="shared" si="850"/>
        <v>1.00161162</v>
      </c>
      <c r="M1731" s="110">
        <f t="shared" si="863"/>
        <v>1.00285311</v>
      </c>
      <c r="N1731" s="110">
        <f t="shared" si="858"/>
        <v>1.4198950715625129</v>
      </c>
      <c r="O1731" s="103">
        <f t="shared" si="862"/>
        <v>1.4221834</v>
      </c>
      <c r="P1731" s="103">
        <f t="shared" si="842"/>
        <v>62.003070520000001</v>
      </c>
      <c r="Q1731" s="11">
        <f t="shared" si="856"/>
        <v>0</v>
      </c>
      <c r="R1731" s="30">
        <f t="shared" si="851"/>
        <v>0</v>
      </c>
      <c r="S1731" s="8">
        <f t="shared" si="843"/>
        <v>0</v>
      </c>
      <c r="T1731" s="113">
        <f t="shared" si="852"/>
        <v>0.16</v>
      </c>
      <c r="U1731" s="111">
        <f t="shared" si="859"/>
        <v>13</v>
      </c>
      <c r="V1731" s="111">
        <v>252</v>
      </c>
      <c r="W1731" s="110">
        <f t="shared" si="844"/>
        <v>1.0076859739999999</v>
      </c>
      <c r="X1731" s="103">
        <f t="shared" si="845"/>
        <v>0.47655397999999999</v>
      </c>
      <c r="Y1731" s="103">
        <f t="shared" si="846"/>
        <v>0</v>
      </c>
      <c r="Z1731" s="114" t="str">
        <f t="shared" si="854"/>
        <v>A+J=</v>
      </c>
      <c r="AA1731" s="108">
        <f t="shared" si="855"/>
        <v>45922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2">
        <f t="shared" si="847"/>
        <v>45907</v>
      </c>
      <c r="B1732" s="103">
        <f t="shared" si="839"/>
        <v>62.4796245</v>
      </c>
      <c r="C1732" s="192">
        <f t="shared" si="857"/>
        <v>43.597099029679477</v>
      </c>
      <c r="D1732" s="104">
        <f t="shared" si="848"/>
        <v>1143.3130000000001</v>
      </c>
      <c r="E1732" s="105">
        <f t="shared" si="860"/>
        <v>1146.575</v>
      </c>
      <c r="F1732" s="106">
        <f t="shared" si="861"/>
        <v>45858</v>
      </c>
      <c r="G1732" s="107">
        <f t="shared" si="840"/>
        <v>2.8531119649648495E-3</v>
      </c>
      <c r="H1732" s="108">
        <f t="shared" si="853"/>
        <v>45922</v>
      </c>
      <c r="I1732" s="108">
        <f t="shared" si="841"/>
        <v>45922</v>
      </c>
      <c r="J1732" s="109">
        <f t="shared" si="849"/>
        <v>23</v>
      </c>
      <c r="K1732" s="109">
        <f t="shared" si="864"/>
        <v>13</v>
      </c>
      <c r="L1732" s="8">
        <f t="shared" si="850"/>
        <v>1.00161162</v>
      </c>
      <c r="M1732" s="110">
        <f t="shared" si="863"/>
        <v>1.00285311</v>
      </c>
      <c r="N1732" s="110">
        <f t="shared" si="858"/>
        <v>1.4198950715625129</v>
      </c>
      <c r="O1732" s="103">
        <f t="shared" si="862"/>
        <v>1.4221834</v>
      </c>
      <c r="P1732" s="103">
        <f t="shared" si="842"/>
        <v>62.003070520000001</v>
      </c>
      <c r="Q1732" s="11">
        <f t="shared" si="856"/>
        <v>0</v>
      </c>
      <c r="R1732" s="30">
        <f t="shared" si="851"/>
        <v>0</v>
      </c>
      <c r="S1732" s="8">
        <f t="shared" si="843"/>
        <v>0</v>
      </c>
      <c r="T1732" s="113">
        <f t="shared" si="852"/>
        <v>0.16</v>
      </c>
      <c r="U1732" s="111">
        <f t="shared" si="859"/>
        <v>13</v>
      </c>
      <c r="V1732" s="111">
        <v>252</v>
      </c>
      <c r="W1732" s="110">
        <f t="shared" si="844"/>
        <v>1.0076859739999999</v>
      </c>
      <c r="X1732" s="103">
        <f t="shared" si="845"/>
        <v>0.47655397999999999</v>
      </c>
      <c r="Y1732" s="103">
        <f t="shared" si="846"/>
        <v>0</v>
      </c>
      <c r="Z1732" s="114" t="str">
        <f t="shared" si="854"/>
        <v>A+J=</v>
      </c>
      <c r="AA1732" s="108">
        <f t="shared" si="855"/>
        <v>45922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2">
        <f t="shared" si="847"/>
        <v>45908</v>
      </c>
      <c r="B1733" s="103">
        <f t="shared" si="839"/>
        <v>62.4796245</v>
      </c>
      <c r="C1733" s="192">
        <f t="shared" si="857"/>
        <v>43.597099029679477</v>
      </c>
      <c r="D1733" s="104">
        <f t="shared" si="848"/>
        <v>1143.3130000000001</v>
      </c>
      <c r="E1733" s="105">
        <f t="shared" si="860"/>
        <v>1146.575</v>
      </c>
      <c r="F1733" s="106">
        <f t="shared" si="861"/>
        <v>45858</v>
      </c>
      <c r="G1733" s="107">
        <f t="shared" si="840"/>
        <v>2.8531119649648495E-3</v>
      </c>
      <c r="H1733" s="108">
        <f t="shared" si="853"/>
        <v>45922</v>
      </c>
      <c r="I1733" s="108">
        <f t="shared" si="841"/>
        <v>45922</v>
      </c>
      <c r="J1733" s="109">
        <f t="shared" si="849"/>
        <v>23</v>
      </c>
      <c r="K1733" s="109">
        <f t="shared" si="864"/>
        <v>13</v>
      </c>
      <c r="L1733" s="8">
        <f t="shared" si="850"/>
        <v>1.00161162</v>
      </c>
      <c r="M1733" s="110">
        <f t="shared" si="863"/>
        <v>1.00285311</v>
      </c>
      <c r="N1733" s="110">
        <f t="shared" si="858"/>
        <v>1.4198950715625129</v>
      </c>
      <c r="O1733" s="103">
        <f t="shared" si="862"/>
        <v>1.4221834</v>
      </c>
      <c r="P1733" s="103">
        <f t="shared" si="842"/>
        <v>62.003070520000001</v>
      </c>
      <c r="Q1733" s="11">
        <f t="shared" si="856"/>
        <v>0</v>
      </c>
      <c r="R1733" s="30">
        <f t="shared" si="851"/>
        <v>0</v>
      </c>
      <c r="S1733" s="8">
        <f t="shared" si="843"/>
        <v>0</v>
      </c>
      <c r="T1733" s="113">
        <f t="shared" si="852"/>
        <v>0.16</v>
      </c>
      <c r="U1733" s="111">
        <f t="shared" si="859"/>
        <v>13</v>
      </c>
      <c r="V1733" s="111">
        <v>252</v>
      </c>
      <c r="W1733" s="110">
        <f t="shared" si="844"/>
        <v>1.0076859739999999</v>
      </c>
      <c r="X1733" s="103">
        <f t="shared" si="845"/>
        <v>0.47655397999999999</v>
      </c>
      <c r="Y1733" s="103">
        <f t="shared" si="846"/>
        <v>0</v>
      </c>
      <c r="Z1733" s="114" t="str">
        <f t="shared" si="854"/>
        <v>A+J=</v>
      </c>
      <c r="AA1733" s="108">
        <f t="shared" si="855"/>
        <v>45922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2">
        <f t="shared" si="847"/>
        <v>45909</v>
      </c>
      <c r="B1734" s="103">
        <f t="shared" si="839"/>
        <v>62.524178400000004</v>
      </c>
      <c r="C1734" s="192">
        <f t="shared" si="857"/>
        <v>43.597099029679477</v>
      </c>
      <c r="D1734" s="104">
        <f t="shared" si="848"/>
        <v>1143.3130000000001</v>
      </c>
      <c r="E1734" s="105">
        <f t="shared" si="860"/>
        <v>1146.575</v>
      </c>
      <c r="F1734" s="106">
        <f t="shared" si="861"/>
        <v>45858</v>
      </c>
      <c r="G1734" s="107">
        <f t="shared" si="840"/>
        <v>2.8531119649648495E-3</v>
      </c>
      <c r="H1734" s="108">
        <f t="shared" si="853"/>
        <v>45922</v>
      </c>
      <c r="I1734" s="108">
        <f t="shared" si="841"/>
        <v>45922</v>
      </c>
      <c r="J1734" s="109">
        <f t="shared" si="849"/>
        <v>23</v>
      </c>
      <c r="K1734" s="109">
        <f t="shared" si="864"/>
        <v>14</v>
      </c>
      <c r="L1734" s="8">
        <f t="shared" si="850"/>
        <v>1.0017357</v>
      </c>
      <c r="M1734" s="110">
        <f t="shared" si="863"/>
        <v>1.00285311</v>
      </c>
      <c r="N1734" s="110">
        <f t="shared" si="858"/>
        <v>1.4198950715625129</v>
      </c>
      <c r="O1734" s="103">
        <f t="shared" si="862"/>
        <v>1.42235958</v>
      </c>
      <c r="P1734" s="103">
        <f t="shared" si="842"/>
        <v>62.010751460000002</v>
      </c>
      <c r="Q1734" s="11">
        <f t="shared" si="856"/>
        <v>0</v>
      </c>
      <c r="R1734" s="30">
        <f t="shared" si="851"/>
        <v>0</v>
      </c>
      <c r="S1734" s="8">
        <f t="shared" si="843"/>
        <v>0</v>
      </c>
      <c r="T1734" s="113">
        <f t="shared" si="852"/>
        <v>0.16</v>
      </c>
      <c r="U1734" s="111">
        <f t="shared" si="859"/>
        <v>14</v>
      </c>
      <c r="V1734" s="111">
        <v>252</v>
      </c>
      <c r="W1734" s="110">
        <f t="shared" si="844"/>
        <v>1.0082796439999999</v>
      </c>
      <c r="X1734" s="103">
        <f t="shared" si="845"/>
        <v>0.51342694</v>
      </c>
      <c r="Y1734" s="103">
        <f t="shared" si="846"/>
        <v>0</v>
      </c>
      <c r="Z1734" s="114" t="str">
        <f t="shared" si="854"/>
        <v>A+J=</v>
      </c>
      <c r="AA1734" s="108">
        <f t="shared" si="855"/>
        <v>45922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2">
        <f t="shared" si="847"/>
        <v>45910</v>
      </c>
      <c r="B1735" s="103">
        <f t="shared" si="839"/>
        <v>62.568764440000002</v>
      </c>
      <c r="C1735" s="192">
        <f t="shared" si="857"/>
        <v>43.597099029679477</v>
      </c>
      <c r="D1735" s="104">
        <f t="shared" si="848"/>
        <v>1143.3130000000001</v>
      </c>
      <c r="E1735" s="105">
        <f t="shared" si="860"/>
        <v>1146.575</v>
      </c>
      <c r="F1735" s="106">
        <f t="shared" si="861"/>
        <v>45858</v>
      </c>
      <c r="G1735" s="107">
        <f t="shared" si="840"/>
        <v>2.8531119649648495E-3</v>
      </c>
      <c r="H1735" s="108">
        <f t="shared" si="853"/>
        <v>45922</v>
      </c>
      <c r="I1735" s="108">
        <f t="shared" si="841"/>
        <v>45922</v>
      </c>
      <c r="J1735" s="109">
        <f t="shared" si="849"/>
        <v>23</v>
      </c>
      <c r="K1735" s="109">
        <f t="shared" si="864"/>
        <v>15</v>
      </c>
      <c r="L1735" s="8">
        <f t="shared" si="850"/>
        <v>1.0018598000000001</v>
      </c>
      <c r="M1735" s="110">
        <f t="shared" si="863"/>
        <v>1.00285311</v>
      </c>
      <c r="N1735" s="110">
        <f t="shared" si="858"/>
        <v>1.4198950715625129</v>
      </c>
      <c r="O1735" s="103">
        <f t="shared" si="862"/>
        <v>1.42253579</v>
      </c>
      <c r="P1735" s="103">
        <f t="shared" si="842"/>
        <v>62.018433700000003</v>
      </c>
      <c r="Q1735" s="11">
        <f t="shared" si="856"/>
        <v>0</v>
      </c>
      <c r="R1735" s="30">
        <f t="shared" si="851"/>
        <v>0</v>
      </c>
      <c r="S1735" s="8">
        <f t="shared" si="843"/>
        <v>0</v>
      </c>
      <c r="T1735" s="113">
        <f t="shared" si="852"/>
        <v>0.16</v>
      </c>
      <c r="U1735" s="111">
        <f t="shared" si="859"/>
        <v>15</v>
      </c>
      <c r="V1735" s="111">
        <v>252</v>
      </c>
      <c r="W1735" s="110">
        <f t="shared" si="844"/>
        <v>1.008873664</v>
      </c>
      <c r="X1735" s="103">
        <f t="shared" si="845"/>
        <v>0.55033074000000004</v>
      </c>
      <c r="Y1735" s="103">
        <f t="shared" si="846"/>
        <v>0</v>
      </c>
      <c r="Z1735" s="114" t="str">
        <f t="shared" si="854"/>
        <v>A+J=</v>
      </c>
      <c r="AA1735" s="108">
        <f t="shared" si="855"/>
        <v>45922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2">
        <f t="shared" si="847"/>
        <v>45911</v>
      </c>
      <c r="B1736" s="103">
        <f t="shared" si="839"/>
        <v>62.613381699999998</v>
      </c>
      <c r="C1736" s="192">
        <f t="shared" si="857"/>
        <v>43.597099029679477</v>
      </c>
      <c r="D1736" s="104">
        <f t="shared" si="848"/>
        <v>1143.3130000000001</v>
      </c>
      <c r="E1736" s="105">
        <f t="shared" si="860"/>
        <v>1146.575</v>
      </c>
      <c r="F1736" s="106">
        <f t="shared" si="861"/>
        <v>45858</v>
      </c>
      <c r="G1736" s="107">
        <f t="shared" si="840"/>
        <v>2.8531119649648495E-3</v>
      </c>
      <c r="H1736" s="108">
        <f t="shared" si="853"/>
        <v>45922</v>
      </c>
      <c r="I1736" s="108">
        <f t="shared" si="841"/>
        <v>45922</v>
      </c>
      <c r="J1736" s="109">
        <f t="shared" si="849"/>
        <v>23</v>
      </c>
      <c r="K1736" s="109">
        <f t="shared" si="864"/>
        <v>16</v>
      </c>
      <c r="L1736" s="8">
        <f t="shared" si="850"/>
        <v>1.0019839100000001</v>
      </c>
      <c r="M1736" s="110">
        <f t="shared" si="863"/>
        <v>1.00285311</v>
      </c>
      <c r="N1736" s="110">
        <f t="shared" si="858"/>
        <v>1.4198950715625129</v>
      </c>
      <c r="O1736" s="103">
        <f t="shared" si="862"/>
        <v>1.4227120099999999</v>
      </c>
      <c r="P1736" s="103">
        <f t="shared" si="842"/>
        <v>62.026116389999999</v>
      </c>
      <c r="Q1736" s="11">
        <f t="shared" si="856"/>
        <v>0</v>
      </c>
      <c r="R1736" s="30">
        <f t="shared" si="851"/>
        <v>0</v>
      </c>
      <c r="S1736" s="8">
        <f t="shared" si="843"/>
        <v>0</v>
      </c>
      <c r="T1736" s="113">
        <f t="shared" si="852"/>
        <v>0.16</v>
      </c>
      <c r="U1736" s="111">
        <f t="shared" si="859"/>
        <v>16</v>
      </c>
      <c r="V1736" s="111">
        <v>252</v>
      </c>
      <c r="W1736" s="110">
        <f t="shared" si="844"/>
        <v>1.0094680330000001</v>
      </c>
      <c r="X1736" s="103">
        <f t="shared" si="845"/>
        <v>0.58726531000000004</v>
      </c>
      <c r="Y1736" s="103">
        <f t="shared" si="846"/>
        <v>0</v>
      </c>
      <c r="Z1736" s="114" t="str">
        <f t="shared" si="854"/>
        <v>A+J=</v>
      </c>
      <c r="AA1736" s="108">
        <f t="shared" si="855"/>
        <v>45922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2">
        <f t="shared" si="847"/>
        <v>45912</v>
      </c>
      <c r="B1737" s="103">
        <f t="shared" si="839"/>
        <v>62.658030740000001</v>
      </c>
      <c r="C1737" s="192">
        <f t="shared" si="857"/>
        <v>43.597099029679477</v>
      </c>
      <c r="D1737" s="104">
        <f t="shared" si="848"/>
        <v>1143.3130000000001</v>
      </c>
      <c r="E1737" s="105">
        <f t="shared" si="860"/>
        <v>1146.575</v>
      </c>
      <c r="F1737" s="106">
        <f t="shared" si="861"/>
        <v>45858</v>
      </c>
      <c r="G1737" s="107">
        <f t="shared" si="840"/>
        <v>2.8531119649648495E-3</v>
      </c>
      <c r="H1737" s="108">
        <f t="shared" si="853"/>
        <v>45922</v>
      </c>
      <c r="I1737" s="108">
        <f t="shared" si="841"/>
        <v>45922</v>
      </c>
      <c r="J1737" s="109">
        <f t="shared" si="849"/>
        <v>23</v>
      </c>
      <c r="K1737" s="109">
        <f t="shared" si="864"/>
        <v>17</v>
      </c>
      <c r="L1737" s="8">
        <f t="shared" si="850"/>
        <v>1.00210803</v>
      </c>
      <c r="M1737" s="110">
        <f t="shared" si="863"/>
        <v>1.00285311</v>
      </c>
      <c r="N1737" s="110">
        <f t="shared" si="858"/>
        <v>1.4198950715625129</v>
      </c>
      <c r="O1737" s="103">
        <f t="shared" si="862"/>
        <v>1.42288825</v>
      </c>
      <c r="P1737" s="103">
        <f t="shared" si="842"/>
        <v>62.033799940000002</v>
      </c>
      <c r="Q1737" s="11">
        <f t="shared" si="856"/>
        <v>0</v>
      </c>
      <c r="R1737" s="30">
        <f t="shared" si="851"/>
        <v>0</v>
      </c>
      <c r="S1737" s="8">
        <f t="shared" si="843"/>
        <v>0</v>
      </c>
      <c r="T1737" s="113">
        <f t="shared" si="852"/>
        <v>0.16</v>
      </c>
      <c r="U1737" s="111">
        <f t="shared" si="859"/>
        <v>17</v>
      </c>
      <c r="V1737" s="111">
        <v>252</v>
      </c>
      <c r="W1737" s="110">
        <f t="shared" si="844"/>
        <v>1.0100627529999999</v>
      </c>
      <c r="X1737" s="103">
        <f t="shared" si="845"/>
        <v>0.62423079999999997</v>
      </c>
      <c r="Y1737" s="103">
        <f t="shared" si="846"/>
        <v>0</v>
      </c>
      <c r="Z1737" s="114" t="str">
        <f t="shared" si="854"/>
        <v>A+J=</v>
      </c>
      <c r="AA1737" s="108">
        <f t="shared" si="855"/>
        <v>45922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2">
        <f t="shared" si="847"/>
        <v>45913</v>
      </c>
      <c r="B1738" s="103">
        <f t="shared" ref="B1738:B1801" si="865">(P1738+X1738)</f>
        <v>62.70271151</v>
      </c>
      <c r="C1738" s="192">
        <f t="shared" si="857"/>
        <v>43.597099029679477</v>
      </c>
      <c r="D1738" s="104">
        <f t="shared" si="848"/>
        <v>1143.3130000000001</v>
      </c>
      <c r="E1738" s="105">
        <f t="shared" si="860"/>
        <v>1146.575</v>
      </c>
      <c r="F1738" s="106">
        <f t="shared" si="861"/>
        <v>45858</v>
      </c>
      <c r="G1738" s="107">
        <f t="shared" ref="G1738:G1801" si="866">(E1738/D1738)-1</f>
        <v>2.8531119649648495E-3</v>
      </c>
      <c r="H1738" s="108">
        <f t="shared" si="853"/>
        <v>45922</v>
      </c>
      <c r="I1738" s="108">
        <f t="shared" ref="I1738:I1801" si="867">IF(A1738&gt;I1737,H1738,I1737)</f>
        <v>45922</v>
      </c>
      <c r="J1738" s="109">
        <f t="shared" si="849"/>
        <v>23</v>
      </c>
      <c r="K1738" s="109">
        <f t="shared" si="864"/>
        <v>18</v>
      </c>
      <c r="L1738" s="8">
        <f t="shared" si="850"/>
        <v>1.0022321700000001</v>
      </c>
      <c r="M1738" s="110">
        <f t="shared" si="863"/>
        <v>1.00285311</v>
      </c>
      <c r="N1738" s="110">
        <f t="shared" si="858"/>
        <v>1.4198950715625129</v>
      </c>
      <c r="O1738" s="103">
        <f t="shared" si="862"/>
        <v>1.4230645099999999</v>
      </c>
      <c r="P1738" s="103">
        <f t="shared" ref="P1738:P1801" si="868">TRUNC(C1738*O1738,8)</f>
        <v>62.041484359999998</v>
      </c>
      <c r="Q1738" s="11">
        <f t="shared" si="856"/>
        <v>0</v>
      </c>
      <c r="R1738" s="30">
        <f t="shared" si="851"/>
        <v>0</v>
      </c>
      <c r="S1738" s="8">
        <f t="shared" ref="S1738:S1801" si="869">IF(R1738&gt;0,TRUNC(R1738*P1738,8),0)</f>
        <v>0</v>
      </c>
      <c r="T1738" s="113">
        <f t="shared" si="852"/>
        <v>0.16</v>
      </c>
      <c r="U1738" s="111">
        <f t="shared" si="859"/>
        <v>18</v>
      </c>
      <c r="V1738" s="111">
        <v>252</v>
      </c>
      <c r="W1738" s="110">
        <f t="shared" ref="W1738:W1801" si="870">ROUND((1+T1738)^TRUNC((U1738/V1738),9),9)</f>
        <v>1.0106578230000001</v>
      </c>
      <c r="X1738" s="103">
        <f t="shared" ref="X1738:X1801" si="871">TRUNC((P1738*(W1738-1)),8)</f>
        <v>0.66122714999999999</v>
      </c>
      <c r="Y1738" s="103">
        <f t="shared" ref="Y1738:Y1801" si="872">IF(Q1738&gt;0,S1738+X1738,0)</f>
        <v>0</v>
      </c>
      <c r="Z1738" s="114" t="str">
        <f t="shared" si="854"/>
        <v>A+J=</v>
      </c>
      <c r="AA1738" s="108">
        <f t="shared" si="855"/>
        <v>45922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2">
        <f t="shared" ref="A1739:A1802" si="873">(A1738+1)</f>
        <v>45914</v>
      </c>
      <c r="B1739" s="103">
        <f t="shared" si="865"/>
        <v>62.70271151</v>
      </c>
      <c r="C1739" s="192">
        <f t="shared" si="857"/>
        <v>43.597099029679477</v>
      </c>
      <c r="D1739" s="104">
        <f t="shared" ref="D1739:D1802" si="874">IF(E1739=E1738,D1738,E1738)</f>
        <v>1143.3130000000001</v>
      </c>
      <c r="E1739" s="105">
        <f t="shared" si="860"/>
        <v>1146.575</v>
      </c>
      <c r="F1739" s="106">
        <f t="shared" si="861"/>
        <v>45858</v>
      </c>
      <c r="G1739" s="107">
        <f t="shared" si="866"/>
        <v>2.8531119649648495E-3</v>
      </c>
      <c r="H1739" s="108">
        <f t="shared" si="853"/>
        <v>45922</v>
      </c>
      <c r="I1739" s="108">
        <f t="shared" si="867"/>
        <v>45922</v>
      </c>
      <c r="J1739" s="109">
        <f t="shared" ref="J1739:J1802" si="875">IF(I1739=I1738,J1738,NETWORKDAYS(I1738,I1739,$AD$171:$AD$502)-1)</f>
        <v>23</v>
      </c>
      <c r="K1739" s="109">
        <f t="shared" si="864"/>
        <v>18</v>
      </c>
      <c r="L1739" s="8">
        <f t="shared" ref="L1739:L1802" si="876">IF(E1739&lt;D1739,1,TRUNC((E1739/D1739)^TRUNC((K1739/J1739),9),8))</f>
        <v>1.0022321700000001</v>
      </c>
      <c r="M1739" s="110">
        <f t="shared" si="863"/>
        <v>1.00285311</v>
      </c>
      <c r="N1739" s="110">
        <f t="shared" si="858"/>
        <v>1.4198950715625129</v>
      </c>
      <c r="O1739" s="103">
        <f t="shared" si="862"/>
        <v>1.4230645099999999</v>
      </c>
      <c r="P1739" s="103">
        <f t="shared" si="868"/>
        <v>62.041484359999998</v>
      </c>
      <c r="Q1739" s="11">
        <f t="shared" si="856"/>
        <v>0</v>
      </c>
      <c r="R1739" s="30">
        <f t="shared" ref="R1739:R1802" si="877">IF(Q1739&gt;0,VLOOKUP($A1739,$AD$10:$AI$165,6),0)</f>
        <v>0</v>
      </c>
      <c r="S1739" s="8">
        <f t="shared" si="869"/>
        <v>0</v>
      </c>
      <c r="T1739" s="113">
        <f t="shared" ref="T1739:T1802" si="878">(T1738)</f>
        <v>0.16</v>
      </c>
      <c r="U1739" s="111">
        <f t="shared" si="859"/>
        <v>18</v>
      </c>
      <c r="V1739" s="111">
        <v>252</v>
      </c>
      <c r="W1739" s="110">
        <f t="shared" si="870"/>
        <v>1.0106578230000001</v>
      </c>
      <c r="X1739" s="103">
        <f t="shared" si="871"/>
        <v>0.66122714999999999</v>
      </c>
      <c r="Y1739" s="103">
        <f t="shared" si="872"/>
        <v>0</v>
      </c>
      <c r="Z1739" s="114" t="str">
        <f t="shared" si="854"/>
        <v>A+J=</v>
      </c>
      <c r="AA1739" s="108">
        <f t="shared" si="855"/>
        <v>45922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2">
        <f t="shared" si="873"/>
        <v>45915</v>
      </c>
      <c r="B1740" s="103">
        <f t="shared" si="865"/>
        <v>62.70271151</v>
      </c>
      <c r="C1740" s="192">
        <f t="shared" si="857"/>
        <v>43.597099029679477</v>
      </c>
      <c r="D1740" s="104">
        <f t="shared" si="874"/>
        <v>1143.3130000000001</v>
      </c>
      <c r="E1740" s="105">
        <f t="shared" si="860"/>
        <v>1146.575</v>
      </c>
      <c r="F1740" s="106">
        <f t="shared" si="861"/>
        <v>45858</v>
      </c>
      <c r="G1740" s="107">
        <f t="shared" si="866"/>
        <v>2.8531119649648495E-3</v>
      </c>
      <c r="H1740" s="108">
        <f t="shared" ref="H1740:H1803" si="879">IF(DAY(A1740)=H$9,VLOOKUP(A1740,AH$118:AN$450,4),H1739)</f>
        <v>45922</v>
      </c>
      <c r="I1740" s="108">
        <f t="shared" si="867"/>
        <v>45922</v>
      </c>
      <c r="J1740" s="109">
        <f t="shared" si="875"/>
        <v>23</v>
      </c>
      <c r="K1740" s="109">
        <f t="shared" si="864"/>
        <v>18</v>
      </c>
      <c r="L1740" s="8">
        <f t="shared" si="876"/>
        <v>1.0022321700000001</v>
      </c>
      <c r="M1740" s="110">
        <f t="shared" si="863"/>
        <v>1.00285311</v>
      </c>
      <c r="N1740" s="110">
        <f t="shared" si="858"/>
        <v>1.4198950715625129</v>
      </c>
      <c r="O1740" s="103">
        <f t="shared" si="862"/>
        <v>1.4230645099999999</v>
      </c>
      <c r="P1740" s="103">
        <f t="shared" si="868"/>
        <v>62.041484359999998</v>
      </c>
      <c r="Q1740" s="11">
        <f t="shared" si="856"/>
        <v>0</v>
      </c>
      <c r="R1740" s="30">
        <f t="shared" si="877"/>
        <v>0</v>
      </c>
      <c r="S1740" s="8">
        <f t="shared" si="869"/>
        <v>0</v>
      </c>
      <c r="T1740" s="113">
        <f t="shared" si="878"/>
        <v>0.16</v>
      </c>
      <c r="U1740" s="111">
        <f t="shared" si="859"/>
        <v>18</v>
      </c>
      <c r="V1740" s="111">
        <v>252</v>
      </c>
      <c r="W1740" s="110">
        <f t="shared" si="870"/>
        <v>1.0106578230000001</v>
      </c>
      <c r="X1740" s="103">
        <f t="shared" si="871"/>
        <v>0.66122714999999999</v>
      </c>
      <c r="Y1740" s="103">
        <f t="shared" si="872"/>
        <v>0</v>
      </c>
      <c r="Z1740" s="114" t="str">
        <f t="shared" ref="Z1740:Z1803" si="880">IF($Q1739&gt;0,VLOOKUP($A1739,$AD$10:$AM$165,9),Z1739)</f>
        <v>A+J=</v>
      </c>
      <c r="AA1740" s="108">
        <f t="shared" ref="AA1740:AA1803" si="881">IF($Q1739&gt;0,VLOOKUP($A1739,$AD$10:$AM$165,10),AA1739)</f>
        <v>45922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2">
        <f t="shared" si="873"/>
        <v>45916</v>
      </c>
      <c r="B1741" s="103">
        <f t="shared" si="865"/>
        <v>62.747424979999998</v>
      </c>
      <c r="C1741" s="192">
        <f t="shared" si="857"/>
        <v>43.597099029679477</v>
      </c>
      <c r="D1741" s="104">
        <f t="shared" si="874"/>
        <v>1143.3130000000001</v>
      </c>
      <c r="E1741" s="105">
        <f t="shared" si="860"/>
        <v>1146.575</v>
      </c>
      <c r="F1741" s="106">
        <f t="shared" si="861"/>
        <v>45858</v>
      </c>
      <c r="G1741" s="107">
        <f t="shared" si="866"/>
        <v>2.8531119649648495E-3</v>
      </c>
      <c r="H1741" s="108">
        <f t="shared" si="879"/>
        <v>45922</v>
      </c>
      <c r="I1741" s="108">
        <f t="shared" si="867"/>
        <v>45922</v>
      </c>
      <c r="J1741" s="109">
        <f t="shared" si="875"/>
        <v>23</v>
      </c>
      <c r="K1741" s="109">
        <f t="shared" si="864"/>
        <v>19</v>
      </c>
      <c r="L1741" s="8">
        <f t="shared" si="876"/>
        <v>1.00235633</v>
      </c>
      <c r="M1741" s="110">
        <f t="shared" si="863"/>
        <v>1.00285311</v>
      </c>
      <c r="N1741" s="110">
        <f t="shared" si="858"/>
        <v>1.4198950715625129</v>
      </c>
      <c r="O1741" s="103">
        <f t="shared" si="862"/>
        <v>1.42324081</v>
      </c>
      <c r="P1741" s="103">
        <f t="shared" si="868"/>
        <v>62.049170529999998</v>
      </c>
      <c r="Q1741" s="11">
        <f t="shared" ref="Q1741:Q1804" si="882">IF(VLOOKUP(A1741,AD$10:AK$165,8)=VLOOKUP(A1740,AD$10:AK$165,8),0,VLOOKUP(A1741,AD$10:AK$165,8))</f>
        <v>0</v>
      </c>
      <c r="R1741" s="30">
        <f t="shared" si="877"/>
        <v>0</v>
      </c>
      <c r="S1741" s="8">
        <f t="shared" si="869"/>
        <v>0</v>
      </c>
      <c r="T1741" s="113">
        <f t="shared" si="878"/>
        <v>0.16</v>
      </c>
      <c r="U1741" s="111">
        <f t="shared" si="859"/>
        <v>19</v>
      </c>
      <c r="V1741" s="111">
        <v>252</v>
      </c>
      <c r="W1741" s="110">
        <f t="shared" si="870"/>
        <v>1.0112532439999999</v>
      </c>
      <c r="X1741" s="103">
        <f t="shared" si="871"/>
        <v>0.69825444999999997</v>
      </c>
      <c r="Y1741" s="103">
        <f t="shared" si="872"/>
        <v>0</v>
      </c>
      <c r="Z1741" s="114" t="str">
        <f t="shared" si="880"/>
        <v>A+J=</v>
      </c>
      <c r="AA1741" s="108">
        <f t="shared" si="881"/>
        <v>45922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2">
        <f t="shared" si="873"/>
        <v>45917</v>
      </c>
      <c r="B1742" s="103">
        <f t="shared" si="865"/>
        <v>62.792169770000001</v>
      </c>
      <c r="C1742" s="192">
        <f t="shared" ref="C1742:C1805" si="883">C1741-(S1741/O1741)</f>
        <v>43.597099029679477</v>
      </c>
      <c r="D1742" s="104">
        <f t="shared" si="874"/>
        <v>1143.3130000000001</v>
      </c>
      <c r="E1742" s="105">
        <f t="shared" si="860"/>
        <v>1146.575</v>
      </c>
      <c r="F1742" s="106">
        <f t="shared" si="861"/>
        <v>45858</v>
      </c>
      <c r="G1742" s="107">
        <f t="shared" si="866"/>
        <v>2.8531119649648495E-3</v>
      </c>
      <c r="H1742" s="108">
        <f t="shared" si="879"/>
        <v>45922</v>
      </c>
      <c r="I1742" s="108">
        <f t="shared" si="867"/>
        <v>45922</v>
      </c>
      <c r="J1742" s="109">
        <f t="shared" si="875"/>
        <v>23</v>
      </c>
      <c r="K1742" s="109">
        <f t="shared" si="864"/>
        <v>20</v>
      </c>
      <c r="L1742" s="8">
        <f t="shared" si="876"/>
        <v>1.0024805000000001</v>
      </c>
      <c r="M1742" s="110">
        <f t="shared" si="863"/>
        <v>1.00285311</v>
      </c>
      <c r="N1742" s="110">
        <f t="shared" si="858"/>
        <v>1.4198950715625129</v>
      </c>
      <c r="O1742" s="103">
        <f t="shared" si="862"/>
        <v>1.4234171200000001</v>
      </c>
      <c r="P1742" s="103">
        <f t="shared" si="868"/>
        <v>62.056857139999998</v>
      </c>
      <c r="Q1742" s="11">
        <f t="shared" si="882"/>
        <v>0</v>
      </c>
      <c r="R1742" s="30">
        <f t="shared" si="877"/>
        <v>0</v>
      </c>
      <c r="S1742" s="8">
        <f t="shared" si="869"/>
        <v>0</v>
      </c>
      <c r="T1742" s="113">
        <f t="shared" si="878"/>
        <v>0.16</v>
      </c>
      <c r="U1742" s="111">
        <f t="shared" si="859"/>
        <v>20</v>
      </c>
      <c r="V1742" s="111">
        <v>252</v>
      </c>
      <c r="W1742" s="110">
        <f t="shared" si="870"/>
        <v>1.0118490149999999</v>
      </c>
      <c r="X1742" s="103">
        <f t="shared" si="871"/>
        <v>0.73531263000000002</v>
      </c>
      <c r="Y1742" s="103">
        <f t="shared" si="872"/>
        <v>0</v>
      </c>
      <c r="Z1742" s="114" t="str">
        <f t="shared" si="880"/>
        <v>A+J=</v>
      </c>
      <c r="AA1742" s="108">
        <f t="shared" si="881"/>
        <v>45922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2">
        <f t="shared" si="873"/>
        <v>45918</v>
      </c>
      <c r="B1743" s="103">
        <f t="shared" si="865"/>
        <v>62.836946429999998</v>
      </c>
      <c r="C1743" s="192">
        <f t="shared" si="883"/>
        <v>43.597099029679477</v>
      </c>
      <c r="D1743" s="104">
        <f t="shared" si="874"/>
        <v>1143.3130000000001</v>
      </c>
      <c r="E1743" s="105">
        <f t="shared" si="860"/>
        <v>1146.575</v>
      </c>
      <c r="F1743" s="106">
        <f t="shared" si="861"/>
        <v>45858</v>
      </c>
      <c r="G1743" s="107">
        <f t="shared" si="866"/>
        <v>2.8531119649648495E-3</v>
      </c>
      <c r="H1743" s="108">
        <f t="shared" si="879"/>
        <v>45922</v>
      </c>
      <c r="I1743" s="108">
        <f t="shared" si="867"/>
        <v>45922</v>
      </c>
      <c r="J1743" s="109">
        <f t="shared" si="875"/>
        <v>23</v>
      </c>
      <c r="K1743" s="109">
        <f t="shared" si="864"/>
        <v>21</v>
      </c>
      <c r="L1743" s="8">
        <f t="shared" si="876"/>
        <v>1.0026046900000001</v>
      </c>
      <c r="M1743" s="110">
        <f t="shared" si="863"/>
        <v>1.00285311</v>
      </c>
      <c r="N1743" s="110">
        <f t="shared" si="858"/>
        <v>1.4198950715625129</v>
      </c>
      <c r="O1743" s="103">
        <f t="shared" si="862"/>
        <v>1.42359345</v>
      </c>
      <c r="P1743" s="103">
        <f t="shared" si="868"/>
        <v>62.064544609999999</v>
      </c>
      <c r="Q1743" s="11">
        <f t="shared" si="882"/>
        <v>0</v>
      </c>
      <c r="R1743" s="30">
        <f t="shared" si="877"/>
        <v>0</v>
      </c>
      <c r="S1743" s="8">
        <f t="shared" si="869"/>
        <v>0</v>
      </c>
      <c r="T1743" s="113">
        <f t="shared" si="878"/>
        <v>0.16</v>
      </c>
      <c r="U1743" s="111">
        <f t="shared" si="859"/>
        <v>21</v>
      </c>
      <c r="V1743" s="111">
        <v>252</v>
      </c>
      <c r="W1743" s="110">
        <f t="shared" si="870"/>
        <v>1.0124451379999999</v>
      </c>
      <c r="X1743" s="103">
        <f t="shared" si="871"/>
        <v>0.77240182000000002</v>
      </c>
      <c r="Y1743" s="103">
        <f t="shared" si="872"/>
        <v>0</v>
      </c>
      <c r="Z1743" s="114" t="str">
        <f t="shared" si="880"/>
        <v>A+J=</v>
      </c>
      <c r="AA1743" s="108">
        <f t="shared" si="881"/>
        <v>45922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2">
        <f t="shared" si="873"/>
        <v>45919</v>
      </c>
      <c r="B1744" s="103">
        <f t="shared" si="865"/>
        <v>62.88175493</v>
      </c>
      <c r="C1744" s="192">
        <f t="shared" si="883"/>
        <v>43.597099029679477</v>
      </c>
      <c r="D1744" s="104">
        <f t="shared" si="874"/>
        <v>1143.3130000000001</v>
      </c>
      <c r="E1744" s="105">
        <f t="shared" si="860"/>
        <v>1146.575</v>
      </c>
      <c r="F1744" s="106">
        <f t="shared" si="861"/>
        <v>45858</v>
      </c>
      <c r="G1744" s="107">
        <f t="shared" si="866"/>
        <v>2.8531119649648495E-3</v>
      </c>
      <c r="H1744" s="108">
        <f t="shared" si="879"/>
        <v>45922</v>
      </c>
      <c r="I1744" s="108">
        <f t="shared" si="867"/>
        <v>45922</v>
      </c>
      <c r="J1744" s="109">
        <f t="shared" si="875"/>
        <v>23</v>
      </c>
      <c r="K1744" s="109">
        <f t="shared" si="864"/>
        <v>22</v>
      </c>
      <c r="L1744" s="8">
        <f t="shared" si="876"/>
        <v>1.00272889</v>
      </c>
      <c r="M1744" s="110">
        <f t="shared" si="863"/>
        <v>1.00285311</v>
      </c>
      <c r="N1744" s="110">
        <f t="shared" si="858"/>
        <v>1.4198950715625129</v>
      </c>
      <c r="O1744" s="103">
        <f t="shared" si="862"/>
        <v>1.4237698000000001</v>
      </c>
      <c r="P1744" s="103">
        <f t="shared" si="868"/>
        <v>62.072232960000001</v>
      </c>
      <c r="Q1744" s="11">
        <f t="shared" si="882"/>
        <v>0</v>
      </c>
      <c r="R1744" s="30">
        <f t="shared" si="877"/>
        <v>0</v>
      </c>
      <c r="S1744" s="8">
        <f t="shared" si="869"/>
        <v>0</v>
      </c>
      <c r="T1744" s="113">
        <f t="shared" si="878"/>
        <v>0.16</v>
      </c>
      <c r="U1744" s="111">
        <f t="shared" si="859"/>
        <v>22</v>
      </c>
      <c r="V1744" s="111">
        <v>252</v>
      </c>
      <c r="W1744" s="110">
        <f t="shared" si="870"/>
        <v>1.0130416120000001</v>
      </c>
      <c r="X1744" s="103">
        <f t="shared" si="871"/>
        <v>0.80952197000000004</v>
      </c>
      <c r="Y1744" s="103">
        <f t="shared" si="872"/>
        <v>0</v>
      </c>
      <c r="Z1744" s="114" t="str">
        <f t="shared" si="880"/>
        <v>A+J=</v>
      </c>
      <c r="AA1744" s="108">
        <f t="shared" si="881"/>
        <v>45922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2">
        <f t="shared" si="873"/>
        <v>45920</v>
      </c>
      <c r="B1745" s="103">
        <f t="shared" si="865"/>
        <v>62.926595729999995</v>
      </c>
      <c r="C1745" s="192">
        <f t="shared" si="883"/>
        <v>43.597099029679477</v>
      </c>
      <c r="D1745" s="104">
        <f t="shared" si="874"/>
        <v>1143.3130000000001</v>
      </c>
      <c r="E1745" s="105">
        <f t="shared" si="860"/>
        <v>1146.575</v>
      </c>
      <c r="F1745" s="106">
        <f t="shared" si="861"/>
        <v>45858</v>
      </c>
      <c r="G1745" s="107">
        <f t="shared" si="866"/>
        <v>2.8531119649648495E-3</v>
      </c>
      <c r="H1745" s="108">
        <f t="shared" si="879"/>
        <v>45950</v>
      </c>
      <c r="I1745" s="108">
        <f t="shared" si="867"/>
        <v>45922</v>
      </c>
      <c r="J1745" s="109">
        <f t="shared" si="875"/>
        <v>23</v>
      </c>
      <c r="K1745" s="109">
        <f t="shared" si="864"/>
        <v>23</v>
      </c>
      <c r="L1745" s="8">
        <f t="shared" si="876"/>
        <v>1.00285311</v>
      </c>
      <c r="M1745" s="110">
        <f t="shared" si="863"/>
        <v>1.00285311</v>
      </c>
      <c r="N1745" s="110">
        <f t="shared" si="858"/>
        <v>1.4198950715625129</v>
      </c>
      <c r="O1745" s="103">
        <f t="shared" si="862"/>
        <v>1.42394618</v>
      </c>
      <c r="P1745" s="103">
        <f t="shared" si="868"/>
        <v>62.079922619999998</v>
      </c>
      <c r="Q1745" s="11">
        <f t="shared" si="882"/>
        <v>0</v>
      </c>
      <c r="R1745" s="30">
        <f t="shared" si="877"/>
        <v>0</v>
      </c>
      <c r="S1745" s="8">
        <f t="shared" si="869"/>
        <v>0</v>
      </c>
      <c r="T1745" s="113">
        <f t="shared" si="878"/>
        <v>0.16</v>
      </c>
      <c r="U1745" s="111">
        <f t="shared" si="859"/>
        <v>23</v>
      </c>
      <c r="V1745" s="111">
        <v>252</v>
      </c>
      <c r="W1745" s="110">
        <f t="shared" si="870"/>
        <v>1.013638437</v>
      </c>
      <c r="X1745" s="103">
        <f t="shared" si="871"/>
        <v>0.84667311000000001</v>
      </c>
      <c r="Y1745" s="103">
        <f t="shared" si="872"/>
        <v>0</v>
      </c>
      <c r="Z1745" s="114" t="str">
        <f t="shared" si="880"/>
        <v>A+J=</v>
      </c>
      <c r="AA1745" s="108">
        <f t="shared" si="881"/>
        <v>45922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5" x14ac:dyDescent="0.2">
      <c r="A1746" s="102">
        <f t="shared" si="873"/>
        <v>45921</v>
      </c>
      <c r="B1746" s="103">
        <f t="shared" si="865"/>
        <v>62.926595729999995</v>
      </c>
      <c r="C1746" s="192">
        <f t="shared" si="883"/>
        <v>43.597099029679477</v>
      </c>
      <c r="D1746" s="104">
        <f t="shared" si="874"/>
        <v>1143.3130000000001</v>
      </c>
      <c r="E1746" s="105">
        <f t="shared" si="860"/>
        <v>1146.575</v>
      </c>
      <c r="F1746" s="106">
        <f t="shared" si="861"/>
        <v>45858</v>
      </c>
      <c r="G1746" s="107">
        <f t="shared" si="866"/>
        <v>2.8531119649648495E-3</v>
      </c>
      <c r="H1746" s="108">
        <f t="shared" si="879"/>
        <v>45950</v>
      </c>
      <c r="I1746" s="108">
        <f t="shared" si="867"/>
        <v>45922</v>
      </c>
      <c r="J1746" s="109">
        <f t="shared" si="875"/>
        <v>23</v>
      </c>
      <c r="K1746" s="109">
        <f t="shared" si="864"/>
        <v>23</v>
      </c>
      <c r="L1746" s="8">
        <f t="shared" si="876"/>
        <v>1.00285311</v>
      </c>
      <c r="M1746" s="110">
        <f t="shared" si="863"/>
        <v>1.00285311</v>
      </c>
      <c r="N1746" s="110">
        <f t="shared" si="858"/>
        <v>1.4198950715625129</v>
      </c>
      <c r="O1746" s="103">
        <f t="shared" si="862"/>
        <v>1.42394618</v>
      </c>
      <c r="P1746" s="103">
        <f t="shared" si="868"/>
        <v>62.079922619999998</v>
      </c>
      <c r="Q1746" s="11">
        <f t="shared" si="882"/>
        <v>0</v>
      </c>
      <c r="R1746" s="30">
        <f t="shared" si="877"/>
        <v>0</v>
      </c>
      <c r="S1746" s="8">
        <f t="shared" si="869"/>
        <v>0</v>
      </c>
      <c r="T1746" s="113">
        <f t="shared" si="878"/>
        <v>0.16</v>
      </c>
      <c r="U1746" s="111">
        <f t="shared" si="859"/>
        <v>23</v>
      </c>
      <c r="V1746" s="111">
        <v>252</v>
      </c>
      <c r="W1746" s="110">
        <f t="shared" si="870"/>
        <v>1.013638437</v>
      </c>
      <c r="X1746" s="103">
        <f t="shared" si="871"/>
        <v>0.84667311000000001</v>
      </c>
      <c r="Y1746" s="103">
        <f t="shared" si="872"/>
        <v>0</v>
      </c>
      <c r="Z1746" s="114" t="str">
        <f t="shared" si="880"/>
        <v>A+J=</v>
      </c>
      <c r="AA1746" s="108">
        <f t="shared" si="881"/>
        <v>45922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5" x14ac:dyDescent="0.2">
      <c r="A1747" s="102">
        <f t="shared" si="873"/>
        <v>45922</v>
      </c>
      <c r="B1747" s="103">
        <f t="shared" si="865"/>
        <v>62.926595729999995</v>
      </c>
      <c r="C1747" s="192">
        <f t="shared" si="883"/>
        <v>43.597099029679477</v>
      </c>
      <c r="D1747" s="104">
        <f t="shared" si="874"/>
        <v>1143.3130000000001</v>
      </c>
      <c r="E1747" s="105">
        <f t="shared" si="860"/>
        <v>1146.575</v>
      </c>
      <c r="F1747" s="106">
        <f t="shared" si="861"/>
        <v>45858</v>
      </c>
      <c r="G1747" s="107">
        <f t="shared" si="866"/>
        <v>2.8531119649648495E-3</v>
      </c>
      <c r="H1747" s="108">
        <f t="shared" si="879"/>
        <v>45950</v>
      </c>
      <c r="I1747" s="108">
        <f t="shared" si="867"/>
        <v>45922</v>
      </c>
      <c r="J1747" s="109">
        <f t="shared" si="875"/>
        <v>23</v>
      </c>
      <c r="K1747" s="109">
        <f t="shared" si="864"/>
        <v>23</v>
      </c>
      <c r="L1747" s="8">
        <f t="shared" si="876"/>
        <v>1.00285311</v>
      </c>
      <c r="M1747" s="110">
        <f t="shared" si="863"/>
        <v>1.00285311</v>
      </c>
      <c r="N1747" s="110">
        <f t="shared" si="858"/>
        <v>1.4198950715625129</v>
      </c>
      <c r="O1747" s="103">
        <f t="shared" si="862"/>
        <v>1.42394618</v>
      </c>
      <c r="P1747" s="103">
        <f t="shared" si="868"/>
        <v>62.079922619999998</v>
      </c>
      <c r="Q1747" s="11">
        <f t="shared" si="882"/>
        <v>57</v>
      </c>
      <c r="R1747" s="30">
        <f t="shared" si="877"/>
        <v>0.14585200000000001</v>
      </c>
      <c r="S1747" s="8">
        <f t="shared" si="869"/>
        <v>9.0544808700000008</v>
      </c>
      <c r="T1747" s="113">
        <f t="shared" si="878"/>
        <v>0.16</v>
      </c>
      <c r="U1747" s="111">
        <f t="shared" si="859"/>
        <v>23</v>
      </c>
      <c r="V1747" s="111">
        <v>252</v>
      </c>
      <c r="W1747" s="110">
        <f t="shared" si="870"/>
        <v>1.013638437</v>
      </c>
      <c r="X1747" s="103">
        <f t="shared" si="871"/>
        <v>0.84667311000000001</v>
      </c>
      <c r="Y1747" s="103">
        <f t="shared" si="872"/>
        <v>9.9011539800000001</v>
      </c>
      <c r="Z1747" s="114" t="str">
        <f t="shared" si="880"/>
        <v>A+J=</v>
      </c>
      <c r="AA1747" s="108">
        <f t="shared" si="881"/>
        <v>45922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5" x14ac:dyDescent="0.2">
      <c r="A1748" s="102">
        <f t="shared" si="873"/>
        <v>45923</v>
      </c>
      <c r="B1748" s="103">
        <f t="shared" si="865"/>
        <v>53.064239879999995</v>
      </c>
      <c r="C1748" s="192">
        <f t="shared" si="883"/>
        <v>37.238374945037457</v>
      </c>
      <c r="D1748" s="104">
        <f t="shared" si="874"/>
        <v>1143.3130000000001</v>
      </c>
      <c r="E1748" s="105">
        <f t="shared" si="860"/>
        <v>1146.575</v>
      </c>
      <c r="F1748" s="106">
        <f t="shared" si="861"/>
        <v>45891</v>
      </c>
      <c r="G1748" s="107">
        <f t="shared" si="866"/>
        <v>2.8531119649648495E-3</v>
      </c>
      <c r="H1748" s="108">
        <f t="shared" si="879"/>
        <v>45950</v>
      </c>
      <c r="I1748" s="108">
        <f t="shared" si="867"/>
        <v>45950</v>
      </c>
      <c r="J1748" s="109">
        <f t="shared" si="875"/>
        <v>20</v>
      </c>
      <c r="K1748" s="109">
        <f t="shared" si="864"/>
        <v>1</v>
      </c>
      <c r="L1748" s="8">
        <f t="shared" si="876"/>
        <v>1.00014246</v>
      </c>
      <c r="M1748" s="110">
        <f t="shared" si="863"/>
        <v>1.00285311</v>
      </c>
      <c r="N1748" s="110">
        <f t="shared" si="858"/>
        <v>1.4239461883901385</v>
      </c>
      <c r="O1748" s="103">
        <f t="shared" si="862"/>
        <v>1.4241490400000001</v>
      </c>
      <c r="P1748" s="103">
        <f t="shared" si="868"/>
        <v>53.032995919999998</v>
      </c>
      <c r="Q1748" s="11">
        <f t="shared" si="882"/>
        <v>0</v>
      </c>
      <c r="R1748" s="30">
        <f t="shared" si="877"/>
        <v>0</v>
      </c>
      <c r="S1748" s="8">
        <f t="shared" si="869"/>
        <v>0</v>
      </c>
      <c r="T1748" s="113">
        <f t="shared" si="878"/>
        <v>0.16</v>
      </c>
      <c r="U1748" s="111">
        <f t="shared" si="859"/>
        <v>1</v>
      </c>
      <c r="V1748" s="111">
        <v>252</v>
      </c>
      <c r="W1748" s="110">
        <f t="shared" si="870"/>
        <v>1.0005891419999999</v>
      </c>
      <c r="X1748" s="103">
        <f t="shared" si="871"/>
        <v>3.1243960000000001E-2</v>
      </c>
      <c r="Y1748" s="103">
        <f t="shared" si="872"/>
        <v>0</v>
      </c>
      <c r="Z1748" s="114" t="str">
        <f t="shared" si="880"/>
        <v>A+J=</v>
      </c>
      <c r="AA1748" s="108">
        <f t="shared" si="881"/>
        <v>45950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5" x14ac:dyDescent="0.2">
      <c r="A1749" s="102">
        <f t="shared" si="873"/>
        <v>45924</v>
      </c>
      <c r="B1749" s="103">
        <f t="shared" si="865"/>
        <v>53.103066030000001</v>
      </c>
      <c r="C1749" s="192">
        <f t="shared" si="883"/>
        <v>37.238374945037457</v>
      </c>
      <c r="D1749" s="104">
        <f t="shared" si="874"/>
        <v>1143.3130000000001</v>
      </c>
      <c r="E1749" s="105">
        <f t="shared" si="860"/>
        <v>1146.575</v>
      </c>
      <c r="F1749" s="106">
        <f t="shared" si="861"/>
        <v>45891</v>
      </c>
      <c r="G1749" s="107">
        <f t="shared" si="866"/>
        <v>2.8531119649648495E-3</v>
      </c>
      <c r="H1749" s="108">
        <f t="shared" si="879"/>
        <v>45950</v>
      </c>
      <c r="I1749" s="108">
        <f t="shared" si="867"/>
        <v>45950</v>
      </c>
      <c r="J1749" s="109">
        <f t="shared" si="875"/>
        <v>20</v>
      </c>
      <c r="K1749" s="109">
        <f t="shared" si="864"/>
        <v>2</v>
      </c>
      <c r="L1749" s="8">
        <f t="shared" si="876"/>
        <v>1.00028494</v>
      </c>
      <c r="M1749" s="110">
        <f t="shared" si="863"/>
        <v>1.00285311</v>
      </c>
      <c r="N1749" s="110">
        <f t="shared" si="858"/>
        <v>1.4239461883901385</v>
      </c>
      <c r="O1749" s="103">
        <f t="shared" si="862"/>
        <v>1.4243519200000001</v>
      </c>
      <c r="P1749" s="103">
        <f t="shared" si="868"/>
        <v>53.040550850000002</v>
      </c>
      <c r="Q1749" s="11">
        <f t="shared" si="882"/>
        <v>0</v>
      </c>
      <c r="R1749" s="30">
        <f t="shared" si="877"/>
        <v>0</v>
      </c>
      <c r="S1749" s="8">
        <f t="shared" si="869"/>
        <v>0</v>
      </c>
      <c r="T1749" s="113">
        <f t="shared" si="878"/>
        <v>0.16</v>
      </c>
      <c r="U1749" s="111">
        <f t="shared" si="859"/>
        <v>2</v>
      </c>
      <c r="V1749" s="111">
        <v>252</v>
      </c>
      <c r="W1749" s="110">
        <f t="shared" si="870"/>
        <v>1.0011786300000001</v>
      </c>
      <c r="X1749" s="103">
        <f t="shared" si="871"/>
        <v>6.2515180000000004E-2</v>
      </c>
      <c r="Y1749" s="103">
        <f t="shared" si="872"/>
        <v>0</v>
      </c>
      <c r="Z1749" s="114" t="str">
        <f t="shared" si="880"/>
        <v>A+J=</v>
      </c>
      <c r="AA1749" s="108">
        <f t="shared" si="881"/>
        <v>45950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5" x14ac:dyDescent="0.2">
      <c r="A1750" s="102">
        <f t="shared" si="873"/>
        <v>45925</v>
      </c>
      <c r="B1750" s="103">
        <f t="shared" si="865"/>
        <v>53.1419207</v>
      </c>
      <c r="C1750" s="192">
        <f t="shared" si="883"/>
        <v>37.238374945037457</v>
      </c>
      <c r="D1750" s="104">
        <f t="shared" si="874"/>
        <v>1143.3130000000001</v>
      </c>
      <c r="E1750" s="105">
        <f t="shared" si="860"/>
        <v>1146.575</v>
      </c>
      <c r="F1750" s="106">
        <f t="shared" si="861"/>
        <v>45891</v>
      </c>
      <c r="G1750" s="107">
        <f t="shared" si="866"/>
        <v>2.8531119649648495E-3</v>
      </c>
      <c r="H1750" s="108">
        <f t="shared" si="879"/>
        <v>45950</v>
      </c>
      <c r="I1750" s="108">
        <f t="shared" si="867"/>
        <v>45950</v>
      </c>
      <c r="J1750" s="109">
        <f t="shared" si="875"/>
        <v>20</v>
      </c>
      <c r="K1750" s="109">
        <f t="shared" si="864"/>
        <v>3</v>
      </c>
      <c r="L1750" s="8">
        <f t="shared" si="876"/>
        <v>1.0004274399999999</v>
      </c>
      <c r="M1750" s="110">
        <f t="shared" si="863"/>
        <v>1.00285311</v>
      </c>
      <c r="N1750" s="110">
        <f t="shared" si="858"/>
        <v>1.4239461883901385</v>
      </c>
      <c r="O1750" s="103">
        <f t="shared" si="862"/>
        <v>1.4245548299999999</v>
      </c>
      <c r="P1750" s="103">
        <f t="shared" si="868"/>
        <v>53.048106879999999</v>
      </c>
      <c r="Q1750" s="11">
        <f t="shared" si="882"/>
        <v>0</v>
      </c>
      <c r="R1750" s="30">
        <f t="shared" si="877"/>
        <v>0</v>
      </c>
      <c r="S1750" s="8">
        <f t="shared" si="869"/>
        <v>0</v>
      </c>
      <c r="T1750" s="113">
        <f t="shared" si="878"/>
        <v>0.16</v>
      </c>
      <c r="U1750" s="111">
        <f t="shared" si="859"/>
        <v>3</v>
      </c>
      <c r="V1750" s="111">
        <v>252</v>
      </c>
      <c r="W1750" s="110">
        <f t="shared" si="870"/>
        <v>1.001768467</v>
      </c>
      <c r="X1750" s="103">
        <f t="shared" si="871"/>
        <v>9.3813820000000006E-2</v>
      </c>
      <c r="Y1750" s="103">
        <f t="shared" si="872"/>
        <v>0</v>
      </c>
      <c r="Z1750" s="114" t="str">
        <f t="shared" si="880"/>
        <v>A+J=</v>
      </c>
      <c r="AA1750" s="108">
        <f t="shared" si="881"/>
        <v>45950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5" x14ac:dyDescent="0.2">
      <c r="A1751" s="102">
        <f t="shared" si="873"/>
        <v>45926</v>
      </c>
      <c r="B1751" s="103">
        <f t="shared" si="865"/>
        <v>53.180804520000002</v>
      </c>
      <c r="C1751" s="192">
        <f t="shared" si="883"/>
        <v>37.238374945037457</v>
      </c>
      <c r="D1751" s="104">
        <f t="shared" si="874"/>
        <v>1143.3130000000001</v>
      </c>
      <c r="E1751" s="105">
        <f t="shared" si="860"/>
        <v>1146.575</v>
      </c>
      <c r="F1751" s="106">
        <f t="shared" si="861"/>
        <v>45891</v>
      </c>
      <c r="G1751" s="107">
        <f t="shared" si="866"/>
        <v>2.8531119649648495E-3</v>
      </c>
      <c r="H1751" s="108">
        <f t="shared" si="879"/>
        <v>45950</v>
      </c>
      <c r="I1751" s="108">
        <f t="shared" si="867"/>
        <v>45950</v>
      </c>
      <c r="J1751" s="109">
        <f t="shared" si="875"/>
        <v>20</v>
      </c>
      <c r="K1751" s="109">
        <f t="shared" si="864"/>
        <v>4</v>
      </c>
      <c r="L1751" s="8">
        <f t="shared" si="876"/>
        <v>1.0005699699999999</v>
      </c>
      <c r="M1751" s="110">
        <f t="shared" si="863"/>
        <v>1.00285311</v>
      </c>
      <c r="N1751" s="110">
        <f t="shared" si="858"/>
        <v>1.4239461883901385</v>
      </c>
      <c r="O1751" s="103">
        <f t="shared" si="862"/>
        <v>1.4247577899999999</v>
      </c>
      <c r="P1751" s="103">
        <f t="shared" si="868"/>
        <v>53.055664780000001</v>
      </c>
      <c r="Q1751" s="11">
        <f t="shared" si="882"/>
        <v>0</v>
      </c>
      <c r="R1751" s="30">
        <f t="shared" si="877"/>
        <v>0</v>
      </c>
      <c r="S1751" s="8">
        <f t="shared" si="869"/>
        <v>0</v>
      </c>
      <c r="T1751" s="113">
        <f t="shared" si="878"/>
        <v>0.16</v>
      </c>
      <c r="U1751" s="111">
        <f t="shared" si="859"/>
        <v>4</v>
      </c>
      <c r="V1751" s="111">
        <v>252</v>
      </c>
      <c r="W1751" s="110">
        <f t="shared" si="870"/>
        <v>1.0023586499999999</v>
      </c>
      <c r="X1751" s="103">
        <f t="shared" si="871"/>
        <v>0.12513974</v>
      </c>
      <c r="Y1751" s="103">
        <f t="shared" si="872"/>
        <v>0</v>
      </c>
      <c r="Z1751" s="114" t="str">
        <f t="shared" si="880"/>
        <v>A+J=</v>
      </c>
      <c r="AA1751" s="108">
        <f t="shared" si="881"/>
        <v>45950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5" x14ac:dyDescent="0.2">
      <c r="A1752" s="102">
        <f t="shared" si="873"/>
        <v>45927</v>
      </c>
      <c r="B1752" s="103">
        <f t="shared" si="865"/>
        <v>53.219716159999997</v>
      </c>
      <c r="C1752" s="192">
        <f t="shared" si="883"/>
        <v>37.238374945037457</v>
      </c>
      <c r="D1752" s="104">
        <f t="shared" si="874"/>
        <v>1143.3130000000001</v>
      </c>
      <c r="E1752" s="105">
        <f t="shared" si="860"/>
        <v>1146.575</v>
      </c>
      <c r="F1752" s="106">
        <f t="shared" si="861"/>
        <v>45891</v>
      </c>
      <c r="G1752" s="107">
        <f t="shared" si="866"/>
        <v>2.8531119649648495E-3</v>
      </c>
      <c r="H1752" s="108">
        <f t="shared" si="879"/>
        <v>45950</v>
      </c>
      <c r="I1752" s="108">
        <f t="shared" si="867"/>
        <v>45950</v>
      </c>
      <c r="J1752" s="109">
        <f t="shared" si="875"/>
        <v>20</v>
      </c>
      <c r="K1752" s="109">
        <f t="shared" si="864"/>
        <v>5</v>
      </c>
      <c r="L1752" s="8">
        <f t="shared" si="876"/>
        <v>1.0007125100000001</v>
      </c>
      <c r="M1752" s="110">
        <f t="shared" si="863"/>
        <v>1.00285311</v>
      </c>
      <c r="N1752" s="110">
        <f t="shared" si="858"/>
        <v>1.4239461883901385</v>
      </c>
      <c r="O1752" s="103">
        <f t="shared" si="862"/>
        <v>1.42496076</v>
      </c>
      <c r="P1752" s="103">
        <f t="shared" si="868"/>
        <v>53.063223059999999</v>
      </c>
      <c r="Q1752" s="11">
        <f t="shared" si="882"/>
        <v>0</v>
      </c>
      <c r="R1752" s="30">
        <f t="shared" si="877"/>
        <v>0</v>
      </c>
      <c r="S1752" s="8">
        <f t="shared" si="869"/>
        <v>0</v>
      </c>
      <c r="T1752" s="113">
        <f t="shared" si="878"/>
        <v>0.16</v>
      </c>
      <c r="U1752" s="111">
        <f t="shared" si="859"/>
        <v>5</v>
      </c>
      <c r="V1752" s="111">
        <v>252</v>
      </c>
      <c r="W1752" s="110">
        <f t="shared" si="870"/>
        <v>1.0029491820000001</v>
      </c>
      <c r="X1752" s="103">
        <f t="shared" si="871"/>
        <v>0.1564931</v>
      </c>
      <c r="Y1752" s="103">
        <f t="shared" si="872"/>
        <v>0</v>
      </c>
      <c r="Z1752" s="114" t="str">
        <f t="shared" si="880"/>
        <v>A+J=</v>
      </c>
      <c r="AA1752" s="108">
        <f t="shared" si="881"/>
        <v>45950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5" x14ac:dyDescent="0.2">
      <c r="A1753" s="102">
        <f t="shared" si="873"/>
        <v>45928</v>
      </c>
      <c r="B1753" s="103">
        <f t="shared" si="865"/>
        <v>53.219716159999997</v>
      </c>
      <c r="C1753" s="192">
        <f t="shared" si="883"/>
        <v>37.238374945037457</v>
      </c>
      <c r="D1753" s="104">
        <f t="shared" si="874"/>
        <v>1143.3130000000001</v>
      </c>
      <c r="E1753" s="105">
        <f t="shared" si="860"/>
        <v>1146.575</v>
      </c>
      <c r="F1753" s="106">
        <f t="shared" si="861"/>
        <v>45891</v>
      </c>
      <c r="G1753" s="107">
        <f t="shared" si="866"/>
        <v>2.8531119649648495E-3</v>
      </c>
      <c r="H1753" s="108">
        <f t="shared" si="879"/>
        <v>45950</v>
      </c>
      <c r="I1753" s="108">
        <f t="shared" si="867"/>
        <v>45950</v>
      </c>
      <c r="J1753" s="109">
        <f t="shared" si="875"/>
        <v>20</v>
      </c>
      <c r="K1753" s="109">
        <f t="shared" si="864"/>
        <v>5</v>
      </c>
      <c r="L1753" s="8">
        <f t="shared" si="876"/>
        <v>1.0007125100000001</v>
      </c>
      <c r="M1753" s="110">
        <f t="shared" si="863"/>
        <v>1.00285311</v>
      </c>
      <c r="N1753" s="110">
        <f t="shared" si="858"/>
        <v>1.4239461883901385</v>
      </c>
      <c r="O1753" s="103">
        <f t="shared" si="862"/>
        <v>1.42496076</v>
      </c>
      <c r="P1753" s="103">
        <f t="shared" si="868"/>
        <v>53.063223059999999</v>
      </c>
      <c r="Q1753" s="11">
        <f t="shared" si="882"/>
        <v>0</v>
      </c>
      <c r="R1753" s="30">
        <f t="shared" si="877"/>
        <v>0</v>
      </c>
      <c r="S1753" s="8">
        <f t="shared" si="869"/>
        <v>0</v>
      </c>
      <c r="T1753" s="113">
        <f t="shared" si="878"/>
        <v>0.16</v>
      </c>
      <c r="U1753" s="111">
        <f t="shared" si="859"/>
        <v>5</v>
      </c>
      <c r="V1753" s="111">
        <v>252</v>
      </c>
      <c r="W1753" s="110">
        <f t="shared" si="870"/>
        <v>1.0029491820000001</v>
      </c>
      <c r="X1753" s="103">
        <f t="shared" si="871"/>
        <v>0.1564931</v>
      </c>
      <c r="Y1753" s="103">
        <f t="shared" si="872"/>
        <v>0</v>
      </c>
      <c r="Z1753" s="114" t="str">
        <f t="shared" si="880"/>
        <v>A+J=</v>
      </c>
      <c r="AA1753" s="108">
        <f t="shared" si="881"/>
        <v>45950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5" x14ac:dyDescent="0.2">
      <c r="A1754" s="102">
        <f t="shared" si="873"/>
        <v>45929</v>
      </c>
      <c r="B1754" s="103">
        <f t="shared" si="865"/>
        <v>53.219716159999997</v>
      </c>
      <c r="C1754" s="192">
        <f t="shared" si="883"/>
        <v>37.238374945037457</v>
      </c>
      <c r="D1754" s="104">
        <f t="shared" si="874"/>
        <v>1143.3130000000001</v>
      </c>
      <c r="E1754" s="105">
        <f t="shared" si="860"/>
        <v>1146.575</v>
      </c>
      <c r="F1754" s="106">
        <f t="shared" si="861"/>
        <v>45891</v>
      </c>
      <c r="G1754" s="107">
        <f t="shared" si="866"/>
        <v>2.8531119649648495E-3</v>
      </c>
      <c r="H1754" s="108">
        <f t="shared" si="879"/>
        <v>45950</v>
      </c>
      <c r="I1754" s="108">
        <f t="shared" si="867"/>
        <v>45950</v>
      </c>
      <c r="J1754" s="109">
        <f t="shared" si="875"/>
        <v>20</v>
      </c>
      <c r="K1754" s="109">
        <f t="shared" si="864"/>
        <v>5</v>
      </c>
      <c r="L1754" s="8">
        <f t="shared" si="876"/>
        <v>1.0007125100000001</v>
      </c>
      <c r="M1754" s="110">
        <f t="shared" si="863"/>
        <v>1.00285311</v>
      </c>
      <c r="N1754" s="110">
        <f t="shared" si="858"/>
        <v>1.4239461883901385</v>
      </c>
      <c r="O1754" s="103">
        <f t="shared" si="862"/>
        <v>1.42496076</v>
      </c>
      <c r="P1754" s="103">
        <f t="shared" si="868"/>
        <v>53.063223059999999</v>
      </c>
      <c r="Q1754" s="11">
        <f t="shared" si="882"/>
        <v>0</v>
      </c>
      <c r="R1754" s="30">
        <f t="shared" si="877"/>
        <v>0</v>
      </c>
      <c r="S1754" s="8">
        <f t="shared" si="869"/>
        <v>0</v>
      </c>
      <c r="T1754" s="113">
        <f t="shared" si="878"/>
        <v>0.16</v>
      </c>
      <c r="U1754" s="111">
        <f t="shared" si="859"/>
        <v>5</v>
      </c>
      <c r="V1754" s="111">
        <v>252</v>
      </c>
      <c r="W1754" s="110">
        <f t="shared" si="870"/>
        <v>1.0029491820000001</v>
      </c>
      <c r="X1754" s="103">
        <f t="shared" si="871"/>
        <v>0.1564931</v>
      </c>
      <c r="Y1754" s="103">
        <f t="shared" si="872"/>
        <v>0</v>
      </c>
      <c r="Z1754" s="114" t="str">
        <f t="shared" si="880"/>
        <v>A+J=</v>
      </c>
      <c r="AA1754" s="108">
        <f t="shared" si="881"/>
        <v>45950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5" x14ac:dyDescent="0.2">
      <c r="A1755" s="102">
        <f t="shared" si="873"/>
        <v>45930</v>
      </c>
      <c r="B1755" s="103">
        <f t="shared" si="865"/>
        <v>53.258656619999996</v>
      </c>
      <c r="C1755" s="192">
        <f t="shared" si="883"/>
        <v>37.238374945037457</v>
      </c>
      <c r="D1755" s="104">
        <f t="shared" si="874"/>
        <v>1143.3130000000001</v>
      </c>
      <c r="E1755" s="105">
        <f t="shared" si="860"/>
        <v>1146.575</v>
      </c>
      <c r="F1755" s="106">
        <f t="shared" si="861"/>
        <v>45891</v>
      </c>
      <c r="G1755" s="107">
        <f t="shared" si="866"/>
        <v>2.8531119649648495E-3</v>
      </c>
      <c r="H1755" s="108">
        <f t="shared" si="879"/>
        <v>45950</v>
      </c>
      <c r="I1755" s="108">
        <f t="shared" si="867"/>
        <v>45950</v>
      </c>
      <c r="J1755" s="109">
        <f t="shared" si="875"/>
        <v>20</v>
      </c>
      <c r="K1755" s="109">
        <f t="shared" si="864"/>
        <v>6</v>
      </c>
      <c r="L1755" s="8">
        <f t="shared" si="876"/>
        <v>1.00085508</v>
      </c>
      <c r="M1755" s="110">
        <f t="shared" si="863"/>
        <v>1.00285311</v>
      </c>
      <c r="N1755" s="110">
        <f t="shared" si="858"/>
        <v>1.4239461883901385</v>
      </c>
      <c r="O1755" s="103">
        <f t="shared" si="862"/>
        <v>1.4251637699999999</v>
      </c>
      <c r="P1755" s="103">
        <f t="shared" si="868"/>
        <v>53.070782819999998</v>
      </c>
      <c r="Q1755" s="11">
        <f t="shared" si="882"/>
        <v>0</v>
      </c>
      <c r="R1755" s="30">
        <f t="shared" si="877"/>
        <v>0</v>
      </c>
      <c r="S1755" s="8">
        <f t="shared" si="869"/>
        <v>0</v>
      </c>
      <c r="T1755" s="113">
        <f t="shared" si="878"/>
        <v>0.16</v>
      </c>
      <c r="U1755" s="111">
        <f t="shared" si="859"/>
        <v>6</v>
      </c>
      <c r="V1755" s="111">
        <v>252</v>
      </c>
      <c r="W1755" s="110">
        <f t="shared" si="870"/>
        <v>1.003540061</v>
      </c>
      <c r="X1755" s="103">
        <f t="shared" si="871"/>
        <v>0.18787380000000001</v>
      </c>
      <c r="Y1755" s="103">
        <f t="shared" si="872"/>
        <v>0</v>
      </c>
      <c r="Z1755" s="114" t="str">
        <f t="shared" si="880"/>
        <v>A+J=</v>
      </c>
      <c r="AA1755" s="108">
        <f t="shared" si="881"/>
        <v>45950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5" x14ac:dyDescent="0.2">
      <c r="A1756" s="102">
        <f t="shared" si="873"/>
        <v>45931</v>
      </c>
      <c r="B1756" s="103">
        <f t="shared" si="865"/>
        <v>53.297625250000003</v>
      </c>
      <c r="C1756" s="192">
        <f t="shared" si="883"/>
        <v>37.238374945037457</v>
      </c>
      <c r="D1756" s="104">
        <f t="shared" si="874"/>
        <v>1143.3130000000001</v>
      </c>
      <c r="E1756" s="105">
        <f t="shared" si="860"/>
        <v>1146.575</v>
      </c>
      <c r="F1756" s="106">
        <f t="shared" si="861"/>
        <v>45891</v>
      </c>
      <c r="G1756" s="107">
        <f t="shared" si="866"/>
        <v>2.8531119649648495E-3</v>
      </c>
      <c r="H1756" s="108">
        <f t="shared" si="879"/>
        <v>45950</v>
      </c>
      <c r="I1756" s="108">
        <f t="shared" si="867"/>
        <v>45950</v>
      </c>
      <c r="J1756" s="109">
        <f t="shared" si="875"/>
        <v>20</v>
      </c>
      <c r="K1756" s="109">
        <f t="shared" si="864"/>
        <v>7</v>
      </c>
      <c r="L1756" s="8">
        <f t="shared" si="876"/>
        <v>1.0009976599999999</v>
      </c>
      <c r="M1756" s="110">
        <f t="shared" si="863"/>
        <v>1.00285311</v>
      </c>
      <c r="N1756" s="110">
        <f t="shared" si="858"/>
        <v>1.4239461883901385</v>
      </c>
      <c r="O1756" s="103">
        <f t="shared" si="862"/>
        <v>1.4253667999999999</v>
      </c>
      <c r="P1756" s="103">
        <f t="shared" si="868"/>
        <v>53.078343330000003</v>
      </c>
      <c r="Q1756" s="11">
        <f t="shared" si="882"/>
        <v>0</v>
      </c>
      <c r="R1756" s="30">
        <f t="shared" si="877"/>
        <v>0</v>
      </c>
      <c r="S1756" s="8">
        <f t="shared" si="869"/>
        <v>0</v>
      </c>
      <c r="T1756" s="113">
        <f t="shared" si="878"/>
        <v>0.16</v>
      </c>
      <c r="U1756" s="111">
        <f t="shared" si="859"/>
        <v>7</v>
      </c>
      <c r="V1756" s="111">
        <v>252</v>
      </c>
      <c r="W1756" s="110">
        <f t="shared" si="870"/>
        <v>1.004131288</v>
      </c>
      <c r="X1756" s="103">
        <f t="shared" si="871"/>
        <v>0.21928191999999999</v>
      </c>
      <c r="Y1756" s="103">
        <f t="shared" si="872"/>
        <v>0</v>
      </c>
      <c r="Z1756" s="114" t="str">
        <f t="shared" si="880"/>
        <v>A+J=</v>
      </c>
      <c r="AA1756" s="108">
        <f t="shared" si="881"/>
        <v>45950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5" x14ac:dyDescent="0.2">
      <c r="A1757" s="102">
        <f t="shared" si="873"/>
        <v>45932</v>
      </c>
      <c r="B1757" s="103">
        <f t="shared" si="865"/>
        <v>53.336622079999998</v>
      </c>
      <c r="C1757" s="192">
        <f t="shared" si="883"/>
        <v>37.238374945037457</v>
      </c>
      <c r="D1757" s="104">
        <f t="shared" si="874"/>
        <v>1143.3130000000001</v>
      </c>
      <c r="E1757" s="105">
        <f t="shared" si="860"/>
        <v>1146.575</v>
      </c>
      <c r="F1757" s="106">
        <f t="shared" si="861"/>
        <v>45891</v>
      </c>
      <c r="G1757" s="107">
        <f t="shared" si="866"/>
        <v>2.8531119649648495E-3</v>
      </c>
      <c r="H1757" s="108">
        <f t="shared" si="879"/>
        <v>45950</v>
      </c>
      <c r="I1757" s="108">
        <f t="shared" si="867"/>
        <v>45950</v>
      </c>
      <c r="J1757" s="109">
        <f t="shared" si="875"/>
        <v>20</v>
      </c>
      <c r="K1757" s="109">
        <f t="shared" si="864"/>
        <v>8</v>
      </c>
      <c r="L1757" s="8">
        <f t="shared" si="876"/>
        <v>1.0011402599999999</v>
      </c>
      <c r="M1757" s="110">
        <f t="shared" si="863"/>
        <v>1.00285311</v>
      </c>
      <c r="N1757" s="110">
        <f t="shared" si="858"/>
        <v>1.4239461883901385</v>
      </c>
      <c r="O1757" s="103">
        <f t="shared" si="862"/>
        <v>1.42556985</v>
      </c>
      <c r="P1757" s="103">
        <f t="shared" si="868"/>
        <v>53.085904579999998</v>
      </c>
      <c r="Q1757" s="11">
        <f t="shared" si="882"/>
        <v>0</v>
      </c>
      <c r="R1757" s="30">
        <f t="shared" si="877"/>
        <v>0</v>
      </c>
      <c r="S1757" s="8">
        <f t="shared" si="869"/>
        <v>0</v>
      </c>
      <c r="T1757" s="113">
        <f t="shared" si="878"/>
        <v>0.16</v>
      </c>
      <c r="U1757" s="111">
        <f t="shared" si="859"/>
        <v>8</v>
      </c>
      <c r="V1757" s="111">
        <v>252</v>
      </c>
      <c r="W1757" s="110">
        <f t="shared" si="870"/>
        <v>1.0047228640000001</v>
      </c>
      <c r="X1757" s="103">
        <f t="shared" si="871"/>
        <v>0.25071749999999998</v>
      </c>
      <c r="Y1757" s="103">
        <f t="shared" si="872"/>
        <v>0</v>
      </c>
      <c r="Z1757" s="114" t="str">
        <f t="shared" si="880"/>
        <v>A+J=</v>
      </c>
      <c r="AA1757" s="108">
        <f t="shared" si="881"/>
        <v>45950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5" x14ac:dyDescent="0.2">
      <c r="A1758" s="102">
        <f t="shared" si="873"/>
        <v>45933</v>
      </c>
      <c r="B1758" s="103">
        <f t="shared" si="865"/>
        <v>53.375648209999994</v>
      </c>
      <c r="C1758" s="192">
        <f t="shared" si="883"/>
        <v>37.238374945037457</v>
      </c>
      <c r="D1758" s="104">
        <f t="shared" si="874"/>
        <v>1143.3130000000001</v>
      </c>
      <c r="E1758" s="105">
        <f t="shared" si="860"/>
        <v>1146.575</v>
      </c>
      <c r="F1758" s="106">
        <f t="shared" si="861"/>
        <v>45891</v>
      </c>
      <c r="G1758" s="107">
        <f t="shared" si="866"/>
        <v>2.8531119649648495E-3</v>
      </c>
      <c r="H1758" s="108">
        <f t="shared" si="879"/>
        <v>45950</v>
      </c>
      <c r="I1758" s="108">
        <f t="shared" si="867"/>
        <v>45950</v>
      </c>
      <c r="J1758" s="109">
        <f t="shared" si="875"/>
        <v>20</v>
      </c>
      <c r="K1758" s="109">
        <f t="shared" si="864"/>
        <v>9</v>
      </c>
      <c r="L1758" s="8">
        <f t="shared" si="876"/>
        <v>1.0012828899999999</v>
      </c>
      <c r="M1758" s="110">
        <f t="shared" si="863"/>
        <v>1.00285311</v>
      </c>
      <c r="N1758" s="110">
        <f t="shared" si="858"/>
        <v>1.4239461883901385</v>
      </c>
      <c r="O1758" s="103">
        <f t="shared" si="862"/>
        <v>1.42577295</v>
      </c>
      <c r="P1758" s="103">
        <f t="shared" si="868"/>
        <v>53.093467689999997</v>
      </c>
      <c r="Q1758" s="11">
        <f t="shared" si="882"/>
        <v>0</v>
      </c>
      <c r="R1758" s="30">
        <f t="shared" si="877"/>
        <v>0</v>
      </c>
      <c r="S1758" s="8">
        <f t="shared" si="869"/>
        <v>0</v>
      </c>
      <c r="T1758" s="113">
        <f t="shared" si="878"/>
        <v>0.16</v>
      </c>
      <c r="U1758" s="111">
        <f t="shared" si="859"/>
        <v>9</v>
      </c>
      <c r="V1758" s="111">
        <v>252</v>
      </c>
      <c r="W1758" s="110">
        <f t="shared" si="870"/>
        <v>1.005314788</v>
      </c>
      <c r="X1758" s="103">
        <f t="shared" si="871"/>
        <v>0.28218051999999999</v>
      </c>
      <c r="Y1758" s="103">
        <f t="shared" si="872"/>
        <v>0</v>
      </c>
      <c r="Z1758" s="114" t="str">
        <f t="shared" si="880"/>
        <v>A+J=</v>
      </c>
      <c r="AA1758" s="108">
        <f t="shared" si="881"/>
        <v>45950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5" x14ac:dyDescent="0.2">
      <c r="A1759" s="102">
        <f t="shared" si="873"/>
        <v>45934</v>
      </c>
      <c r="B1759" s="103">
        <f t="shared" si="865"/>
        <v>53.414702210000002</v>
      </c>
      <c r="C1759" s="192">
        <f t="shared" si="883"/>
        <v>37.238374945037457</v>
      </c>
      <c r="D1759" s="104">
        <f t="shared" si="874"/>
        <v>1143.3130000000001</v>
      </c>
      <c r="E1759" s="105">
        <f t="shared" si="860"/>
        <v>1146.575</v>
      </c>
      <c r="F1759" s="106">
        <f t="shared" si="861"/>
        <v>45891</v>
      </c>
      <c r="G1759" s="107">
        <f t="shared" si="866"/>
        <v>2.8531119649648495E-3</v>
      </c>
      <c r="H1759" s="108">
        <f t="shared" si="879"/>
        <v>45950</v>
      </c>
      <c r="I1759" s="108">
        <f t="shared" si="867"/>
        <v>45950</v>
      </c>
      <c r="J1759" s="109">
        <f t="shared" si="875"/>
        <v>20</v>
      </c>
      <c r="K1759" s="109">
        <f t="shared" si="864"/>
        <v>10</v>
      </c>
      <c r="L1759" s="8">
        <f t="shared" si="876"/>
        <v>1.0014255299999999</v>
      </c>
      <c r="M1759" s="110">
        <f t="shared" si="863"/>
        <v>1.00285311</v>
      </c>
      <c r="N1759" s="110">
        <f t="shared" ref="N1759:N1822" si="884">IF(I1759&gt;I1758,N1758*M1759,N1758)</f>
        <v>1.4239461883901385</v>
      </c>
      <c r="O1759" s="103">
        <f t="shared" si="862"/>
        <v>1.42597606</v>
      </c>
      <c r="P1759" s="103">
        <f t="shared" si="868"/>
        <v>53.10103118</v>
      </c>
      <c r="Q1759" s="11">
        <f t="shared" si="882"/>
        <v>0</v>
      </c>
      <c r="R1759" s="30">
        <f t="shared" si="877"/>
        <v>0</v>
      </c>
      <c r="S1759" s="8">
        <f t="shared" si="869"/>
        <v>0</v>
      </c>
      <c r="T1759" s="113">
        <f t="shared" si="878"/>
        <v>0.16</v>
      </c>
      <c r="U1759" s="111">
        <f t="shared" si="859"/>
        <v>10</v>
      </c>
      <c r="V1759" s="111">
        <v>252</v>
      </c>
      <c r="W1759" s="110">
        <f t="shared" si="870"/>
        <v>1.005907061</v>
      </c>
      <c r="X1759" s="103">
        <f t="shared" si="871"/>
        <v>0.31367103000000002</v>
      </c>
      <c r="Y1759" s="103">
        <f t="shared" si="872"/>
        <v>0</v>
      </c>
      <c r="Z1759" s="114" t="str">
        <f t="shared" si="880"/>
        <v>A+J=</v>
      </c>
      <c r="AA1759" s="108">
        <f t="shared" si="881"/>
        <v>45950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5" x14ac:dyDescent="0.2">
      <c r="A1760" s="102">
        <f t="shared" si="873"/>
        <v>45935</v>
      </c>
      <c r="B1760" s="103">
        <f t="shared" si="865"/>
        <v>53.414702210000002</v>
      </c>
      <c r="C1760" s="192">
        <f t="shared" si="883"/>
        <v>37.238374945037457</v>
      </c>
      <c r="D1760" s="104">
        <f t="shared" si="874"/>
        <v>1143.3130000000001</v>
      </c>
      <c r="E1760" s="105">
        <f t="shared" si="860"/>
        <v>1146.575</v>
      </c>
      <c r="F1760" s="106">
        <f t="shared" si="861"/>
        <v>45891</v>
      </c>
      <c r="G1760" s="107">
        <f t="shared" si="866"/>
        <v>2.8531119649648495E-3</v>
      </c>
      <c r="H1760" s="108">
        <f t="shared" si="879"/>
        <v>45950</v>
      </c>
      <c r="I1760" s="108">
        <f t="shared" si="867"/>
        <v>45950</v>
      </c>
      <c r="J1760" s="109">
        <f t="shared" si="875"/>
        <v>20</v>
      </c>
      <c r="K1760" s="109">
        <f t="shared" si="864"/>
        <v>10</v>
      </c>
      <c r="L1760" s="8">
        <f t="shared" si="876"/>
        <v>1.0014255299999999</v>
      </c>
      <c r="M1760" s="110">
        <f t="shared" si="863"/>
        <v>1.00285311</v>
      </c>
      <c r="N1760" s="110">
        <f t="shared" si="884"/>
        <v>1.4239461883901385</v>
      </c>
      <c r="O1760" s="103">
        <f t="shared" si="862"/>
        <v>1.42597606</v>
      </c>
      <c r="P1760" s="103">
        <f t="shared" si="868"/>
        <v>53.10103118</v>
      </c>
      <c r="Q1760" s="11">
        <f t="shared" si="882"/>
        <v>0</v>
      </c>
      <c r="R1760" s="30">
        <f t="shared" si="877"/>
        <v>0</v>
      </c>
      <c r="S1760" s="8">
        <f t="shared" si="869"/>
        <v>0</v>
      </c>
      <c r="T1760" s="113">
        <f t="shared" si="878"/>
        <v>0.16</v>
      </c>
      <c r="U1760" s="111">
        <f t="shared" si="859"/>
        <v>10</v>
      </c>
      <c r="V1760" s="111">
        <v>252</v>
      </c>
      <c r="W1760" s="110">
        <f t="shared" si="870"/>
        <v>1.005907061</v>
      </c>
      <c r="X1760" s="103">
        <f t="shared" si="871"/>
        <v>0.31367103000000002</v>
      </c>
      <c r="Y1760" s="103">
        <f t="shared" si="872"/>
        <v>0</v>
      </c>
      <c r="Z1760" s="114" t="str">
        <f t="shared" si="880"/>
        <v>A+J=</v>
      </c>
      <c r="AA1760" s="108">
        <f t="shared" si="881"/>
        <v>45950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5" x14ac:dyDescent="0.2">
      <c r="A1761" s="102">
        <f t="shared" si="873"/>
        <v>45936</v>
      </c>
      <c r="B1761" s="103">
        <f t="shared" si="865"/>
        <v>53.414702210000002</v>
      </c>
      <c r="C1761" s="192">
        <f t="shared" si="883"/>
        <v>37.238374945037457</v>
      </c>
      <c r="D1761" s="104">
        <f t="shared" si="874"/>
        <v>1143.3130000000001</v>
      </c>
      <c r="E1761" s="105">
        <f t="shared" si="860"/>
        <v>1146.575</v>
      </c>
      <c r="F1761" s="106">
        <f t="shared" si="861"/>
        <v>45891</v>
      </c>
      <c r="G1761" s="107">
        <f t="shared" si="866"/>
        <v>2.8531119649648495E-3</v>
      </c>
      <c r="H1761" s="108">
        <f t="shared" si="879"/>
        <v>45950</v>
      </c>
      <c r="I1761" s="108">
        <f t="shared" si="867"/>
        <v>45950</v>
      </c>
      <c r="J1761" s="109">
        <f t="shared" si="875"/>
        <v>20</v>
      </c>
      <c r="K1761" s="109">
        <f t="shared" si="864"/>
        <v>10</v>
      </c>
      <c r="L1761" s="8">
        <f t="shared" si="876"/>
        <v>1.0014255299999999</v>
      </c>
      <c r="M1761" s="110">
        <f t="shared" si="863"/>
        <v>1.00285311</v>
      </c>
      <c r="N1761" s="110">
        <f t="shared" si="884"/>
        <v>1.4239461883901385</v>
      </c>
      <c r="O1761" s="103">
        <f t="shared" si="862"/>
        <v>1.42597606</v>
      </c>
      <c r="P1761" s="103">
        <f t="shared" si="868"/>
        <v>53.10103118</v>
      </c>
      <c r="Q1761" s="11">
        <f t="shared" si="882"/>
        <v>0</v>
      </c>
      <c r="R1761" s="30">
        <f t="shared" si="877"/>
        <v>0</v>
      </c>
      <c r="S1761" s="8">
        <f t="shared" si="869"/>
        <v>0</v>
      </c>
      <c r="T1761" s="113">
        <f t="shared" si="878"/>
        <v>0.16</v>
      </c>
      <c r="U1761" s="111">
        <f t="shared" si="859"/>
        <v>10</v>
      </c>
      <c r="V1761" s="111">
        <v>252</v>
      </c>
      <c r="W1761" s="110">
        <f t="shared" si="870"/>
        <v>1.005907061</v>
      </c>
      <c r="X1761" s="103">
        <f t="shared" si="871"/>
        <v>0.31367103000000002</v>
      </c>
      <c r="Y1761" s="103">
        <f t="shared" si="872"/>
        <v>0</v>
      </c>
      <c r="Z1761" s="114" t="str">
        <f t="shared" si="880"/>
        <v>A+J=</v>
      </c>
      <c r="AA1761" s="108">
        <f t="shared" si="881"/>
        <v>45950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5" x14ac:dyDescent="0.2">
      <c r="A1762" s="102">
        <f t="shared" si="873"/>
        <v>45937</v>
      </c>
      <c r="B1762" s="103">
        <f t="shared" si="865"/>
        <v>53.453785570000001</v>
      </c>
      <c r="C1762" s="192">
        <f t="shared" si="883"/>
        <v>37.238374945037457</v>
      </c>
      <c r="D1762" s="104">
        <f t="shared" si="874"/>
        <v>1143.3130000000001</v>
      </c>
      <c r="E1762" s="105">
        <f t="shared" si="860"/>
        <v>1146.575</v>
      </c>
      <c r="F1762" s="106">
        <f t="shared" si="861"/>
        <v>45891</v>
      </c>
      <c r="G1762" s="107">
        <f t="shared" si="866"/>
        <v>2.8531119649648495E-3</v>
      </c>
      <c r="H1762" s="108">
        <f t="shared" si="879"/>
        <v>45950</v>
      </c>
      <c r="I1762" s="108">
        <f t="shared" si="867"/>
        <v>45950</v>
      </c>
      <c r="J1762" s="109">
        <f t="shared" si="875"/>
        <v>20</v>
      </c>
      <c r="K1762" s="109">
        <f t="shared" si="864"/>
        <v>11</v>
      </c>
      <c r="L1762" s="8">
        <f t="shared" si="876"/>
        <v>1.0015681999999999</v>
      </c>
      <c r="M1762" s="110">
        <f t="shared" si="863"/>
        <v>1.00285311</v>
      </c>
      <c r="N1762" s="110">
        <f t="shared" si="884"/>
        <v>1.4239461883901385</v>
      </c>
      <c r="O1762" s="103">
        <f t="shared" si="862"/>
        <v>1.4261792200000001</v>
      </c>
      <c r="P1762" s="103">
        <f t="shared" si="868"/>
        <v>53.10859653</v>
      </c>
      <c r="Q1762" s="11">
        <f t="shared" si="882"/>
        <v>0</v>
      </c>
      <c r="R1762" s="30">
        <f t="shared" si="877"/>
        <v>0</v>
      </c>
      <c r="S1762" s="8">
        <f t="shared" si="869"/>
        <v>0</v>
      </c>
      <c r="T1762" s="113">
        <f t="shared" si="878"/>
        <v>0.16</v>
      </c>
      <c r="U1762" s="111">
        <f t="shared" si="859"/>
        <v>11</v>
      </c>
      <c r="V1762" s="111">
        <v>252</v>
      </c>
      <c r="W1762" s="110">
        <f t="shared" si="870"/>
        <v>1.0064996829999999</v>
      </c>
      <c r="X1762" s="103">
        <f t="shared" si="871"/>
        <v>0.34518904</v>
      </c>
      <c r="Y1762" s="103">
        <f t="shared" si="872"/>
        <v>0</v>
      </c>
      <c r="Z1762" s="114" t="str">
        <f t="shared" si="880"/>
        <v>A+J=</v>
      </c>
      <c r="AA1762" s="108">
        <f t="shared" si="881"/>
        <v>45950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5" x14ac:dyDescent="0.2">
      <c r="A1763" s="102">
        <f t="shared" si="873"/>
        <v>45938</v>
      </c>
      <c r="B1763" s="103">
        <f t="shared" si="865"/>
        <v>53.49289718</v>
      </c>
      <c r="C1763" s="192">
        <f t="shared" si="883"/>
        <v>37.238374945037457</v>
      </c>
      <c r="D1763" s="104">
        <f t="shared" si="874"/>
        <v>1143.3130000000001</v>
      </c>
      <c r="E1763" s="105">
        <f t="shared" si="860"/>
        <v>1146.575</v>
      </c>
      <c r="F1763" s="106">
        <f t="shared" si="861"/>
        <v>45891</v>
      </c>
      <c r="G1763" s="107">
        <f t="shared" si="866"/>
        <v>2.8531119649648495E-3</v>
      </c>
      <c r="H1763" s="108">
        <f t="shared" si="879"/>
        <v>45950</v>
      </c>
      <c r="I1763" s="108">
        <f t="shared" si="867"/>
        <v>45950</v>
      </c>
      <c r="J1763" s="109">
        <f t="shared" si="875"/>
        <v>20</v>
      </c>
      <c r="K1763" s="109">
        <f t="shared" si="864"/>
        <v>12</v>
      </c>
      <c r="L1763" s="8">
        <f t="shared" si="876"/>
        <v>1.00171089</v>
      </c>
      <c r="M1763" s="110">
        <f t="shared" si="863"/>
        <v>1.00285311</v>
      </c>
      <c r="N1763" s="110">
        <f t="shared" si="884"/>
        <v>1.4239461883901385</v>
      </c>
      <c r="O1763" s="103">
        <f t="shared" si="862"/>
        <v>1.4263824000000001</v>
      </c>
      <c r="P1763" s="103">
        <f t="shared" si="868"/>
        <v>53.116162619999997</v>
      </c>
      <c r="Q1763" s="11">
        <f t="shared" si="882"/>
        <v>0</v>
      </c>
      <c r="R1763" s="30">
        <f t="shared" si="877"/>
        <v>0</v>
      </c>
      <c r="S1763" s="8">
        <f t="shared" si="869"/>
        <v>0</v>
      </c>
      <c r="T1763" s="113">
        <f t="shared" si="878"/>
        <v>0.16</v>
      </c>
      <c r="U1763" s="111">
        <f t="shared" si="859"/>
        <v>12</v>
      </c>
      <c r="V1763" s="111">
        <v>252</v>
      </c>
      <c r="W1763" s="110">
        <f t="shared" si="870"/>
        <v>1.007092654</v>
      </c>
      <c r="X1763" s="103">
        <f t="shared" si="871"/>
        <v>0.37673456</v>
      </c>
      <c r="Y1763" s="103">
        <f t="shared" si="872"/>
        <v>0</v>
      </c>
      <c r="Z1763" s="114" t="str">
        <f t="shared" si="880"/>
        <v>A+J=</v>
      </c>
      <c r="AA1763" s="108">
        <f t="shared" si="881"/>
        <v>45950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5" x14ac:dyDescent="0.2">
      <c r="A1764" s="102">
        <f t="shared" si="873"/>
        <v>45939</v>
      </c>
      <c r="B1764" s="103">
        <f t="shared" si="865"/>
        <v>53.53203706</v>
      </c>
      <c r="C1764" s="192">
        <f t="shared" si="883"/>
        <v>37.238374945037457</v>
      </c>
      <c r="D1764" s="104">
        <f t="shared" si="874"/>
        <v>1143.3130000000001</v>
      </c>
      <c r="E1764" s="105">
        <f t="shared" si="860"/>
        <v>1146.575</v>
      </c>
      <c r="F1764" s="106">
        <f t="shared" si="861"/>
        <v>45891</v>
      </c>
      <c r="G1764" s="107">
        <f t="shared" si="866"/>
        <v>2.8531119649648495E-3</v>
      </c>
      <c r="H1764" s="108">
        <f t="shared" si="879"/>
        <v>45950</v>
      </c>
      <c r="I1764" s="108">
        <f t="shared" si="867"/>
        <v>45950</v>
      </c>
      <c r="J1764" s="109">
        <f t="shared" si="875"/>
        <v>20</v>
      </c>
      <c r="K1764" s="109">
        <f t="shared" si="864"/>
        <v>13</v>
      </c>
      <c r="L1764" s="8">
        <f t="shared" si="876"/>
        <v>1.0018535900000001</v>
      </c>
      <c r="M1764" s="110">
        <f t="shared" si="863"/>
        <v>1.00285311</v>
      </c>
      <c r="N1764" s="110">
        <f t="shared" si="884"/>
        <v>1.4239461883901385</v>
      </c>
      <c r="O1764" s="103">
        <f t="shared" si="862"/>
        <v>1.4265855999999999</v>
      </c>
      <c r="P1764" s="103">
        <f t="shared" si="868"/>
        <v>53.12372946</v>
      </c>
      <c r="Q1764" s="11">
        <f t="shared" si="882"/>
        <v>0</v>
      </c>
      <c r="R1764" s="30">
        <f t="shared" si="877"/>
        <v>0</v>
      </c>
      <c r="S1764" s="8">
        <f t="shared" si="869"/>
        <v>0</v>
      </c>
      <c r="T1764" s="113">
        <f t="shared" si="878"/>
        <v>0.16</v>
      </c>
      <c r="U1764" s="111">
        <f t="shared" si="859"/>
        <v>13</v>
      </c>
      <c r="V1764" s="111">
        <v>252</v>
      </c>
      <c r="W1764" s="110">
        <f t="shared" si="870"/>
        <v>1.0076859739999999</v>
      </c>
      <c r="X1764" s="103">
        <f t="shared" si="871"/>
        <v>0.40830759999999999</v>
      </c>
      <c r="Y1764" s="103">
        <f t="shared" si="872"/>
        <v>0</v>
      </c>
      <c r="Z1764" s="114" t="str">
        <f t="shared" si="880"/>
        <v>A+J=</v>
      </c>
      <c r="AA1764" s="108">
        <f t="shared" si="881"/>
        <v>45950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5" x14ac:dyDescent="0.2">
      <c r="A1765" s="102">
        <f t="shared" si="873"/>
        <v>45940</v>
      </c>
      <c r="B1765" s="103">
        <f t="shared" si="865"/>
        <v>53.571206019999998</v>
      </c>
      <c r="C1765" s="192">
        <f t="shared" si="883"/>
        <v>37.238374945037457</v>
      </c>
      <c r="D1765" s="104">
        <f t="shared" si="874"/>
        <v>1143.3130000000001</v>
      </c>
      <c r="E1765" s="105">
        <f t="shared" si="860"/>
        <v>1146.575</v>
      </c>
      <c r="F1765" s="106">
        <f t="shared" si="861"/>
        <v>45891</v>
      </c>
      <c r="G1765" s="107">
        <f t="shared" si="866"/>
        <v>2.8531119649648495E-3</v>
      </c>
      <c r="H1765" s="108">
        <f t="shared" si="879"/>
        <v>45950</v>
      </c>
      <c r="I1765" s="108">
        <f t="shared" si="867"/>
        <v>45950</v>
      </c>
      <c r="J1765" s="109">
        <f t="shared" si="875"/>
        <v>20</v>
      </c>
      <c r="K1765" s="109">
        <f t="shared" si="864"/>
        <v>14</v>
      </c>
      <c r="L1765" s="8">
        <f t="shared" si="876"/>
        <v>1.0019963199999999</v>
      </c>
      <c r="M1765" s="110">
        <f t="shared" si="863"/>
        <v>1.00285311</v>
      </c>
      <c r="N1765" s="110">
        <f t="shared" si="884"/>
        <v>1.4239461883901385</v>
      </c>
      <c r="O1765" s="103">
        <f t="shared" si="862"/>
        <v>1.4267888399999999</v>
      </c>
      <c r="P1765" s="103">
        <f t="shared" si="868"/>
        <v>53.131297789999998</v>
      </c>
      <c r="Q1765" s="11">
        <f t="shared" si="882"/>
        <v>0</v>
      </c>
      <c r="R1765" s="30">
        <f t="shared" si="877"/>
        <v>0</v>
      </c>
      <c r="S1765" s="8">
        <f t="shared" si="869"/>
        <v>0</v>
      </c>
      <c r="T1765" s="113">
        <f t="shared" si="878"/>
        <v>0.16</v>
      </c>
      <c r="U1765" s="111">
        <f t="shared" ref="U1765:U1828" si="885">IF(Q1764&gt;0,1,IF(K1765=K1764,U1764,U1764+1))</f>
        <v>14</v>
      </c>
      <c r="V1765" s="111">
        <v>252</v>
      </c>
      <c r="W1765" s="110">
        <f t="shared" si="870"/>
        <v>1.0082796439999999</v>
      </c>
      <c r="X1765" s="103">
        <f t="shared" si="871"/>
        <v>0.43990823000000001</v>
      </c>
      <c r="Y1765" s="103">
        <f t="shared" si="872"/>
        <v>0</v>
      </c>
      <c r="Z1765" s="114" t="str">
        <f t="shared" si="880"/>
        <v>A+J=</v>
      </c>
      <c r="AA1765" s="108">
        <f t="shared" si="881"/>
        <v>45950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5" x14ac:dyDescent="0.2">
      <c r="A1766" s="102">
        <f t="shared" si="873"/>
        <v>45941</v>
      </c>
      <c r="B1766" s="103">
        <f t="shared" si="865"/>
        <v>53.610403300000002</v>
      </c>
      <c r="C1766" s="192">
        <f t="shared" si="883"/>
        <v>37.238374945037457</v>
      </c>
      <c r="D1766" s="104">
        <f t="shared" si="874"/>
        <v>1143.3130000000001</v>
      </c>
      <c r="E1766" s="105">
        <f t="shared" si="860"/>
        <v>1146.575</v>
      </c>
      <c r="F1766" s="106">
        <f t="shared" si="861"/>
        <v>45891</v>
      </c>
      <c r="G1766" s="107">
        <f t="shared" si="866"/>
        <v>2.8531119649648495E-3</v>
      </c>
      <c r="H1766" s="108">
        <f t="shared" si="879"/>
        <v>45950</v>
      </c>
      <c r="I1766" s="108">
        <f t="shared" si="867"/>
        <v>45950</v>
      </c>
      <c r="J1766" s="109">
        <f t="shared" si="875"/>
        <v>20</v>
      </c>
      <c r="K1766" s="109">
        <f t="shared" si="864"/>
        <v>15</v>
      </c>
      <c r="L1766" s="8">
        <f t="shared" si="876"/>
        <v>1.0021390699999999</v>
      </c>
      <c r="M1766" s="110">
        <f t="shared" si="863"/>
        <v>1.00285311</v>
      </c>
      <c r="N1766" s="110">
        <f t="shared" si="884"/>
        <v>1.4239461883901385</v>
      </c>
      <c r="O1766" s="103">
        <f t="shared" si="862"/>
        <v>1.4269921000000001</v>
      </c>
      <c r="P1766" s="103">
        <f t="shared" si="868"/>
        <v>53.13886686</v>
      </c>
      <c r="Q1766" s="11">
        <f t="shared" si="882"/>
        <v>0</v>
      </c>
      <c r="R1766" s="30">
        <f t="shared" si="877"/>
        <v>0</v>
      </c>
      <c r="S1766" s="8">
        <f t="shared" si="869"/>
        <v>0</v>
      </c>
      <c r="T1766" s="113">
        <f t="shared" si="878"/>
        <v>0.16</v>
      </c>
      <c r="U1766" s="111">
        <f t="shared" si="885"/>
        <v>15</v>
      </c>
      <c r="V1766" s="111">
        <v>252</v>
      </c>
      <c r="W1766" s="110">
        <f t="shared" si="870"/>
        <v>1.008873664</v>
      </c>
      <c r="X1766" s="103">
        <f t="shared" si="871"/>
        <v>0.47153644</v>
      </c>
      <c r="Y1766" s="103">
        <f t="shared" si="872"/>
        <v>0</v>
      </c>
      <c r="Z1766" s="114" t="str">
        <f t="shared" si="880"/>
        <v>A+J=</v>
      </c>
      <c r="AA1766" s="108">
        <f t="shared" si="881"/>
        <v>45950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5" x14ac:dyDescent="0.2">
      <c r="A1767" s="102">
        <f t="shared" si="873"/>
        <v>45942</v>
      </c>
      <c r="B1767" s="103">
        <f t="shared" si="865"/>
        <v>53.610403300000002</v>
      </c>
      <c r="C1767" s="192">
        <f t="shared" si="883"/>
        <v>37.238374945037457</v>
      </c>
      <c r="D1767" s="104">
        <f t="shared" si="874"/>
        <v>1143.3130000000001</v>
      </c>
      <c r="E1767" s="105">
        <f t="shared" si="860"/>
        <v>1146.575</v>
      </c>
      <c r="F1767" s="106">
        <f t="shared" si="861"/>
        <v>45891</v>
      </c>
      <c r="G1767" s="107">
        <f t="shared" si="866"/>
        <v>2.8531119649648495E-3</v>
      </c>
      <c r="H1767" s="108">
        <f t="shared" si="879"/>
        <v>45950</v>
      </c>
      <c r="I1767" s="108">
        <f t="shared" si="867"/>
        <v>45950</v>
      </c>
      <c r="J1767" s="109">
        <f t="shared" si="875"/>
        <v>20</v>
      </c>
      <c r="K1767" s="109">
        <f t="shared" si="864"/>
        <v>15</v>
      </c>
      <c r="L1767" s="8">
        <f t="shared" si="876"/>
        <v>1.0021390699999999</v>
      </c>
      <c r="M1767" s="110">
        <f t="shared" si="863"/>
        <v>1.00285311</v>
      </c>
      <c r="N1767" s="110">
        <f t="shared" si="884"/>
        <v>1.4239461883901385</v>
      </c>
      <c r="O1767" s="103">
        <f t="shared" si="862"/>
        <v>1.4269921000000001</v>
      </c>
      <c r="P1767" s="103">
        <f t="shared" si="868"/>
        <v>53.13886686</v>
      </c>
      <c r="Q1767" s="11">
        <f t="shared" si="882"/>
        <v>0</v>
      </c>
      <c r="R1767" s="30">
        <f t="shared" si="877"/>
        <v>0</v>
      </c>
      <c r="S1767" s="8">
        <f t="shared" si="869"/>
        <v>0</v>
      </c>
      <c r="T1767" s="113">
        <f t="shared" si="878"/>
        <v>0.16</v>
      </c>
      <c r="U1767" s="111">
        <f t="shared" si="885"/>
        <v>15</v>
      </c>
      <c r="V1767" s="111">
        <v>252</v>
      </c>
      <c r="W1767" s="110">
        <f t="shared" si="870"/>
        <v>1.008873664</v>
      </c>
      <c r="X1767" s="103">
        <f t="shared" si="871"/>
        <v>0.47153644</v>
      </c>
      <c r="Y1767" s="103">
        <f t="shared" si="872"/>
        <v>0</v>
      </c>
      <c r="Z1767" s="114" t="str">
        <f t="shared" si="880"/>
        <v>A+J=</v>
      </c>
      <c r="AA1767" s="108">
        <f t="shared" si="881"/>
        <v>45950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5" x14ac:dyDescent="0.2">
      <c r="A1768" s="102">
        <f t="shared" si="873"/>
        <v>45943</v>
      </c>
      <c r="B1768" s="103">
        <f t="shared" si="865"/>
        <v>53.610403300000002</v>
      </c>
      <c r="C1768" s="192">
        <f t="shared" si="883"/>
        <v>37.238374945037457</v>
      </c>
      <c r="D1768" s="104">
        <f t="shared" si="874"/>
        <v>1143.3130000000001</v>
      </c>
      <c r="E1768" s="105">
        <f t="shared" ref="E1768:E1831" si="886">IF($K1768=1,VLOOKUP($A1767,$AO$10:$AS$165,4),E1767)</f>
        <v>1146.575</v>
      </c>
      <c r="F1768" s="106">
        <f t="shared" ref="F1768:F1831" si="887">IF($K1768=1,VLOOKUP($A1767,$AO$10:$AS$165,5),F1767)</f>
        <v>45891</v>
      </c>
      <c r="G1768" s="107">
        <f t="shared" si="866"/>
        <v>2.8531119649648495E-3</v>
      </c>
      <c r="H1768" s="108">
        <f t="shared" si="879"/>
        <v>45950</v>
      </c>
      <c r="I1768" s="108">
        <f t="shared" si="867"/>
        <v>45950</v>
      </c>
      <c r="J1768" s="109">
        <f t="shared" si="875"/>
        <v>20</v>
      </c>
      <c r="K1768" s="109">
        <f t="shared" si="864"/>
        <v>15</v>
      </c>
      <c r="L1768" s="8">
        <f t="shared" si="876"/>
        <v>1.0021390699999999</v>
      </c>
      <c r="M1768" s="110">
        <f t="shared" si="863"/>
        <v>1.00285311</v>
      </c>
      <c r="N1768" s="110">
        <f t="shared" si="884"/>
        <v>1.4239461883901385</v>
      </c>
      <c r="O1768" s="103">
        <f t="shared" si="862"/>
        <v>1.4269921000000001</v>
      </c>
      <c r="P1768" s="103">
        <f t="shared" si="868"/>
        <v>53.13886686</v>
      </c>
      <c r="Q1768" s="11">
        <f t="shared" si="882"/>
        <v>0</v>
      </c>
      <c r="R1768" s="30">
        <f t="shared" si="877"/>
        <v>0</v>
      </c>
      <c r="S1768" s="8">
        <f t="shared" si="869"/>
        <v>0</v>
      </c>
      <c r="T1768" s="113">
        <f t="shared" si="878"/>
        <v>0.16</v>
      </c>
      <c r="U1768" s="111">
        <f t="shared" si="885"/>
        <v>15</v>
      </c>
      <c r="V1768" s="111">
        <v>252</v>
      </c>
      <c r="W1768" s="110">
        <f t="shared" si="870"/>
        <v>1.008873664</v>
      </c>
      <c r="X1768" s="103">
        <f t="shared" si="871"/>
        <v>0.47153644</v>
      </c>
      <c r="Y1768" s="103">
        <f t="shared" si="872"/>
        <v>0</v>
      </c>
      <c r="Z1768" s="114" t="str">
        <f t="shared" si="880"/>
        <v>A+J=</v>
      </c>
      <c r="AA1768" s="108">
        <f t="shared" si="881"/>
        <v>45950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5" x14ac:dyDescent="0.2">
      <c r="A1769" s="102">
        <f t="shared" si="873"/>
        <v>45944</v>
      </c>
      <c r="B1769" s="103">
        <f t="shared" si="865"/>
        <v>53.649629260000005</v>
      </c>
      <c r="C1769" s="192">
        <f t="shared" si="883"/>
        <v>37.238374945037457</v>
      </c>
      <c r="D1769" s="104">
        <f t="shared" si="874"/>
        <v>1143.3130000000001</v>
      </c>
      <c r="E1769" s="105">
        <f t="shared" si="886"/>
        <v>1146.575</v>
      </c>
      <c r="F1769" s="106">
        <f t="shared" si="887"/>
        <v>45891</v>
      </c>
      <c r="G1769" s="107">
        <f t="shared" si="866"/>
        <v>2.8531119649648495E-3</v>
      </c>
      <c r="H1769" s="108">
        <f t="shared" si="879"/>
        <v>45950</v>
      </c>
      <c r="I1769" s="108">
        <f t="shared" si="867"/>
        <v>45950</v>
      </c>
      <c r="J1769" s="109">
        <f t="shared" si="875"/>
        <v>20</v>
      </c>
      <c r="K1769" s="109">
        <f t="shared" si="864"/>
        <v>16</v>
      </c>
      <c r="L1769" s="8">
        <f t="shared" si="876"/>
        <v>1.00228183</v>
      </c>
      <c r="M1769" s="110">
        <f t="shared" si="863"/>
        <v>1.00285311</v>
      </c>
      <c r="N1769" s="110">
        <f t="shared" si="884"/>
        <v>1.4239461883901385</v>
      </c>
      <c r="O1769" s="103">
        <f t="shared" ref="O1769:O1832" si="888">TRUNC(TRUNC((L1769*N1769),15),8)</f>
        <v>1.4271953900000001</v>
      </c>
      <c r="P1769" s="103">
        <f t="shared" si="868"/>
        <v>53.146437050000003</v>
      </c>
      <c r="Q1769" s="11">
        <f t="shared" si="882"/>
        <v>0</v>
      </c>
      <c r="R1769" s="30">
        <f t="shared" si="877"/>
        <v>0</v>
      </c>
      <c r="S1769" s="8">
        <f t="shared" si="869"/>
        <v>0</v>
      </c>
      <c r="T1769" s="113">
        <f t="shared" si="878"/>
        <v>0.16</v>
      </c>
      <c r="U1769" s="111">
        <f t="shared" si="885"/>
        <v>16</v>
      </c>
      <c r="V1769" s="111">
        <v>252</v>
      </c>
      <c r="W1769" s="110">
        <f t="shared" si="870"/>
        <v>1.0094680330000001</v>
      </c>
      <c r="X1769" s="103">
        <f t="shared" si="871"/>
        <v>0.50319221000000003</v>
      </c>
      <c r="Y1769" s="103">
        <f t="shared" si="872"/>
        <v>0</v>
      </c>
      <c r="Z1769" s="114" t="str">
        <f t="shared" si="880"/>
        <v>A+J=</v>
      </c>
      <c r="AA1769" s="108">
        <f t="shared" si="881"/>
        <v>45950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5" x14ac:dyDescent="0.2">
      <c r="A1770" s="102">
        <f t="shared" si="873"/>
        <v>45945</v>
      </c>
      <c r="B1770" s="103">
        <f t="shared" si="865"/>
        <v>53.688884000000002</v>
      </c>
      <c r="C1770" s="192">
        <f t="shared" si="883"/>
        <v>37.238374945037457</v>
      </c>
      <c r="D1770" s="104">
        <f t="shared" si="874"/>
        <v>1143.3130000000001</v>
      </c>
      <c r="E1770" s="105">
        <f t="shared" si="886"/>
        <v>1146.575</v>
      </c>
      <c r="F1770" s="106">
        <f t="shared" si="887"/>
        <v>45891</v>
      </c>
      <c r="G1770" s="107">
        <f t="shared" si="866"/>
        <v>2.8531119649648495E-3</v>
      </c>
      <c r="H1770" s="108">
        <f t="shared" si="879"/>
        <v>45950</v>
      </c>
      <c r="I1770" s="108">
        <f t="shared" si="867"/>
        <v>45950</v>
      </c>
      <c r="J1770" s="109">
        <f t="shared" si="875"/>
        <v>20</v>
      </c>
      <c r="K1770" s="109">
        <f t="shared" si="864"/>
        <v>17</v>
      </c>
      <c r="L1770" s="8">
        <f t="shared" si="876"/>
        <v>1.00242462</v>
      </c>
      <c r="M1770" s="110">
        <f t="shared" ref="M1770:M1833" si="889">IF(I1770&gt;I1769,L1769,M1769)</f>
        <v>1.00285311</v>
      </c>
      <c r="N1770" s="110">
        <f t="shared" si="884"/>
        <v>1.4239461883901385</v>
      </c>
      <c r="O1770" s="103">
        <f t="shared" si="888"/>
        <v>1.4273987100000001</v>
      </c>
      <c r="P1770" s="103">
        <f t="shared" si="868"/>
        <v>53.154008349999998</v>
      </c>
      <c r="Q1770" s="11">
        <f t="shared" si="882"/>
        <v>0</v>
      </c>
      <c r="R1770" s="30">
        <f t="shared" si="877"/>
        <v>0</v>
      </c>
      <c r="S1770" s="8">
        <f t="shared" si="869"/>
        <v>0</v>
      </c>
      <c r="T1770" s="113">
        <f t="shared" si="878"/>
        <v>0.16</v>
      </c>
      <c r="U1770" s="111">
        <f t="shared" si="885"/>
        <v>17</v>
      </c>
      <c r="V1770" s="111">
        <v>252</v>
      </c>
      <c r="W1770" s="110">
        <f t="shared" si="870"/>
        <v>1.0100627529999999</v>
      </c>
      <c r="X1770" s="103">
        <f t="shared" si="871"/>
        <v>0.53487565000000004</v>
      </c>
      <c r="Y1770" s="103">
        <f t="shared" si="872"/>
        <v>0</v>
      </c>
      <c r="Z1770" s="114" t="str">
        <f t="shared" si="880"/>
        <v>A+J=</v>
      </c>
      <c r="AA1770" s="108">
        <f t="shared" si="881"/>
        <v>45950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5" x14ac:dyDescent="0.2">
      <c r="A1771" s="102">
        <f t="shared" si="873"/>
        <v>45946</v>
      </c>
      <c r="B1771" s="103">
        <f t="shared" si="865"/>
        <v>53.72816787</v>
      </c>
      <c r="C1771" s="192">
        <f t="shared" si="883"/>
        <v>37.238374945037457</v>
      </c>
      <c r="D1771" s="104">
        <f t="shared" si="874"/>
        <v>1143.3130000000001</v>
      </c>
      <c r="E1771" s="105">
        <f t="shared" si="886"/>
        <v>1146.575</v>
      </c>
      <c r="F1771" s="106">
        <f t="shared" si="887"/>
        <v>45891</v>
      </c>
      <c r="G1771" s="107">
        <f t="shared" si="866"/>
        <v>2.8531119649648495E-3</v>
      </c>
      <c r="H1771" s="108">
        <f t="shared" si="879"/>
        <v>45950</v>
      </c>
      <c r="I1771" s="108">
        <f t="shared" si="867"/>
        <v>45950</v>
      </c>
      <c r="J1771" s="109">
        <f t="shared" si="875"/>
        <v>20</v>
      </c>
      <c r="K1771" s="109">
        <f t="shared" si="864"/>
        <v>18</v>
      </c>
      <c r="L1771" s="8">
        <f t="shared" si="876"/>
        <v>1.00256743</v>
      </c>
      <c r="M1771" s="110">
        <f t="shared" si="889"/>
        <v>1.00285311</v>
      </c>
      <c r="N1771" s="110">
        <f t="shared" si="884"/>
        <v>1.4239461883901385</v>
      </c>
      <c r="O1771" s="103">
        <f t="shared" si="888"/>
        <v>1.4276020700000001</v>
      </c>
      <c r="P1771" s="103">
        <f t="shared" si="868"/>
        <v>53.161581150000004</v>
      </c>
      <c r="Q1771" s="11">
        <f t="shared" si="882"/>
        <v>0</v>
      </c>
      <c r="R1771" s="30">
        <f t="shared" si="877"/>
        <v>0</v>
      </c>
      <c r="S1771" s="8">
        <f t="shared" si="869"/>
        <v>0</v>
      </c>
      <c r="T1771" s="113">
        <f t="shared" si="878"/>
        <v>0.16</v>
      </c>
      <c r="U1771" s="111">
        <f t="shared" si="885"/>
        <v>18</v>
      </c>
      <c r="V1771" s="111">
        <v>252</v>
      </c>
      <c r="W1771" s="110">
        <f t="shared" si="870"/>
        <v>1.0106578230000001</v>
      </c>
      <c r="X1771" s="103">
        <f t="shared" si="871"/>
        <v>0.56658671999999999</v>
      </c>
      <c r="Y1771" s="103">
        <f t="shared" si="872"/>
        <v>0</v>
      </c>
      <c r="Z1771" s="114" t="str">
        <f t="shared" si="880"/>
        <v>A+J=</v>
      </c>
      <c r="AA1771" s="108">
        <f t="shared" si="881"/>
        <v>45950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5" x14ac:dyDescent="0.2">
      <c r="A1772" s="102">
        <f t="shared" si="873"/>
        <v>45947</v>
      </c>
      <c r="B1772" s="103">
        <f t="shared" si="865"/>
        <v>53.767480159999998</v>
      </c>
      <c r="C1772" s="192">
        <f t="shared" si="883"/>
        <v>37.238374945037457</v>
      </c>
      <c r="D1772" s="104">
        <f t="shared" si="874"/>
        <v>1143.3130000000001</v>
      </c>
      <c r="E1772" s="105">
        <f t="shared" si="886"/>
        <v>1146.575</v>
      </c>
      <c r="F1772" s="106">
        <f t="shared" si="887"/>
        <v>45891</v>
      </c>
      <c r="G1772" s="107">
        <f t="shared" si="866"/>
        <v>2.8531119649648495E-3</v>
      </c>
      <c r="H1772" s="108">
        <f t="shared" si="879"/>
        <v>45950</v>
      </c>
      <c r="I1772" s="108">
        <f t="shared" si="867"/>
        <v>45950</v>
      </c>
      <c r="J1772" s="109">
        <f t="shared" si="875"/>
        <v>20</v>
      </c>
      <c r="K1772" s="109">
        <f t="shared" ref="K1772:K1835" si="890">(J1772-(NETWORKDAYS(A1772,I1772,AD$171:AD$502)-1))</f>
        <v>19</v>
      </c>
      <c r="L1772" s="8">
        <f t="shared" si="876"/>
        <v>1.00271026</v>
      </c>
      <c r="M1772" s="110">
        <f t="shared" si="889"/>
        <v>1.00285311</v>
      </c>
      <c r="N1772" s="110">
        <f t="shared" si="884"/>
        <v>1.4239461883901385</v>
      </c>
      <c r="O1772" s="103">
        <f t="shared" si="888"/>
        <v>1.4278054499999999</v>
      </c>
      <c r="P1772" s="103">
        <f t="shared" si="868"/>
        <v>53.169154689999999</v>
      </c>
      <c r="Q1772" s="11">
        <f t="shared" si="882"/>
        <v>0</v>
      </c>
      <c r="R1772" s="30">
        <f t="shared" si="877"/>
        <v>0</v>
      </c>
      <c r="S1772" s="8">
        <f t="shared" si="869"/>
        <v>0</v>
      </c>
      <c r="T1772" s="113">
        <f t="shared" si="878"/>
        <v>0.16</v>
      </c>
      <c r="U1772" s="111">
        <f t="shared" si="885"/>
        <v>19</v>
      </c>
      <c r="V1772" s="111">
        <v>252</v>
      </c>
      <c r="W1772" s="110">
        <f t="shared" si="870"/>
        <v>1.0112532439999999</v>
      </c>
      <c r="X1772" s="103">
        <f t="shared" si="871"/>
        <v>0.59832547000000003</v>
      </c>
      <c r="Y1772" s="103">
        <f t="shared" si="872"/>
        <v>0</v>
      </c>
      <c r="Z1772" s="114" t="str">
        <f t="shared" si="880"/>
        <v>A+J=</v>
      </c>
      <c r="AA1772" s="108">
        <f t="shared" si="881"/>
        <v>45950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5" x14ac:dyDescent="0.2">
      <c r="A1773" s="102">
        <f t="shared" si="873"/>
        <v>45948</v>
      </c>
      <c r="B1773" s="103">
        <f t="shared" si="865"/>
        <v>53.806821210000003</v>
      </c>
      <c r="C1773" s="192">
        <f t="shared" si="883"/>
        <v>37.238374945037457</v>
      </c>
      <c r="D1773" s="104">
        <f t="shared" si="874"/>
        <v>1143.3130000000001</v>
      </c>
      <c r="E1773" s="105">
        <f t="shared" si="886"/>
        <v>1146.575</v>
      </c>
      <c r="F1773" s="106">
        <f t="shared" si="887"/>
        <v>45891</v>
      </c>
      <c r="G1773" s="107">
        <f t="shared" si="866"/>
        <v>2.8531119649648495E-3</v>
      </c>
      <c r="H1773" s="108">
        <f t="shared" si="879"/>
        <v>45950</v>
      </c>
      <c r="I1773" s="108">
        <f t="shared" si="867"/>
        <v>45950</v>
      </c>
      <c r="J1773" s="109">
        <f t="shared" si="875"/>
        <v>20</v>
      </c>
      <c r="K1773" s="109">
        <f t="shared" si="890"/>
        <v>20</v>
      </c>
      <c r="L1773" s="8">
        <f t="shared" si="876"/>
        <v>1.00285311</v>
      </c>
      <c r="M1773" s="110">
        <f t="shared" si="889"/>
        <v>1.00285311</v>
      </c>
      <c r="N1773" s="110">
        <f t="shared" si="884"/>
        <v>1.4239461883901385</v>
      </c>
      <c r="O1773" s="103">
        <f t="shared" si="888"/>
        <v>1.42800886</v>
      </c>
      <c r="P1773" s="103">
        <f t="shared" si="868"/>
        <v>53.176729350000002</v>
      </c>
      <c r="Q1773" s="11">
        <f t="shared" si="882"/>
        <v>0</v>
      </c>
      <c r="R1773" s="30">
        <f t="shared" si="877"/>
        <v>0</v>
      </c>
      <c r="S1773" s="8">
        <f t="shared" si="869"/>
        <v>0</v>
      </c>
      <c r="T1773" s="113">
        <f t="shared" si="878"/>
        <v>0.16</v>
      </c>
      <c r="U1773" s="111">
        <f t="shared" si="885"/>
        <v>20</v>
      </c>
      <c r="V1773" s="111">
        <v>252</v>
      </c>
      <c r="W1773" s="110">
        <f t="shared" si="870"/>
        <v>1.0118490149999999</v>
      </c>
      <c r="X1773" s="103">
        <f t="shared" si="871"/>
        <v>0.63009185999999995</v>
      </c>
      <c r="Y1773" s="103">
        <f t="shared" si="872"/>
        <v>0</v>
      </c>
      <c r="Z1773" s="114" t="str">
        <f t="shared" si="880"/>
        <v>A+J=</v>
      </c>
      <c r="AA1773" s="108">
        <f t="shared" si="881"/>
        <v>45950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5" x14ac:dyDescent="0.2">
      <c r="A1774" s="102">
        <f t="shared" si="873"/>
        <v>45949</v>
      </c>
      <c r="B1774" s="103">
        <f t="shared" si="865"/>
        <v>53.806821210000003</v>
      </c>
      <c r="C1774" s="192">
        <f t="shared" si="883"/>
        <v>37.238374945037457</v>
      </c>
      <c r="D1774" s="104">
        <f t="shared" si="874"/>
        <v>1143.3130000000001</v>
      </c>
      <c r="E1774" s="105">
        <f t="shared" si="886"/>
        <v>1146.575</v>
      </c>
      <c r="F1774" s="106">
        <f t="shared" si="887"/>
        <v>45891</v>
      </c>
      <c r="G1774" s="107">
        <f t="shared" si="866"/>
        <v>2.8531119649648495E-3</v>
      </c>
      <c r="H1774" s="108">
        <f t="shared" si="879"/>
        <v>45950</v>
      </c>
      <c r="I1774" s="108">
        <f t="shared" si="867"/>
        <v>45950</v>
      </c>
      <c r="J1774" s="109">
        <f t="shared" si="875"/>
        <v>20</v>
      </c>
      <c r="K1774" s="109">
        <f t="shared" si="890"/>
        <v>20</v>
      </c>
      <c r="L1774" s="8">
        <f t="shared" si="876"/>
        <v>1.00285311</v>
      </c>
      <c r="M1774" s="110">
        <f t="shared" si="889"/>
        <v>1.00285311</v>
      </c>
      <c r="N1774" s="110">
        <f t="shared" si="884"/>
        <v>1.4239461883901385</v>
      </c>
      <c r="O1774" s="103">
        <f t="shared" si="888"/>
        <v>1.42800886</v>
      </c>
      <c r="P1774" s="103">
        <f t="shared" si="868"/>
        <v>53.176729350000002</v>
      </c>
      <c r="Q1774" s="11">
        <f t="shared" si="882"/>
        <v>0</v>
      </c>
      <c r="R1774" s="30">
        <f t="shared" si="877"/>
        <v>0</v>
      </c>
      <c r="S1774" s="8">
        <f t="shared" si="869"/>
        <v>0</v>
      </c>
      <c r="T1774" s="113">
        <f t="shared" si="878"/>
        <v>0.16</v>
      </c>
      <c r="U1774" s="111">
        <f t="shared" si="885"/>
        <v>20</v>
      </c>
      <c r="V1774" s="111">
        <v>252</v>
      </c>
      <c r="W1774" s="110">
        <f t="shared" si="870"/>
        <v>1.0118490149999999</v>
      </c>
      <c r="X1774" s="103">
        <f t="shared" si="871"/>
        <v>0.63009185999999995</v>
      </c>
      <c r="Y1774" s="103">
        <f t="shared" si="872"/>
        <v>0</v>
      </c>
      <c r="Z1774" s="114" t="str">
        <f t="shared" si="880"/>
        <v>A+J=</v>
      </c>
      <c r="AA1774" s="108">
        <f t="shared" si="881"/>
        <v>45950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5" x14ac:dyDescent="0.2">
      <c r="A1775" s="102">
        <f t="shared" si="873"/>
        <v>45950</v>
      </c>
      <c r="B1775" s="103">
        <f t="shared" si="865"/>
        <v>53.806821210000003</v>
      </c>
      <c r="C1775" s="192">
        <f t="shared" si="883"/>
        <v>37.238374945037457</v>
      </c>
      <c r="D1775" s="104">
        <f t="shared" si="874"/>
        <v>1143.3130000000001</v>
      </c>
      <c r="E1775" s="105">
        <f t="shared" si="886"/>
        <v>1146.575</v>
      </c>
      <c r="F1775" s="106">
        <f t="shared" si="887"/>
        <v>45891</v>
      </c>
      <c r="G1775" s="107">
        <f t="shared" si="866"/>
        <v>2.8531119649648495E-3</v>
      </c>
      <c r="H1775" s="108">
        <f t="shared" si="879"/>
        <v>45982</v>
      </c>
      <c r="I1775" s="108">
        <f t="shared" si="867"/>
        <v>45950</v>
      </c>
      <c r="J1775" s="109">
        <f t="shared" si="875"/>
        <v>20</v>
      </c>
      <c r="K1775" s="109">
        <f t="shared" si="890"/>
        <v>20</v>
      </c>
      <c r="L1775" s="8">
        <f t="shared" si="876"/>
        <v>1.00285311</v>
      </c>
      <c r="M1775" s="110">
        <f t="shared" si="889"/>
        <v>1.00285311</v>
      </c>
      <c r="N1775" s="110">
        <f t="shared" si="884"/>
        <v>1.4239461883901385</v>
      </c>
      <c r="O1775" s="103">
        <f t="shared" si="888"/>
        <v>1.42800886</v>
      </c>
      <c r="P1775" s="103">
        <f t="shared" si="868"/>
        <v>53.176729350000002</v>
      </c>
      <c r="Q1775" s="11">
        <f t="shared" si="882"/>
        <v>58</v>
      </c>
      <c r="R1775" s="30">
        <f t="shared" si="877"/>
        <v>0.16069800000000001</v>
      </c>
      <c r="S1775" s="8">
        <f t="shared" si="869"/>
        <v>8.5453940500000005</v>
      </c>
      <c r="T1775" s="113">
        <f t="shared" si="878"/>
        <v>0.16</v>
      </c>
      <c r="U1775" s="111">
        <f t="shared" si="885"/>
        <v>20</v>
      </c>
      <c r="V1775" s="111">
        <v>252</v>
      </c>
      <c r="W1775" s="110">
        <f t="shared" si="870"/>
        <v>1.0118490149999999</v>
      </c>
      <c r="X1775" s="103">
        <f t="shared" si="871"/>
        <v>0.63009185999999995</v>
      </c>
      <c r="Y1775" s="103">
        <f t="shared" si="872"/>
        <v>9.1754859100000008</v>
      </c>
      <c r="Z1775" s="114" t="str">
        <f t="shared" si="880"/>
        <v>A+J=</v>
      </c>
      <c r="AA1775" s="108">
        <f t="shared" si="881"/>
        <v>45950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5" x14ac:dyDescent="0.2">
      <c r="A1776" s="102">
        <f t="shared" si="873"/>
        <v>45951</v>
      </c>
      <c r="B1776" s="103">
        <f t="shared" si="865"/>
        <v>44.66316131</v>
      </c>
      <c r="C1776" s="192">
        <f t="shared" si="883"/>
        <v>31.254242570676698</v>
      </c>
      <c r="D1776" s="104">
        <f t="shared" si="874"/>
        <v>1143.3130000000001</v>
      </c>
      <c r="E1776" s="105">
        <f t="shared" si="886"/>
        <v>1146.575</v>
      </c>
      <c r="F1776" s="106">
        <f t="shared" si="887"/>
        <v>45920</v>
      </c>
      <c r="G1776" s="107">
        <f t="shared" si="866"/>
        <v>2.8531119649648495E-3</v>
      </c>
      <c r="H1776" s="108">
        <f t="shared" si="879"/>
        <v>45982</v>
      </c>
      <c r="I1776" s="108">
        <f t="shared" si="867"/>
        <v>45982</v>
      </c>
      <c r="J1776" s="109">
        <f t="shared" si="875"/>
        <v>23</v>
      </c>
      <c r="K1776" s="109">
        <f t="shared" si="890"/>
        <v>1</v>
      </c>
      <c r="L1776" s="8">
        <f t="shared" si="876"/>
        <v>1.0001238699999999</v>
      </c>
      <c r="M1776" s="110">
        <f t="shared" si="889"/>
        <v>1.00285311</v>
      </c>
      <c r="N1776" s="110">
        <f t="shared" si="884"/>
        <v>1.4280088634996964</v>
      </c>
      <c r="O1776" s="103">
        <f t="shared" si="888"/>
        <v>1.4281857499999999</v>
      </c>
      <c r="P1776" s="103">
        <f t="shared" si="868"/>
        <v>44.636863859999998</v>
      </c>
      <c r="Q1776" s="11">
        <f t="shared" si="882"/>
        <v>0</v>
      </c>
      <c r="R1776" s="30">
        <f t="shared" si="877"/>
        <v>0</v>
      </c>
      <c r="S1776" s="8">
        <f t="shared" si="869"/>
        <v>0</v>
      </c>
      <c r="T1776" s="113">
        <f t="shared" si="878"/>
        <v>0.16</v>
      </c>
      <c r="U1776" s="111">
        <f t="shared" si="885"/>
        <v>1</v>
      </c>
      <c r="V1776" s="111">
        <v>252</v>
      </c>
      <c r="W1776" s="110">
        <f t="shared" si="870"/>
        <v>1.0005891419999999</v>
      </c>
      <c r="X1776" s="103">
        <f t="shared" si="871"/>
        <v>2.629745E-2</v>
      </c>
      <c r="Y1776" s="103">
        <f t="shared" si="872"/>
        <v>0</v>
      </c>
      <c r="Z1776" s="114" t="str">
        <f t="shared" si="880"/>
        <v>A+J=</v>
      </c>
      <c r="AA1776" s="108">
        <f t="shared" si="881"/>
        <v>45982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5" x14ac:dyDescent="0.2">
      <c r="A1777" s="102">
        <f t="shared" si="873"/>
        <v>45952</v>
      </c>
      <c r="B1777" s="103">
        <f t="shared" si="865"/>
        <v>44.695010529999998</v>
      </c>
      <c r="C1777" s="192">
        <f t="shared" si="883"/>
        <v>31.254242570676698</v>
      </c>
      <c r="D1777" s="104">
        <f t="shared" si="874"/>
        <v>1143.3130000000001</v>
      </c>
      <c r="E1777" s="105">
        <f t="shared" si="886"/>
        <v>1146.575</v>
      </c>
      <c r="F1777" s="106">
        <f t="shared" si="887"/>
        <v>45920</v>
      </c>
      <c r="G1777" s="107">
        <f t="shared" si="866"/>
        <v>2.8531119649648495E-3</v>
      </c>
      <c r="H1777" s="108">
        <f t="shared" si="879"/>
        <v>45982</v>
      </c>
      <c r="I1777" s="108">
        <f t="shared" si="867"/>
        <v>45982</v>
      </c>
      <c r="J1777" s="109">
        <f t="shared" si="875"/>
        <v>23</v>
      </c>
      <c r="K1777" s="109">
        <f t="shared" si="890"/>
        <v>2</v>
      </c>
      <c r="L1777" s="8">
        <f t="shared" si="876"/>
        <v>1.0002477700000001</v>
      </c>
      <c r="M1777" s="110">
        <f t="shared" si="889"/>
        <v>1.00285311</v>
      </c>
      <c r="N1777" s="110">
        <f t="shared" si="884"/>
        <v>1.4280088634996964</v>
      </c>
      <c r="O1777" s="103">
        <f t="shared" si="888"/>
        <v>1.42836268</v>
      </c>
      <c r="P1777" s="103">
        <f t="shared" si="868"/>
        <v>44.642393669999997</v>
      </c>
      <c r="Q1777" s="11">
        <f t="shared" si="882"/>
        <v>0</v>
      </c>
      <c r="R1777" s="30">
        <f t="shared" si="877"/>
        <v>0</v>
      </c>
      <c r="S1777" s="8">
        <f t="shared" si="869"/>
        <v>0</v>
      </c>
      <c r="T1777" s="113">
        <f t="shared" si="878"/>
        <v>0.16</v>
      </c>
      <c r="U1777" s="111">
        <f t="shared" si="885"/>
        <v>2</v>
      </c>
      <c r="V1777" s="111">
        <v>252</v>
      </c>
      <c r="W1777" s="110">
        <f t="shared" si="870"/>
        <v>1.0011786300000001</v>
      </c>
      <c r="X1777" s="103">
        <f t="shared" si="871"/>
        <v>5.2616860000000001E-2</v>
      </c>
      <c r="Y1777" s="103">
        <f t="shared" si="872"/>
        <v>0</v>
      </c>
      <c r="Z1777" s="114" t="str">
        <f t="shared" si="880"/>
        <v>A+J=</v>
      </c>
      <c r="AA1777" s="108">
        <f t="shared" si="881"/>
        <v>45982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5" x14ac:dyDescent="0.2">
      <c r="A1778" s="102">
        <f t="shared" si="873"/>
        <v>45953</v>
      </c>
      <c r="B1778" s="103">
        <f t="shared" si="865"/>
        <v>44.726882170000003</v>
      </c>
      <c r="C1778" s="192">
        <f t="shared" si="883"/>
        <v>31.254242570676698</v>
      </c>
      <c r="D1778" s="104">
        <f t="shared" si="874"/>
        <v>1143.3130000000001</v>
      </c>
      <c r="E1778" s="105">
        <f t="shared" si="886"/>
        <v>1146.575</v>
      </c>
      <c r="F1778" s="106">
        <f t="shared" si="887"/>
        <v>45920</v>
      </c>
      <c r="G1778" s="107">
        <f t="shared" si="866"/>
        <v>2.8531119649648495E-3</v>
      </c>
      <c r="H1778" s="108">
        <f t="shared" si="879"/>
        <v>45982</v>
      </c>
      <c r="I1778" s="108">
        <f t="shared" si="867"/>
        <v>45982</v>
      </c>
      <c r="J1778" s="109">
        <f t="shared" si="875"/>
        <v>23</v>
      </c>
      <c r="K1778" s="109">
        <f t="shared" si="890"/>
        <v>3</v>
      </c>
      <c r="L1778" s="8">
        <f t="shared" si="876"/>
        <v>1.00037168</v>
      </c>
      <c r="M1778" s="110">
        <f t="shared" si="889"/>
        <v>1.00285311</v>
      </c>
      <c r="N1778" s="110">
        <f t="shared" si="884"/>
        <v>1.4280088634996964</v>
      </c>
      <c r="O1778" s="103">
        <f t="shared" si="888"/>
        <v>1.42853962</v>
      </c>
      <c r="P1778" s="103">
        <f t="shared" si="868"/>
        <v>44.647923800000001</v>
      </c>
      <c r="Q1778" s="11">
        <f t="shared" si="882"/>
        <v>0</v>
      </c>
      <c r="R1778" s="30">
        <f t="shared" si="877"/>
        <v>0</v>
      </c>
      <c r="S1778" s="8">
        <f t="shared" si="869"/>
        <v>0</v>
      </c>
      <c r="T1778" s="113">
        <f t="shared" si="878"/>
        <v>0.16</v>
      </c>
      <c r="U1778" s="111">
        <f t="shared" si="885"/>
        <v>3</v>
      </c>
      <c r="V1778" s="111">
        <v>252</v>
      </c>
      <c r="W1778" s="110">
        <f t="shared" si="870"/>
        <v>1.001768467</v>
      </c>
      <c r="X1778" s="103">
        <f t="shared" si="871"/>
        <v>7.895837E-2</v>
      </c>
      <c r="Y1778" s="103">
        <f t="shared" si="872"/>
        <v>0</v>
      </c>
      <c r="Z1778" s="114" t="str">
        <f t="shared" si="880"/>
        <v>A+J=</v>
      </c>
      <c r="AA1778" s="108">
        <f t="shared" si="881"/>
        <v>45982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5" x14ac:dyDescent="0.2">
      <c r="A1779" s="102">
        <f t="shared" si="873"/>
        <v>45954</v>
      </c>
      <c r="B1779" s="103">
        <f t="shared" si="865"/>
        <v>44.758776419999997</v>
      </c>
      <c r="C1779" s="192">
        <f t="shared" si="883"/>
        <v>31.254242570676698</v>
      </c>
      <c r="D1779" s="104">
        <f t="shared" si="874"/>
        <v>1143.3130000000001</v>
      </c>
      <c r="E1779" s="105">
        <f t="shared" si="886"/>
        <v>1146.575</v>
      </c>
      <c r="F1779" s="106">
        <f t="shared" si="887"/>
        <v>45920</v>
      </c>
      <c r="G1779" s="107">
        <f t="shared" si="866"/>
        <v>2.8531119649648495E-3</v>
      </c>
      <c r="H1779" s="108">
        <f t="shared" si="879"/>
        <v>45982</v>
      </c>
      <c r="I1779" s="108">
        <f t="shared" si="867"/>
        <v>45982</v>
      </c>
      <c r="J1779" s="109">
        <f t="shared" si="875"/>
        <v>23</v>
      </c>
      <c r="K1779" s="109">
        <f t="shared" si="890"/>
        <v>4</v>
      </c>
      <c r="L1779" s="8">
        <f t="shared" si="876"/>
        <v>1.0004956</v>
      </c>
      <c r="M1779" s="110">
        <f t="shared" si="889"/>
        <v>1.00285311</v>
      </c>
      <c r="N1779" s="110">
        <f t="shared" si="884"/>
        <v>1.4280088634996964</v>
      </c>
      <c r="O1779" s="103">
        <f t="shared" si="888"/>
        <v>1.4287165799999999</v>
      </c>
      <c r="P1779" s="103">
        <f t="shared" si="868"/>
        <v>44.653454549999999</v>
      </c>
      <c r="Q1779" s="11">
        <f t="shared" si="882"/>
        <v>0</v>
      </c>
      <c r="R1779" s="30">
        <f t="shared" si="877"/>
        <v>0</v>
      </c>
      <c r="S1779" s="8">
        <f t="shared" si="869"/>
        <v>0</v>
      </c>
      <c r="T1779" s="113">
        <f t="shared" si="878"/>
        <v>0.16</v>
      </c>
      <c r="U1779" s="111">
        <f t="shared" si="885"/>
        <v>4</v>
      </c>
      <c r="V1779" s="111">
        <v>252</v>
      </c>
      <c r="W1779" s="110">
        <f t="shared" si="870"/>
        <v>1.0023586499999999</v>
      </c>
      <c r="X1779" s="103">
        <f t="shared" si="871"/>
        <v>0.10532187</v>
      </c>
      <c r="Y1779" s="103">
        <f t="shared" si="872"/>
        <v>0</v>
      </c>
      <c r="Z1779" s="114" t="str">
        <f t="shared" si="880"/>
        <v>A+J=</v>
      </c>
      <c r="AA1779" s="108">
        <f t="shared" si="881"/>
        <v>45982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5" x14ac:dyDescent="0.2">
      <c r="A1780" s="102">
        <f t="shared" si="873"/>
        <v>45955</v>
      </c>
      <c r="B1780" s="103">
        <f t="shared" si="865"/>
        <v>44.790694020000004</v>
      </c>
      <c r="C1780" s="192">
        <f t="shared" si="883"/>
        <v>31.254242570676698</v>
      </c>
      <c r="D1780" s="104">
        <f t="shared" si="874"/>
        <v>1143.3130000000001</v>
      </c>
      <c r="E1780" s="105">
        <f t="shared" si="886"/>
        <v>1146.575</v>
      </c>
      <c r="F1780" s="106">
        <f t="shared" si="887"/>
        <v>45920</v>
      </c>
      <c r="G1780" s="107">
        <f t="shared" si="866"/>
        <v>2.8531119649648495E-3</v>
      </c>
      <c r="H1780" s="108">
        <f t="shared" si="879"/>
        <v>45982</v>
      </c>
      <c r="I1780" s="108">
        <f t="shared" si="867"/>
        <v>45982</v>
      </c>
      <c r="J1780" s="109">
        <f t="shared" si="875"/>
        <v>23</v>
      </c>
      <c r="K1780" s="109">
        <f t="shared" si="890"/>
        <v>5</v>
      </c>
      <c r="L1780" s="8">
        <f t="shared" si="876"/>
        <v>1.0006195499999999</v>
      </c>
      <c r="M1780" s="110">
        <f t="shared" si="889"/>
        <v>1.00285311</v>
      </c>
      <c r="N1780" s="110">
        <f t="shared" si="884"/>
        <v>1.4280088634996964</v>
      </c>
      <c r="O1780" s="103">
        <f t="shared" si="888"/>
        <v>1.42889358</v>
      </c>
      <c r="P1780" s="103">
        <f t="shared" si="868"/>
        <v>44.658986550000002</v>
      </c>
      <c r="Q1780" s="11">
        <f t="shared" si="882"/>
        <v>0</v>
      </c>
      <c r="R1780" s="30">
        <f t="shared" si="877"/>
        <v>0</v>
      </c>
      <c r="S1780" s="8">
        <f t="shared" si="869"/>
        <v>0</v>
      </c>
      <c r="T1780" s="113">
        <f t="shared" si="878"/>
        <v>0.16</v>
      </c>
      <c r="U1780" s="111">
        <f t="shared" si="885"/>
        <v>5</v>
      </c>
      <c r="V1780" s="111">
        <v>252</v>
      </c>
      <c r="W1780" s="110">
        <f t="shared" si="870"/>
        <v>1.0029491820000001</v>
      </c>
      <c r="X1780" s="103">
        <f t="shared" si="871"/>
        <v>0.13170746999999999</v>
      </c>
      <c r="Y1780" s="103">
        <f t="shared" si="872"/>
        <v>0</v>
      </c>
      <c r="Z1780" s="114" t="str">
        <f t="shared" si="880"/>
        <v>A+J=</v>
      </c>
      <c r="AA1780" s="108">
        <f t="shared" si="881"/>
        <v>45982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5" x14ac:dyDescent="0.2">
      <c r="A1781" s="102">
        <f t="shared" si="873"/>
        <v>45956</v>
      </c>
      <c r="B1781" s="103">
        <f t="shared" si="865"/>
        <v>44.790694020000004</v>
      </c>
      <c r="C1781" s="192">
        <f t="shared" si="883"/>
        <v>31.254242570676698</v>
      </c>
      <c r="D1781" s="104">
        <f t="shared" si="874"/>
        <v>1143.3130000000001</v>
      </c>
      <c r="E1781" s="105">
        <f t="shared" si="886"/>
        <v>1146.575</v>
      </c>
      <c r="F1781" s="106">
        <f t="shared" si="887"/>
        <v>45920</v>
      </c>
      <c r="G1781" s="107">
        <f t="shared" si="866"/>
        <v>2.8531119649648495E-3</v>
      </c>
      <c r="H1781" s="108">
        <f t="shared" si="879"/>
        <v>45982</v>
      </c>
      <c r="I1781" s="108">
        <f t="shared" si="867"/>
        <v>45982</v>
      </c>
      <c r="J1781" s="109">
        <f t="shared" si="875"/>
        <v>23</v>
      </c>
      <c r="K1781" s="109">
        <f t="shared" si="890"/>
        <v>5</v>
      </c>
      <c r="L1781" s="8">
        <f t="shared" si="876"/>
        <v>1.0006195499999999</v>
      </c>
      <c r="M1781" s="110">
        <f t="shared" si="889"/>
        <v>1.00285311</v>
      </c>
      <c r="N1781" s="110">
        <f t="shared" si="884"/>
        <v>1.4280088634996964</v>
      </c>
      <c r="O1781" s="103">
        <f t="shared" si="888"/>
        <v>1.42889358</v>
      </c>
      <c r="P1781" s="103">
        <f t="shared" si="868"/>
        <v>44.658986550000002</v>
      </c>
      <c r="Q1781" s="11">
        <f t="shared" si="882"/>
        <v>0</v>
      </c>
      <c r="R1781" s="30">
        <f t="shared" si="877"/>
        <v>0</v>
      </c>
      <c r="S1781" s="8">
        <f t="shared" si="869"/>
        <v>0</v>
      </c>
      <c r="T1781" s="113">
        <f t="shared" si="878"/>
        <v>0.16</v>
      </c>
      <c r="U1781" s="111">
        <f t="shared" si="885"/>
        <v>5</v>
      </c>
      <c r="V1781" s="111">
        <v>252</v>
      </c>
      <c r="W1781" s="110">
        <f t="shared" si="870"/>
        <v>1.0029491820000001</v>
      </c>
      <c r="X1781" s="103">
        <f t="shared" si="871"/>
        <v>0.13170746999999999</v>
      </c>
      <c r="Y1781" s="103">
        <f t="shared" si="872"/>
        <v>0</v>
      </c>
      <c r="Z1781" s="114" t="str">
        <f t="shared" si="880"/>
        <v>A+J=</v>
      </c>
      <c r="AA1781" s="108">
        <f t="shared" si="881"/>
        <v>45982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5" x14ac:dyDescent="0.2">
      <c r="A1782" s="102">
        <f t="shared" si="873"/>
        <v>45957</v>
      </c>
      <c r="B1782" s="103">
        <f t="shared" si="865"/>
        <v>44.790694020000004</v>
      </c>
      <c r="C1782" s="192">
        <f t="shared" si="883"/>
        <v>31.254242570676698</v>
      </c>
      <c r="D1782" s="104">
        <f t="shared" si="874"/>
        <v>1143.3130000000001</v>
      </c>
      <c r="E1782" s="105">
        <f t="shared" si="886"/>
        <v>1146.575</v>
      </c>
      <c r="F1782" s="106">
        <f t="shared" si="887"/>
        <v>45920</v>
      </c>
      <c r="G1782" s="107">
        <f t="shared" si="866"/>
        <v>2.8531119649648495E-3</v>
      </c>
      <c r="H1782" s="108">
        <f t="shared" si="879"/>
        <v>45982</v>
      </c>
      <c r="I1782" s="108">
        <f t="shared" si="867"/>
        <v>45982</v>
      </c>
      <c r="J1782" s="109">
        <f t="shared" si="875"/>
        <v>23</v>
      </c>
      <c r="K1782" s="109">
        <f t="shared" si="890"/>
        <v>5</v>
      </c>
      <c r="L1782" s="8">
        <f t="shared" si="876"/>
        <v>1.0006195499999999</v>
      </c>
      <c r="M1782" s="110">
        <f t="shared" si="889"/>
        <v>1.00285311</v>
      </c>
      <c r="N1782" s="110">
        <f t="shared" si="884"/>
        <v>1.4280088634996964</v>
      </c>
      <c r="O1782" s="103">
        <f t="shared" si="888"/>
        <v>1.42889358</v>
      </c>
      <c r="P1782" s="103">
        <f t="shared" si="868"/>
        <v>44.658986550000002</v>
      </c>
      <c r="Q1782" s="11">
        <f t="shared" si="882"/>
        <v>0</v>
      </c>
      <c r="R1782" s="30">
        <f t="shared" si="877"/>
        <v>0</v>
      </c>
      <c r="S1782" s="8">
        <f t="shared" si="869"/>
        <v>0</v>
      </c>
      <c r="T1782" s="113">
        <f t="shared" si="878"/>
        <v>0.16</v>
      </c>
      <c r="U1782" s="111">
        <f t="shared" si="885"/>
        <v>5</v>
      </c>
      <c r="V1782" s="111">
        <v>252</v>
      </c>
      <c r="W1782" s="110">
        <f t="shared" si="870"/>
        <v>1.0029491820000001</v>
      </c>
      <c r="X1782" s="103">
        <f t="shared" si="871"/>
        <v>0.13170746999999999</v>
      </c>
      <c r="Y1782" s="103">
        <f t="shared" si="872"/>
        <v>0</v>
      </c>
      <c r="Z1782" s="114" t="str">
        <f t="shared" si="880"/>
        <v>A+J=</v>
      </c>
      <c r="AA1782" s="108">
        <f t="shared" si="881"/>
        <v>45982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5" x14ac:dyDescent="0.2">
      <c r="A1783" s="102">
        <f t="shared" si="873"/>
        <v>45958</v>
      </c>
      <c r="B1783" s="103">
        <f t="shared" si="865"/>
        <v>44.822633669999995</v>
      </c>
      <c r="C1783" s="192">
        <f t="shared" si="883"/>
        <v>31.254242570676698</v>
      </c>
      <c r="D1783" s="104">
        <f t="shared" si="874"/>
        <v>1143.3130000000001</v>
      </c>
      <c r="E1783" s="105">
        <f t="shared" si="886"/>
        <v>1146.575</v>
      </c>
      <c r="F1783" s="106">
        <f t="shared" si="887"/>
        <v>45920</v>
      </c>
      <c r="G1783" s="107">
        <f t="shared" si="866"/>
        <v>2.8531119649648495E-3</v>
      </c>
      <c r="H1783" s="108">
        <f t="shared" si="879"/>
        <v>45982</v>
      </c>
      <c r="I1783" s="108">
        <f t="shared" si="867"/>
        <v>45982</v>
      </c>
      <c r="J1783" s="109">
        <f t="shared" si="875"/>
        <v>23</v>
      </c>
      <c r="K1783" s="109">
        <f t="shared" si="890"/>
        <v>6</v>
      </c>
      <c r="L1783" s="8">
        <f t="shared" si="876"/>
        <v>1.0007435</v>
      </c>
      <c r="M1783" s="110">
        <f t="shared" si="889"/>
        <v>1.00285311</v>
      </c>
      <c r="N1783" s="110">
        <f t="shared" si="884"/>
        <v>1.4280088634996964</v>
      </c>
      <c r="O1783" s="103">
        <f t="shared" si="888"/>
        <v>1.4290705800000001</v>
      </c>
      <c r="P1783" s="103">
        <f t="shared" si="868"/>
        <v>44.664518549999997</v>
      </c>
      <c r="Q1783" s="11">
        <f t="shared" si="882"/>
        <v>0</v>
      </c>
      <c r="R1783" s="30">
        <f t="shared" si="877"/>
        <v>0</v>
      </c>
      <c r="S1783" s="8">
        <f t="shared" si="869"/>
        <v>0</v>
      </c>
      <c r="T1783" s="113">
        <f t="shared" si="878"/>
        <v>0.16</v>
      </c>
      <c r="U1783" s="111">
        <f t="shared" si="885"/>
        <v>6</v>
      </c>
      <c r="V1783" s="111">
        <v>252</v>
      </c>
      <c r="W1783" s="110">
        <f t="shared" si="870"/>
        <v>1.003540061</v>
      </c>
      <c r="X1783" s="103">
        <f t="shared" si="871"/>
        <v>0.15811512</v>
      </c>
      <c r="Y1783" s="103">
        <f t="shared" si="872"/>
        <v>0</v>
      </c>
      <c r="Z1783" s="114" t="str">
        <f t="shared" si="880"/>
        <v>A+J=</v>
      </c>
      <c r="AA1783" s="108">
        <f t="shared" si="881"/>
        <v>45982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5" x14ac:dyDescent="0.2">
      <c r="A1784" s="102">
        <f t="shared" si="873"/>
        <v>45959</v>
      </c>
      <c r="B1784" s="103">
        <f t="shared" si="865"/>
        <v>44.85459633</v>
      </c>
      <c r="C1784" s="192">
        <f t="shared" si="883"/>
        <v>31.254242570676698</v>
      </c>
      <c r="D1784" s="104">
        <f t="shared" si="874"/>
        <v>1143.3130000000001</v>
      </c>
      <c r="E1784" s="105">
        <f t="shared" si="886"/>
        <v>1146.575</v>
      </c>
      <c r="F1784" s="106">
        <f t="shared" si="887"/>
        <v>45920</v>
      </c>
      <c r="G1784" s="107">
        <f t="shared" si="866"/>
        <v>2.8531119649648495E-3</v>
      </c>
      <c r="H1784" s="108">
        <f t="shared" si="879"/>
        <v>45982</v>
      </c>
      <c r="I1784" s="108">
        <f t="shared" si="867"/>
        <v>45982</v>
      </c>
      <c r="J1784" s="109">
        <f t="shared" si="875"/>
        <v>23</v>
      </c>
      <c r="K1784" s="109">
        <f t="shared" si="890"/>
        <v>7</v>
      </c>
      <c r="L1784" s="8">
        <f t="shared" si="876"/>
        <v>1.00086747</v>
      </c>
      <c r="M1784" s="110">
        <f t="shared" si="889"/>
        <v>1.00285311</v>
      </c>
      <c r="N1784" s="110">
        <f t="shared" si="884"/>
        <v>1.4280088634996964</v>
      </c>
      <c r="O1784" s="103">
        <f t="shared" si="888"/>
        <v>1.42924761</v>
      </c>
      <c r="P1784" s="103">
        <f t="shared" si="868"/>
        <v>44.670051489999999</v>
      </c>
      <c r="Q1784" s="11">
        <f t="shared" si="882"/>
        <v>0</v>
      </c>
      <c r="R1784" s="30">
        <f t="shared" si="877"/>
        <v>0</v>
      </c>
      <c r="S1784" s="8">
        <f t="shared" si="869"/>
        <v>0</v>
      </c>
      <c r="T1784" s="113">
        <f t="shared" si="878"/>
        <v>0.16</v>
      </c>
      <c r="U1784" s="111">
        <f t="shared" si="885"/>
        <v>7</v>
      </c>
      <c r="V1784" s="111">
        <v>252</v>
      </c>
      <c r="W1784" s="110">
        <f t="shared" si="870"/>
        <v>1.004131288</v>
      </c>
      <c r="X1784" s="103">
        <f t="shared" si="871"/>
        <v>0.18454483999999999</v>
      </c>
      <c r="Y1784" s="103">
        <f t="shared" si="872"/>
        <v>0</v>
      </c>
      <c r="Z1784" s="114" t="str">
        <f t="shared" si="880"/>
        <v>A+J=</v>
      </c>
      <c r="AA1784" s="108">
        <f t="shared" si="881"/>
        <v>45982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5" x14ac:dyDescent="0.2">
      <c r="A1785" s="102">
        <f t="shared" si="873"/>
        <v>45960</v>
      </c>
      <c r="B1785" s="103">
        <f t="shared" si="865"/>
        <v>44.886582080000004</v>
      </c>
      <c r="C1785" s="192">
        <f t="shared" si="883"/>
        <v>31.254242570676698</v>
      </c>
      <c r="D1785" s="104">
        <f t="shared" si="874"/>
        <v>1143.3130000000001</v>
      </c>
      <c r="E1785" s="105">
        <f t="shared" si="886"/>
        <v>1146.575</v>
      </c>
      <c r="F1785" s="106">
        <f t="shared" si="887"/>
        <v>45920</v>
      </c>
      <c r="G1785" s="107">
        <f t="shared" si="866"/>
        <v>2.8531119649648495E-3</v>
      </c>
      <c r="H1785" s="108">
        <f t="shared" si="879"/>
        <v>45982</v>
      </c>
      <c r="I1785" s="108">
        <f t="shared" si="867"/>
        <v>45982</v>
      </c>
      <c r="J1785" s="109">
        <f t="shared" si="875"/>
        <v>23</v>
      </c>
      <c r="K1785" s="109">
        <f t="shared" si="890"/>
        <v>8</v>
      </c>
      <c r="L1785" s="8">
        <f t="shared" si="876"/>
        <v>1.0009914600000001</v>
      </c>
      <c r="M1785" s="110">
        <f t="shared" si="889"/>
        <v>1.00285311</v>
      </c>
      <c r="N1785" s="110">
        <f t="shared" si="884"/>
        <v>1.4280088634996964</v>
      </c>
      <c r="O1785" s="103">
        <f t="shared" si="888"/>
        <v>1.42942467</v>
      </c>
      <c r="P1785" s="103">
        <f t="shared" si="868"/>
        <v>44.67558537</v>
      </c>
      <c r="Q1785" s="11">
        <f t="shared" si="882"/>
        <v>0</v>
      </c>
      <c r="R1785" s="30">
        <f t="shared" si="877"/>
        <v>0</v>
      </c>
      <c r="S1785" s="8">
        <f t="shared" si="869"/>
        <v>0</v>
      </c>
      <c r="T1785" s="113">
        <f t="shared" si="878"/>
        <v>0.16</v>
      </c>
      <c r="U1785" s="111">
        <f t="shared" si="885"/>
        <v>8</v>
      </c>
      <c r="V1785" s="111">
        <v>252</v>
      </c>
      <c r="W1785" s="110">
        <f t="shared" si="870"/>
        <v>1.0047228640000001</v>
      </c>
      <c r="X1785" s="103">
        <f t="shared" si="871"/>
        <v>0.21099671</v>
      </c>
      <c r="Y1785" s="103">
        <f t="shared" si="872"/>
        <v>0</v>
      </c>
      <c r="Z1785" s="114" t="str">
        <f t="shared" si="880"/>
        <v>A+J=</v>
      </c>
      <c r="AA1785" s="108">
        <f t="shared" si="881"/>
        <v>45982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5" x14ac:dyDescent="0.2">
      <c r="A1786" s="102">
        <f t="shared" si="873"/>
        <v>45961</v>
      </c>
      <c r="B1786" s="103">
        <f t="shared" si="865"/>
        <v>44.918590540000004</v>
      </c>
      <c r="C1786" s="192">
        <f t="shared" si="883"/>
        <v>31.254242570676698</v>
      </c>
      <c r="D1786" s="104">
        <f t="shared" si="874"/>
        <v>1143.3130000000001</v>
      </c>
      <c r="E1786" s="105">
        <f t="shared" si="886"/>
        <v>1146.575</v>
      </c>
      <c r="F1786" s="106">
        <f t="shared" si="887"/>
        <v>45920</v>
      </c>
      <c r="G1786" s="107">
        <f t="shared" si="866"/>
        <v>2.8531119649648495E-3</v>
      </c>
      <c r="H1786" s="108">
        <f t="shared" si="879"/>
        <v>45982</v>
      </c>
      <c r="I1786" s="108">
        <f t="shared" si="867"/>
        <v>45982</v>
      </c>
      <c r="J1786" s="109">
        <f t="shared" si="875"/>
        <v>23</v>
      </c>
      <c r="K1786" s="109">
        <f t="shared" si="890"/>
        <v>9</v>
      </c>
      <c r="L1786" s="8">
        <f t="shared" si="876"/>
        <v>1.0011154600000001</v>
      </c>
      <c r="M1786" s="110">
        <f t="shared" si="889"/>
        <v>1.00285311</v>
      </c>
      <c r="N1786" s="110">
        <f t="shared" si="884"/>
        <v>1.4280088634996964</v>
      </c>
      <c r="O1786" s="103">
        <f t="shared" si="888"/>
        <v>1.42960175</v>
      </c>
      <c r="P1786" s="103">
        <f t="shared" si="868"/>
        <v>44.681119870000003</v>
      </c>
      <c r="Q1786" s="11">
        <f t="shared" si="882"/>
        <v>0</v>
      </c>
      <c r="R1786" s="30">
        <f t="shared" si="877"/>
        <v>0</v>
      </c>
      <c r="S1786" s="8">
        <f t="shared" si="869"/>
        <v>0</v>
      </c>
      <c r="T1786" s="113">
        <f t="shared" si="878"/>
        <v>0.16</v>
      </c>
      <c r="U1786" s="111">
        <f t="shared" si="885"/>
        <v>9</v>
      </c>
      <c r="V1786" s="111">
        <v>252</v>
      </c>
      <c r="W1786" s="110">
        <f t="shared" si="870"/>
        <v>1.005314788</v>
      </c>
      <c r="X1786" s="103">
        <f t="shared" si="871"/>
        <v>0.23747066999999999</v>
      </c>
      <c r="Y1786" s="103">
        <f t="shared" si="872"/>
        <v>0</v>
      </c>
      <c r="Z1786" s="114" t="str">
        <f t="shared" si="880"/>
        <v>A+J=</v>
      </c>
      <c r="AA1786" s="108">
        <f t="shared" si="881"/>
        <v>45982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5" x14ac:dyDescent="0.2">
      <c r="A1787" s="102">
        <f t="shared" si="873"/>
        <v>45962</v>
      </c>
      <c r="B1787" s="103">
        <f t="shared" si="865"/>
        <v>44.95062179</v>
      </c>
      <c r="C1787" s="192">
        <f t="shared" si="883"/>
        <v>31.254242570676698</v>
      </c>
      <c r="D1787" s="104">
        <f t="shared" si="874"/>
        <v>1143.3130000000001</v>
      </c>
      <c r="E1787" s="105">
        <f t="shared" si="886"/>
        <v>1146.575</v>
      </c>
      <c r="F1787" s="106">
        <f t="shared" si="887"/>
        <v>45920</v>
      </c>
      <c r="G1787" s="107">
        <f t="shared" si="866"/>
        <v>2.8531119649648495E-3</v>
      </c>
      <c r="H1787" s="108">
        <f t="shared" si="879"/>
        <v>45982</v>
      </c>
      <c r="I1787" s="108">
        <f t="shared" si="867"/>
        <v>45982</v>
      </c>
      <c r="J1787" s="109">
        <f t="shared" si="875"/>
        <v>23</v>
      </c>
      <c r="K1787" s="109">
        <f t="shared" si="890"/>
        <v>10</v>
      </c>
      <c r="L1787" s="8">
        <f t="shared" si="876"/>
        <v>1.00123948</v>
      </c>
      <c r="M1787" s="110">
        <f t="shared" si="889"/>
        <v>1.00285311</v>
      </c>
      <c r="N1787" s="110">
        <f t="shared" si="884"/>
        <v>1.4280088634996964</v>
      </c>
      <c r="O1787" s="103">
        <f t="shared" si="888"/>
        <v>1.4297788499999999</v>
      </c>
      <c r="P1787" s="103">
        <f t="shared" si="868"/>
        <v>44.686655000000002</v>
      </c>
      <c r="Q1787" s="11">
        <f t="shared" si="882"/>
        <v>0</v>
      </c>
      <c r="R1787" s="30">
        <f t="shared" si="877"/>
        <v>0</v>
      </c>
      <c r="S1787" s="8">
        <f t="shared" si="869"/>
        <v>0</v>
      </c>
      <c r="T1787" s="113">
        <f t="shared" si="878"/>
        <v>0.16</v>
      </c>
      <c r="U1787" s="111">
        <f t="shared" si="885"/>
        <v>10</v>
      </c>
      <c r="V1787" s="111">
        <v>252</v>
      </c>
      <c r="W1787" s="110">
        <f t="shared" si="870"/>
        <v>1.005907061</v>
      </c>
      <c r="X1787" s="103">
        <f t="shared" si="871"/>
        <v>0.26396679000000001</v>
      </c>
      <c r="Y1787" s="103">
        <f t="shared" si="872"/>
        <v>0</v>
      </c>
      <c r="Z1787" s="114" t="str">
        <f t="shared" si="880"/>
        <v>A+J=</v>
      </c>
      <c r="AA1787" s="108">
        <f t="shared" si="881"/>
        <v>45982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5" x14ac:dyDescent="0.2">
      <c r="A1788" s="102">
        <f t="shared" si="873"/>
        <v>45963</v>
      </c>
      <c r="B1788" s="103">
        <f t="shared" si="865"/>
        <v>44.95062179</v>
      </c>
      <c r="C1788" s="192">
        <f t="shared" si="883"/>
        <v>31.254242570676698</v>
      </c>
      <c r="D1788" s="104">
        <f t="shared" si="874"/>
        <v>1143.3130000000001</v>
      </c>
      <c r="E1788" s="105">
        <f t="shared" si="886"/>
        <v>1146.575</v>
      </c>
      <c r="F1788" s="106">
        <f t="shared" si="887"/>
        <v>45920</v>
      </c>
      <c r="G1788" s="107">
        <f t="shared" si="866"/>
        <v>2.8531119649648495E-3</v>
      </c>
      <c r="H1788" s="108">
        <f t="shared" si="879"/>
        <v>45982</v>
      </c>
      <c r="I1788" s="108">
        <f t="shared" si="867"/>
        <v>45982</v>
      </c>
      <c r="J1788" s="109">
        <f t="shared" si="875"/>
        <v>23</v>
      </c>
      <c r="K1788" s="109">
        <f t="shared" si="890"/>
        <v>10</v>
      </c>
      <c r="L1788" s="8">
        <f t="shared" si="876"/>
        <v>1.00123948</v>
      </c>
      <c r="M1788" s="110">
        <f t="shared" si="889"/>
        <v>1.00285311</v>
      </c>
      <c r="N1788" s="110">
        <f t="shared" si="884"/>
        <v>1.4280088634996964</v>
      </c>
      <c r="O1788" s="103">
        <f t="shared" si="888"/>
        <v>1.4297788499999999</v>
      </c>
      <c r="P1788" s="103">
        <f t="shared" si="868"/>
        <v>44.686655000000002</v>
      </c>
      <c r="Q1788" s="11">
        <f t="shared" si="882"/>
        <v>0</v>
      </c>
      <c r="R1788" s="30">
        <f t="shared" si="877"/>
        <v>0</v>
      </c>
      <c r="S1788" s="8">
        <f t="shared" si="869"/>
        <v>0</v>
      </c>
      <c r="T1788" s="113">
        <f t="shared" si="878"/>
        <v>0.16</v>
      </c>
      <c r="U1788" s="111">
        <f t="shared" si="885"/>
        <v>10</v>
      </c>
      <c r="V1788" s="111">
        <v>252</v>
      </c>
      <c r="W1788" s="110">
        <f t="shared" si="870"/>
        <v>1.005907061</v>
      </c>
      <c r="X1788" s="103">
        <f t="shared" si="871"/>
        <v>0.26396679000000001</v>
      </c>
      <c r="Y1788" s="103">
        <f t="shared" si="872"/>
        <v>0</v>
      </c>
      <c r="Z1788" s="114" t="str">
        <f t="shared" si="880"/>
        <v>A+J=</v>
      </c>
      <c r="AA1788" s="108">
        <f t="shared" si="881"/>
        <v>45982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5" x14ac:dyDescent="0.2">
      <c r="A1789" s="102">
        <f t="shared" si="873"/>
        <v>45964</v>
      </c>
      <c r="B1789" s="103">
        <f t="shared" si="865"/>
        <v>44.95062179</v>
      </c>
      <c r="C1789" s="192">
        <f t="shared" si="883"/>
        <v>31.254242570676698</v>
      </c>
      <c r="D1789" s="104">
        <f t="shared" si="874"/>
        <v>1143.3130000000001</v>
      </c>
      <c r="E1789" s="105">
        <f t="shared" si="886"/>
        <v>1146.575</v>
      </c>
      <c r="F1789" s="106">
        <f t="shared" si="887"/>
        <v>45920</v>
      </c>
      <c r="G1789" s="107">
        <f t="shared" si="866"/>
        <v>2.8531119649648495E-3</v>
      </c>
      <c r="H1789" s="108">
        <f t="shared" si="879"/>
        <v>45982</v>
      </c>
      <c r="I1789" s="108">
        <f t="shared" si="867"/>
        <v>45982</v>
      </c>
      <c r="J1789" s="109">
        <f t="shared" si="875"/>
        <v>23</v>
      </c>
      <c r="K1789" s="109">
        <f t="shared" si="890"/>
        <v>10</v>
      </c>
      <c r="L1789" s="8">
        <f t="shared" si="876"/>
        <v>1.00123948</v>
      </c>
      <c r="M1789" s="110">
        <f t="shared" si="889"/>
        <v>1.00285311</v>
      </c>
      <c r="N1789" s="110">
        <f t="shared" si="884"/>
        <v>1.4280088634996964</v>
      </c>
      <c r="O1789" s="103">
        <f t="shared" si="888"/>
        <v>1.4297788499999999</v>
      </c>
      <c r="P1789" s="103">
        <f t="shared" si="868"/>
        <v>44.686655000000002</v>
      </c>
      <c r="Q1789" s="11">
        <f t="shared" si="882"/>
        <v>0</v>
      </c>
      <c r="R1789" s="30">
        <f t="shared" si="877"/>
        <v>0</v>
      </c>
      <c r="S1789" s="8">
        <f t="shared" si="869"/>
        <v>0</v>
      </c>
      <c r="T1789" s="113">
        <f t="shared" si="878"/>
        <v>0.16</v>
      </c>
      <c r="U1789" s="111">
        <f t="shared" si="885"/>
        <v>10</v>
      </c>
      <c r="V1789" s="111">
        <v>252</v>
      </c>
      <c r="W1789" s="110">
        <f t="shared" si="870"/>
        <v>1.005907061</v>
      </c>
      <c r="X1789" s="103">
        <f t="shared" si="871"/>
        <v>0.26396679000000001</v>
      </c>
      <c r="Y1789" s="103">
        <f t="shared" si="872"/>
        <v>0</v>
      </c>
      <c r="Z1789" s="114" t="str">
        <f t="shared" si="880"/>
        <v>A+J=</v>
      </c>
      <c r="AA1789" s="108">
        <f t="shared" si="881"/>
        <v>45982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5" x14ac:dyDescent="0.2">
      <c r="A1790" s="102">
        <f t="shared" si="873"/>
        <v>45965</v>
      </c>
      <c r="B1790" s="103">
        <f t="shared" si="865"/>
        <v>44.982675499999999</v>
      </c>
      <c r="C1790" s="192">
        <f t="shared" si="883"/>
        <v>31.254242570676698</v>
      </c>
      <c r="D1790" s="104">
        <f t="shared" si="874"/>
        <v>1143.3130000000001</v>
      </c>
      <c r="E1790" s="105">
        <f t="shared" si="886"/>
        <v>1146.575</v>
      </c>
      <c r="F1790" s="106">
        <f t="shared" si="887"/>
        <v>45920</v>
      </c>
      <c r="G1790" s="107">
        <f t="shared" si="866"/>
        <v>2.8531119649648495E-3</v>
      </c>
      <c r="H1790" s="108">
        <f t="shared" si="879"/>
        <v>45982</v>
      </c>
      <c r="I1790" s="108">
        <f t="shared" si="867"/>
        <v>45982</v>
      </c>
      <c r="J1790" s="109">
        <f t="shared" si="875"/>
        <v>23</v>
      </c>
      <c r="K1790" s="109">
        <f t="shared" si="890"/>
        <v>11</v>
      </c>
      <c r="L1790" s="8">
        <f t="shared" si="876"/>
        <v>1.00136351</v>
      </c>
      <c r="M1790" s="110">
        <f t="shared" si="889"/>
        <v>1.00285311</v>
      </c>
      <c r="N1790" s="110">
        <f t="shared" si="884"/>
        <v>1.4280088634996964</v>
      </c>
      <c r="O1790" s="103">
        <f t="shared" si="888"/>
        <v>1.42995596</v>
      </c>
      <c r="P1790" s="103">
        <f t="shared" si="868"/>
        <v>44.692190429999997</v>
      </c>
      <c r="Q1790" s="11">
        <f t="shared" si="882"/>
        <v>0</v>
      </c>
      <c r="R1790" s="30">
        <f t="shared" si="877"/>
        <v>0</v>
      </c>
      <c r="S1790" s="8">
        <f t="shared" si="869"/>
        <v>0</v>
      </c>
      <c r="T1790" s="113">
        <f t="shared" si="878"/>
        <v>0.16</v>
      </c>
      <c r="U1790" s="111">
        <f t="shared" si="885"/>
        <v>11</v>
      </c>
      <c r="V1790" s="111">
        <v>252</v>
      </c>
      <c r="W1790" s="110">
        <f t="shared" si="870"/>
        <v>1.0064996829999999</v>
      </c>
      <c r="X1790" s="103">
        <f t="shared" si="871"/>
        <v>0.29048507000000001</v>
      </c>
      <c r="Y1790" s="103">
        <f t="shared" si="872"/>
        <v>0</v>
      </c>
      <c r="Z1790" s="114" t="str">
        <f t="shared" si="880"/>
        <v>A+J=</v>
      </c>
      <c r="AA1790" s="108">
        <f t="shared" si="881"/>
        <v>45982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5" x14ac:dyDescent="0.2">
      <c r="A1791" s="102">
        <f t="shared" si="873"/>
        <v>45966</v>
      </c>
      <c r="B1791" s="103">
        <f t="shared" si="865"/>
        <v>45.014752630000004</v>
      </c>
      <c r="C1791" s="192">
        <f t="shared" si="883"/>
        <v>31.254242570676698</v>
      </c>
      <c r="D1791" s="104">
        <f t="shared" si="874"/>
        <v>1143.3130000000001</v>
      </c>
      <c r="E1791" s="105">
        <f t="shared" si="886"/>
        <v>1146.575</v>
      </c>
      <c r="F1791" s="106">
        <f t="shared" si="887"/>
        <v>45920</v>
      </c>
      <c r="G1791" s="107">
        <f t="shared" si="866"/>
        <v>2.8531119649648495E-3</v>
      </c>
      <c r="H1791" s="108">
        <f t="shared" si="879"/>
        <v>45982</v>
      </c>
      <c r="I1791" s="108">
        <f t="shared" si="867"/>
        <v>45982</v>
      </c>
      <c r="J1791" s="109">
        <f t="shared" si="875"/>
        <v>23</v>
      </c>
      <c r="K1791" s="109">
        <f t="shared" si="890"/>
        <v>12</v>
      </c>
      <c r="L1791" s="8">
        <f t="shared" si="876"/>
        <v>1.0014875599999999</v>
      </c>
      <c r="M1791" s="110">
        <f t="shared" si="889"/>
        <v>1.00285311</v>
      </c>
      <c r="N1791" s="110">
        <f t="shared" si="884"/>
        <v>1.4280088634996964</v>
      </c>
      <c r="O1791" s="103">
        <f t="shared" si="888"/>
        <v>1.4301331100000001</v>
      </c>
      <c r="P1791" s="103">
        <f t="shared" si="868"/>
        <v>44.697727120000003</v>
      </c>
      <c r="Q1791" s="11">
        <f t="shared" si="882"/>
        <v>0</v>
      </c>
      <c r="R1791" s="30">
        <f t="shared" si="877"/>
        <v>0</v>
      </c>
      <c r="S1791" s="8">
        <f t="shared" si="869"/>
        <v>0</v>
      </c>
      <c r="T1791" s="113">
        <f t="shared" si="878"/>
        <v>0.16</v>
      </c>
      <c r="U1791" s="111">
        <f t="shared" si="885"/>
        <v>12</v>
      </c>
      <c r="V1791" s="111">
        <v>252</v>
      </c>
      <c r="W1791" s="110">
        <f t="shared" si="870"/>
        <v>1.007092654</v>
      </c>
      <c r="X1791" s="103">
        <f t="shared" si="871"/>
        <v>0.31702551000000001</v>
      </c>
      <c r="Y1791" s="103">
        <f t="shared" si="872"/>
        <v>0</v>
      </c>
      <c r="Z1791" s="114" t="str">
        <f t="shared" si="880"/>
        <v>A+J=</v>
      </c>
      <c r="AA1791" s="108">
        <f t="shared" si="881"/>
        <v>45982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5" x14ac:dyDescent="0.2">
      <c r="A1792" s="102">
        <f t="shared" si="873"/>
        <v>45967</v>
      </c>
      <c r="B1792" s="103">
        <f t="shared" si="865"/>
        <v>45.04685224</v>
      </c>
      <c r="C1792" s="192">
        <f t="shared" si="883"/>
        <v>31.254242570676698</v>
      </c>
      <c r="D1792" s="104">
        <f t="shared" si="874"/>
        <v>1143.3130000000001</v>
      </c>
      <c r="E1792" s="105">
        <f t="shared" si="886"/>
        <v>1146.575</v>
      </c>
      <c r="F1792" s="106">
        <f t="shared" si="887"/>
        <v>45920</v>
      </c>
      <c r="G1792" s="107">
        <f t="shared" si="866"/>
        <v>2.8531119649648495E-3</v>
      </c>
      <c r="H1792" s="108">
        <f t="shared" si="879"/>
        <v>45982</v>
      </c>
      <c r="I1792" s="108">
        <f t="shared" si="867"/>
        <v>45982</v>
      </c>
      <c r="J1792" s="109">
        <f t="shared" si="875"/>
        <v>23</v>
      </c>
      <c r="K1792" s="109">
        <f t="shared" si="890"/>
        <v>13</v>
      </c>
      <c r="L1792" s="8">
        <f t="shared" si="876"/>
        <v>1.00161162</v>
      </c>
      <c r="M1792" s="110">
        <f t="shared" si="889"/>
        <v>1.00285311</v>
      </c>
      <c r="N1792" s="110">
        <f t="shared" si="884"/>
        <v>1.4280088634996964</v>
      </c>
      <c r="O1792" s="103">
        <f t="shared" si="888"/>
        <v>1.4303102700000001</v>
      </c>
      <c r="P1792" s="103">
        <f t="shared" si="868"/>
        <v>44.70326412</v>
      </c>
      <c r="Q1792" s="11">
        <f t="shared" si="882"/>
        <v>0</v>
      </c>
      <c r="R1792" s="30">
        <f t="shared" si="877"/>
        <v>0</v>
      </c>
      <c r="S1792" s="8">
        <f t="shared" si="869"/>
        <v>0</v>
      </c>
      <c r="T1792" s="113">
        <f t="shared" si="878"/>
        <v>0.16</v>
      </c>
      <c r="U1792" s="111">
        <f t="shared" si="885"/>
        <v>13</v>
      </c>
      <c r="V1792" s="111">
        <v>252</v>
      </c>
      <c r="W1792" s="110">
        <f t="shared" si="870"/>
        <v>1.0076859739999999</v>
      </c>
      <c r="X1792" s="103">
        <f t="shared" si="871"/>
        <v>0.34358812</v>
      </c>
      <c r="Y1792" s="103">
        <f t="shared" si="872"/>
        <v>0</v>
      </c>
      <c r="Z1792" s="114" t="str">
        <f t="shared" si="880"/>
        <v>A+J=</v>
      </c>
      <c r="AA1792" s="108">
        <f t="shared" si="881"/>
        <v>45982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5" x14ac:dyDescent="0.2">
      <c r="A1793" s="102">
        <f t="shared" si="873"/>
        <v>45968</v>
      </c>
      <c r="B1793" s="103">
        <f t="shared" si="865"/>
        <v>45.078974709999997</v>
      </c>
      <c r="C1793" s="192">
        <f t="shared" si="883"/>
        <v>31.254242570676698</v>
      </c>
      <c r="D1793" s="104">
        <f t="shared" si="874"/>
        <v>1143.3130000000001</v>
      </c>
      <c r="E1793" s="105">
        <f t="shared" si="886"/>
        <v>1146.575</v>
      </c>
      <c r="F1793" s="106">
        <f t="shared" si="887"/>
        <v>45920</v>
      </c>
      <c r="G1793" s="107">
        <f t="shared" si="866"/>
        <v>2.8531119649648495E-3</v>
      </c>
      <c r="H1793" s="108">
        <f t="shared" si="879"/>
        <v>45982</v>
      </c>
      <c r="I1793" s="108">
        <f t="shared" si="867"/>
        <v>45982</v>
      </c>
      <c r="J1793" s="109">
        <f t="shared" si="875"/>
        <v>23</v>
      </c>
      <c r="K1793" s="109">
        <f t="shared" si="890"/>
        <v>14</v>
      </c>
      <c r="L1793" s="8">
        <f t="shared" si="876"/>
        <v>1.0017357</v>
      </c>
      <c r="M1793" s="110">
        <f t="shared" si="889"/>
        <v>1.00285311</v>
      </c>
      <c r="N1793" s="110">
        <f t="shared" si="884"/>
        <v>1.4280088634996964</v>
      </c>
      <c r="O1793" s="103">
        <f t="shared" si="888"/>
        <v>1.43048745</v>
      </c>
      <c r="P1793" s="103">
        <f t="shared" si="868"/>
        <v>44.708801749999999</v>
      </c>
      <c r="Q1793" s="11">
        <f t="shared" si="882"/>
        <v>0</v>
      </c>
      <c r="R1793" s="30">
        <f t="shared" si="877"/>
        <v>0</v>
      </c>
      <c r="S1793" s="8">
        <f t="shared" si="869"/>
        <v>0</v>
      </c>
      <c r="T1793" s="113">
        <f t="shared" si="878"/>
        <v>0.16</v>
      </c>
      <c r="U1793" s="111">
        <f t="shared" si="885"/>
        <v>14</v>
      </c>
      <c r="V1793" s="111">
        <v>252</v>
      </c>
      <c r="W1793" s="110">
        <f t="shared" si="870"/>
        <v>1.0082796439999999</v>
      </c>
      <c r="X1793" s="103">
        <f t="shared" si="871"/>
        <v>0.37017296</v>
      </c>
      <c r="Y1793" s="103">
        <f t="shared" si="872"/>
        <v>0</v>
      </c>
      <c r="Z1793" s="114" t="str">
        <f t="shared" si="880"/>
        <v>A+J=</v>
      </c>
      <c r="AA1793" s="108">
        <f t="shared" si="881"/>
        <v>45982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5" x14ac:dyDescent="0.2">
      <c r="A1794" s="102">
        <f t="shared" si="873"/>
        <v>45969</v>
      </c>
      <c r="B1794" s="103">
        <f t="shared" si="865"/>
        <v>45.111120660000005</v>
      </c>
      <c r="C1794" s="192">
        <f t="shared" si="883"/>
        <v>31.254242570676698</v>
      </c>
      <c r="D1794" s="104">
        <f t="shared" si="874"/>
        <v>1143.3130000000001</v>
      </c>
      <c r="E1794" s="105">
        <f t="shared" si="886"/>
        <v>1146.575</v>
      </c>
      <c r="F1794" s="106">
        <f t="shared" si="887"/>
        <v>45920</v>
      </c>
      <c r="G1794" s="107">
        <f t="shared" si="866"/>
        <v>2.8531119649648495E-3</v>
      </c>
      <c r="H1794" s="108">
        <f t="shared" si="879"/>
        <v>45982</v>
      </c>
      <c r="I1794" s="108">
        <f t="shared" si="867"/>
        <v>45982</v>
      </c>
      <c r="J1794" s="109">
        <f t="shared" si="875"/>
        <v>23</v>
      </c>
      <c r="K1794" s="109">
        <f t="shared" si="890"/>
        <v>15</v>
      </c>
      <c r="L1794" s="8">
        <f t="shared" si="876"/>
        <v>1.0018598000000001</v>
      </c>
      <c r="M1794" s="110">
        <f t="shared" si="889"/>
        <v>1.00285311</v>
      </c>
      <c r="N1794" s="110">
        <f t="shared" si="884"/>
        <v>1.4280088634996964</v>
      </c>
      <c r="O1794" s="103">
        <f t="shared" si="888"/>
        <v>1.4306646700000001</v>
      </c>
      <c r="P1794" s="103">
        <f t="shared" si="868"/>
        <v>44.714340630000002</v>
      </c>
      <c r="Q1794" s="11">
        <f t="shared" si="882"/>
        <v>0</v>
      </c>
      <c r="R1794" s="30">
        <f t="shared" si="877"/>
        <v>0</v>
      </c>
      <c r="S1794" s="8">
        <f t="shared" si="869"/>
        <v>0</v>
      </c>
      <c r="T1794" s="113">
        <f t="shared" si="878"/>
        <v>0.16</v>
      </c>
      <c r="U1794" s="111">
        <f t="shared" si="885"/>
        <v>15</v>
      </c>
      <c r="V1794" s="111">
        <v>252</v>
      </c>
      <c r="W1794" s="110">
        <f t="shared" si="870"/>
        <v>1.008873664</v>
      </c>
      <c r="X1794" s="103">
        <f t="shared" si="871"/>
        <v>0.39678003000000001</v>
      </c>
      <c r="Y1794" s="103">
        <f t="shared" si="872"/>
        <v>0</v>
      </c>
      <c r="Z1794" s="114" t="str">
        <f t="shared" si="880"/>
        <v>A+J=</v>
      </c>
      <c r="AA1794" s="108">
        <f t="shared" si="881"/>
        <v>45982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5" x14ac:dyDescent="0.2">
      <c r="A1795" s="102">
        <f t="shared" si="873"/>
        <v>45970</v>
      </c>
      <c r="B1795" s="103">
        <f t="shared" si="865"/>
        <v>45.111120660000005</v>
      </c>
      <c r="C1795" s="192">
        <f t="shared" si="883"/>
        <v>31.254242570676698</v>
      </c>
      <c r="D1795" s="104">
        <f t="shared" si="874"/>
        <v>1143.3130000000001</v>
      </c>
      <c r="E1795" s="105">
        <f t="shared" si="886"/>
        <v>1146.575</v>
      </c>
      <c r="F1795" s="106">
        <f t="shared" si="887"/>
        <v>45920</v>
      </c>
      <c r="G1795" s="107">
        <f t="shared" si="866"/>
        <v>2.8531119649648495E-3</v>
      </c>
      <c r="H1795" s="108">
        <f t="shared" si="879"/>
        <v>45982</v>
      </c>
      <c r="I1795" s="108">
        <f t="shared" si="867"/>
        <v>45982</v>
      </c>
      <c r="J1795" s="109">
        <f t="shared" si="875"/>
        <v>23</v>
      </c>
      <c r="K1795" s="109">
        <f t="shared" si="890"/>
        <v>15</v>
      </c>
      <c r="L1795" s="8">
        <f t="shared" si="876"/>
        <v>1.0018598000000001</v>
      </c>
      <c r="M1795" s="110">
        <f t="shared" si="889"/>
        <v>1.00285311</v>
      </c>
      <c r="N1795" s="110">
        <f t="shared" si="884"/>
        <v>1.4280088634996964</v>
      </c>
      <c r="O1795" s="103">
        <f t="shared" si="888"/>
        <v>1.4306646700000001</v>
      </c>
      <c r="P1795" s="103">
        <f t="shared" si="868"/>
        <v>44.714340630000002</v>
      </c>
      <c r="Q1795" s="11">
        <f t="shared" si="882"/>
        <v>0</v>
      </c>
      <c r="R1795" s="30">
        <f t="shared" si="877"/>
        <v>0</v>
      </c>
      <c r="S1795" s="8">
        <f t="shared" si="869"/>
        <v>0</v>
      </c>
      <c r="T1795" s="113">
        <f t="shared" si="878"/>
        <v>0.16</v>
      </c>
      <c r="U1795" s="111">
        <f t="shared" si="885"/>
        <v>15</v>
      </c>
      <c r="V1795" s="111">
        <v>252</v>
      </c>
      <c r="W1795" s="110">
        <f t="shared" si="870"/>
        <v>1.008873664</v>
      </c>
      <c r="X1795" s="103">
        <f t="shared" si="871"/>
        <v>0.39678003000000001</v>
      </c>
      <c r="Y1795" s="103">
        <f t="shared" si="872"/>
        <v>0</v>
      </c>
      <c r="Z1795" s="114" t="str">
        <f t="shared" si="880"/>
        <v>A+J=</v>
      </c>
      <c r="AA1795" s="108">
        <f t="shared" si="881"/>
        <v>45982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5" x14ac:dyDescent="0.2">
      <c r="A1796" s="102">
        <f t="shared" si="873"/>
        <v>45971</v>
      </c>
      <c r="B1796" s="103">
        <f t="shared" si="865"/>
        <v>45.111120660000005</v>
      </c>
      <c r="C1796" s="192">
        <f t="shared" si="883"/>
        <v>31.254242570676698</v>
      </c>
      <c r="D1796" s="104">
        <f t="shared" si="874"/>
        <v>1143.3130000000001</v>
      </c>
      <c r="E1796" s="105">
        <f t="shared" si="886"/>
        <v>1146.575</v>
      </c>
      <c r="F1796" s="106">
        <f t="shared" si="887"/>
        <v>45920</v>
      </c>
      <c r="G1796" s="107">
        <f t="shared" si="866"/>
        <v>2.8531119649648495E-3</v>
      </c>
      <c r="H1796" s="108">
        <f t="shared" si="879"/>
        <v>45982</v>
      </c>
      <c r="I1796" s="108">
        <f t="shared" si="867"/>
        <v>45982</v>
      </c>
      <c r="J1796" s="109">
        <f t="shared" si="875"/>
        <v>23</v>
      </c>
      <c r="K1796" s="109">
        <f t="shared" si="890"/>
        <v>15</v>
      </c>
      <c r="L1796" s="8">
        <f t="shared" si="876"/>
        <v>1.0018598000000001</v>
      </c>
      <c r="M1796" s="110">
        <f t="shared" si="889"/>
        <v>1.00285311</v>
      </c>
      <c r="N1796" s="110">
        <f t="shared" si="884"/>
        <v>1.4280088634996964</v>
      </c>
      <c r="O1796" s="103">
        <f t="shared" si="888"/>
        <v>1.4306646700000001</v>
      </c>
      <c r="P1796" s="103">
        <f t="shared" si="868"/>
        <v>44.714340630000002</v>
      </c>
      <c r="Q1796" s="11">
        <f t="shared" si="882"/>
        <v>0</v>
      </c>
      <c r="R1796" s="30">
        <f t="shared" si="877"/>
        <v>0</v>
      </c>
      <c r="S1796" s="8">
        <f t="shared" si="869"/>
        <v>0</v>
      </c>
      <c r="T1796" s="113">
        <f t="shared" si="878"/>
        <v>0.16</v>
      </c>
      <c r="U1796" s="111">
        <f t="shared" si="885"/>
        <v>15</v>
      </c>
      <c r="V1796" s="111">
        <v>252</v>
      </c>
      <c r="W1796" s="110">
        <f t="shared" si="870"/>
        <v>1.008873664</v>
      </c>
      <c r="X1796" s="103">
        <f t="shared" si="871"/>
        <v>0.39678003000000001</v>
      </c>
      <c r="Y1796" s="103">
        <f t="shared" si="872"/>
        <v>0</v>
      </c>
      <c r="Z1796" s="114" t="str">
        <f t="shared" si="880"/>
        <v>A+J=</v>
      </c>
      <c r="AA1796" s="108">
        <f t="shared" si="881"/>
        <v>45982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5" x14ac:dyDescent="0.2">
      <c r="A1797" s="102">
        <f t="shared" si="873"/>
        <v>45972</v>
      </c>
      <c r="B1797" s="103">
        <f t="shared" si="865"/>
        <v>45.143289110000005</v>
      </c>
      <c r="C1797" s="192">
        <f t="shared" si="883"/>
        <v>31.254242570676698</v>
      </c>
      <c r="D1797" s="104">
        <f t="shared" si="874"/>
        <v>1143.3130000000001</v>
      </c>
      <c r="E1797" s="105">
        <f t="shared" si="886"/>
        <v>1146.575</v>
      </c>
      <c r="F1797" s="106">
        <f t="shared" si="887"/>
        <v>45920</v>
      </c>
      <c r="G1797" s="107">
        <f t="shared" si="866"/>
        <v>2.8531119649648495E-3</v>
      </c>
      <c r="H1797" s="108">
        <f t="shared" si="879"/>
        <v>45982</v>
      </c>
      <c r="I1797" s="108">
        <f t="shared" si="867"/>
        <v>45982</v>
      </c>
      <c r="J1797" s="109">
        <f t="shared" si="875"/>
        <v>23</v>
      </c>
      <c r="K1797" s="109">
        <f t="shared" si="890"/>
        <v>16</v>
      </c>
      <c r="L1797" s="8">
        <f t="shared" si="876"/>
        <v>1.0019839100000001</v>
      </c>
      <c r="M1797" s="110">
        <f t="shared" si="889"/>
        <v>1.00285311</v>
      </c>
      <c r="N1797" s="110">
        <f t="shared" si="884"/>
        <v>1.4280088634996964</v>
      </c>
      <c r="O1797" s="103">
        <f t="shared" si="888"/>
        <v>1.4308419000000001</v>
      </c>
      <c r="P1797" s="103">
        <f t="shared" si="868"/>
        <v>44.719879820000003</v>
      </c>
      <c r="Q1797" s="11">
        <f t="shared" si="882"/>
        <v>0</v>
      </c>
      <c r="R1797" s="30">
        <f t="shared" si="877"/>
        <v>0</v>
      </c>
      <c r="S1797" s="8">
        <f t="shared" si="869"/>
        <v>0</v>
      </c>
      <c r="T1797" s="113">
        <f t="shared" si="878"/>
        <v>0.16</v>
      </c>
      <c r="U1797" s="111">
        <f t="shared" si="885"/>
        <v>16</v>
      </c>
      <c r="V1797" s="111">
        <v>252</v>
      </c>
      <c r="W1797" s="110">
        <f t="shared" si="870"/>
        <v>1.0094680330000001</v>
      </c>
      <c r="X1797" s="103">
        <f t="shared" si="871"/>
        <v>0.42340928999999999</v>
      </c>
      <c r="Y1797" s="103">
        <f t="shared" si="872"/>
        <v>0</v>
      </c>
      <c r="Z1797" s="114" t="str">
        <f t="shared" si="880"/>
        <v>A+J=</v>
      </c>
      <c r="AA1797" s="108">
        <f t="shared" si="881"/>
        <v>45982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5" x14ac:dyDescent="0.2">
      <c r="A1798" s="102">
        <f t="shared" si="873"/>
        <v>45973</v>
      </c>
      <c r="B1798" s="103">
        <f t="shared" si="865"/>
        <v>45.175480159999999</v>
      </c>
      <c r="C1798" s="192">
        <f t="shared" si="883"/>
        <v>31.254242570676698</v>
      </c>
      <c r="D1798" s="104">
        <f t="shared" si="874"/>
        <v>1143.3130000000001</v>
      </c>
      <c r="E1798" s="105">
        <f t="shared" si="886"/>
        <v>1146.575</v>
      </c>
      <c r="F1798" s="106">
        <f t="shared" si="887"/>
        <v>45920</v>
      </c>
      <c r="G1798" s="107">
        <f t="shared" si="866"/>
        <v>2.8531119649648495E-3</v>
      </c>
      <c r="H1798" s="108">
        <f t="shared" si="879"/>
        <v>45982</v>
      </c>
      <c r="I1798" s="108">
        <f t="shared" si="867"/>
        <v>45982</v>
      </c>
      <c r="J1798" s="109">
        <f t="shared" si="875"/>
        <v>23</v>
      </c>
      <c r="K1798" s="109">
        <f t="shared" si="890"/>
        <v>17</v>
      </c>
      <c r="L1798" s="8">
        <f t="shared" si="876"/>
        <v>1.00210803</v>
      </c>
      <c r="M1798" s="110">
        <f t="shared" si="889"/>
        <v>1.00285311</v>
      </c>
      <c r="N1798" s="110">
        <f t="shared" si="884"/>
        <v>1.4280088634996964</v>
      </c>
      <c r="O1798" s="103">
        <f t="shared" si="888"/>
        <v>1.4310191400000001</v>
      </c>
      <c r="P1798" s="103">
        <f t="shared" si="868"/>
        <v>44.72541932</v>
      </c>
      <c r="Q1798" s="11">
        <f t="shared" si="882"/>
        <v>0</v>
      </c>
      <c r="R1798" s="30">
        <f t="shared" si="877"/>
        <v>0</v>
      </c>
      <c r="S1798" s="8">
        <f t="shared" si="869"/>
        <v>0</v>
      </c>
      <c r="T1798" s="113">
        <f t="shared" si="878"/>
        <v>0.16</v>
      </c>
      <c r="U1798" s="111">
        <f t="shared" si="885"/>
        <v>17</v>
      </c>
      <c r="V1798" s="111">
        <v>252</v>
      </c>
      <c r="W1798" s="110">
        <f t="shared" si="870"/>
        <v>1.0100627529999999</v>
      </c>
      <c r="X1798" s="103">
        <f t="shared" si="871"/>
        <v>0.45006084000000002</v>
      </c>
      <c r="Y1798" s="103">
        <f t="shared" si="872"/>
        <v>0</v>
      </c>
      <c r="Z1798" s="114" t="str">
        <f t="shared" si="880"/>
        <v>A+J=</v>
      </c>
      <c r="AA1798" s="108">
        <f t="shared" si="881"/>
        <v>45982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5" x14ac:dyDescent="0.2">
      <c r="A1799" s="102">
        <f t="shared" si="873"/>
        <v>45974</v>
      </c>
      <c r="B1799" s="103">
        <f t="shared" si="865"/>
        <v>45.207694719999999</v>
      </c>
      <c r="C1799" s="192">
        <f t="shared" si="883"/>
        <v>31.254242570676698</v>
      </c>
      <c r="D1799" s="104">
        <f t="shared" si="874"/>
        <v>1143.3130000000001</v>
      </c>
      <c r="E1799" s="105">
        <f t="shared" si="886"/>
        <v>1146.575</v>
      </c>
      <c r="F1799" s="106">
        <f t="shared" si="887"/>
        <v>45920</v>
      </c>
      <c r="G1799" s="107">
        <f t="shared" si="866"/>
        <v>2.8531119649648495E-3</v>
      </c>
      <c r="H1799" s="108">
        <f t="shared" si="879"/>
        <v>45982</v>
      </c>
      <c r="I1799" s="108">
        <f t="shared" si="867"/>
        <v>45982</v>
      </c>
      <c r="J1799" s="109">
        <f t="shared" si="875"/>
        <v>23</v>
      </c>
      <c r="K1799" s="109">
        <f t="shared" si="890"/>
        <v>18</v>
      </c>
      <c r="L1799" s="8">
        <f t="shared" si="876"/>
        <v>1.0022321700000001</v>
      </c>
      <c r="M1799" s="110">
        <f t="shared" si="889"/>
        <v>1.00285311</v>
      </c>
      <c r="N1799" s="110">
        <f t="shared" si="884"/>
        <v>1.4280088634996964</v>
      </c>
      <c r="O1799" s="103">
        <f t="shared" si="888"/>
        <v>1.43119642</v>
      </c>
      <c r="P1799" s="103">
        <f t="shared" si="868"/>
        <v>44.730960070000002</v>
      </c>
      <c r="Q1799" s="11">
        <f t="shared" si="882"/>
        <v>0</v>
      </c>
      <c r="R1799" s="30">
        <f t="shared" si="877"/>
        <v>0</v>
      </c>
      <c r="S1799" s="8">
        <f t="shared" si="869"/>
        <v>0</v>
      </c>
      <c r="T1799" s="113">
        <f t="shared" si="878"/>
        <v>0.16</v>
      </c>
      <c r="U1799" s="111">
        <f t="shared" si="885"/>
        <v>18</v>
      </c>
      <c r="V1799" s="111">
        <v>252</v>
      </c>
      <c r="W1799" s="110">
        <f t="shared" si="870"/>
        <v>1.0106578230000001</v>
      </c>
      <c r="X1799" s="103">
        <f t="shared" si="871"/>
        <v>0.47673464999999998</v>
      </c>
      <c r="Y1799" s="103">
        <f t="shared" si="872"/>
        <v>0</v>
      </c>
      <c r="Z1799" s="114" t="str">
        <f t="shared" si="880"/>
        <v>A+J=</v>
      </c>
      <c r="AA1799" s="108">
        <f t="shared" si="881"/>
        <v>45982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5" x14ac:dyDescent="0.2">
      <c r="A1800" s="102">
        <f t="shared" si="873"/>
        <v>45975</v>
      </c>
      <c r="B1800" s="103">
        <f t="shared" si="865"/>
        <v>45.239932209999999</v>
      </c>
      <c r="C1800" s="192">
        <f t="shared" si="883"/>
        <v>31.254242570676698</v>
      </c>
      <c r="D1800" s="104">
        <f t="shared" si="874"/>
        <v>1143.3130000000001</v>
      </c>
      <c r="E1800" s="105">
        <f t="shared" si="886"/>
        <v>1146.575</v>
      </c>
      <c r="F1800" s="106">
        <f t="shared" si="887"/>
        <v>45920</v>
      </c>
      <c r="G1800" s="107">
        <f t="shared" si="866"/>
        <v>2.8531119649648495E-3</v>
      </c>
      <c r="H1800" s="108">
        <f t="shared" si="879"/>
        <v>45982</v>
      </c>
      <c r="I1800" s="108">
        <f t="shared" si="867"/>
        <v>45982</v>
      </c>
      <c r="J1800" s="109">
        <f t="shared" si="875"/>
        <v>23</v>
      </c>
      <c r="K1800" s="109">
        <f t="shared" si="890"/>
        <v>19</v>
      </c>
      <c r="L1800" s="8">
        <f t="shared" si="876"/>
        <v>1.00235633</v>
      </c>
      <c r="M1800" s="110">
        <f t="shared" si="889"/>
        <v>1.00285311</v>
      </c>
      <c r="N1800" s="110">
        <f t="shared" si="884"/>
        <v>1.4280088634996964</v>
      </c>
      <c r="O1800" s="103">
        <f t="shared" si="888"/>
        <v>1.4313737200000001</v>
      </c>
      <c r="P1800" s="103">
        <f t="shared" si="868"/>
        <v>44.736501449999999</v>
      </c>
      <c r="Q1800" s="11">
        <f t="shared" si="882"/>
        <v>0</v>
      </c>
      <c r="R1800" s="30">
        <f t="shared" si="877"/>
        <v>0</v>
      </c>
      <c r="S1800" s="8">
        <f t="shared" si="869"/>
        <v>0</v>
      </c>
      <c r="T1800" s="113">
        <f t="shared" si="878"/>
        <v>0.16</v>
      </c>
      <c r="U1800" s="111">
        <f t="shared" si="885"/>
        <v>19</v>
      </c>
      <c r="V1800" s="111">
        <v>252</v>
      </c>
      <c r="W1800" s="110">
        <f t="shared" si="870"/>
        <v>1.0112532439999999</v>
      </c>
      <c r="X1800" s="103">
        <f t="shared" si="871"/>
        <v>0.50343075999999998</v>
      </c>
      <c r="Y1800" s="103">
        <f t="shared" si="872"/>
        <v>0</v>
      </c>
      <c r="Z1800" s="114" t="str">
        <f t="shared" si="880"/>
        <v>A+J=</v>
      </c>
      <c r="AA1800" s="108">
        <f t="shared" si="881"/>
        <v>45982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5" x14ac:dyDescent="0.2">
      <c r="A1801" s="102">
        <f t="shared" si="873"/>
        <v>45976</v>
      </c>
      <c r="B1801" s="103">
        <f t="shared" si="865"/>
        <v>45.272192279999999</v>
      </c>
      <c r="C1801" s="192">
        <f t="shared" si="883"/>
        <v>31.254242570676698</v>
      </c>
      <c r="D1801" s="104">
        <f t="shared" si="874"/>
        <v>1143.3130000000001</v>
      </c>
      <c r="E1801" s="105">
        <f t="shared" si="886"/>
        <v>1146.575</v>
      </c>
      <c r="F1801" s="106">
        <f t="shared" si="887"/>
        <v>45920</v>
      </c>
      <c r="G1801" s="107">
        <f t="shared" si="866"/>
        <v>2.8531119649648495E-3</v>
      </c>
      <c r="H1801" s="108">
        <f t="shared" si="879"/>
        <v>45982</v>
      </c>
      <c r="I1801" s="108">
        <f t="shared" si="867"/>
        <v>45982</v>
      </c>
      <c r="J1801" s="109">
        <f t="shared" si="875"/>
        <v>23</v>
      </c>
      <c r="K1801" s="109">
        <f t="shared" si="890"/>
        <v>20</v>
      </c>
      <c r="L1801" s="8">
        <f t="shared" si="876"/>
        <v>1.0024805000000001</v>
      </c>
      <c r="M1801" s="110">
        <f t="shared" si="889"/>
        <v>1.00285311</v>
      </c>
      <c r="N1801" s="110">
        <f t="shared" si="884"/>
        <v>1.4280088634996964</v>
      </c>
      <c r="O1801" s="103">
        <f t="shared" si="888"/>
        <v>1.4315510300000001</v>
      </c>
      <c r="P1801" s="103">
        <f t="shared" si="868"/>
        <v>44.74204314</v>
      </c>
      <c r="Q1801" s="11">
        <f t="shared" si="882"/>
        <v>0</v>
      </c>
      <c r="R1801" s="30">
        <f t="shared" si="877"/>
        <v>0</v>
      </c>
      <c r="S1801" s="8">
        <f t="shared" si="869"/>
        <v>0</v>
      </c>
      <c r="T1801" s="113">
        <f t="shared" si="878"/>
        <v>0.16</v>
      </c>
      <c r="U1801" s="111">
        <f t="shared" si="885"/>
        <v>20</v>
      </c>
      <c r="V1801" s="111">
        <v>252</v>
      </c>
      <c r="W1801" s="110">
        <f t="shared" si="870"/>
        <v>1.0118490149999999</v>
      </c>
      <c r="X1801" s="103">
        <f t="shared" si="871"/>
        <v>0.53014914000000002</v>
      </c>
      <c r="Y1801" s="103">
        <f t="shared" si="872"/>
        <v>0</v>
      </c>
      <c r="Z1801" s="114" t="str">
        <f t="shared" si="880"/>
        <v>A+J=</v>
      </c>
      <c r="AA1801" s="108">
        <f t="shared" si="881"/>
        <v>45982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5" x14ac:dyDescent="0.2">
      <c r="A1802" s="102">
        <f t="shared" si="873"/>
        <v>45977</v>
      </c>
      <c r="B1802" s="103">
        <f t="shared" ref="B1802:B1865" si="891">(P1802+X1802)</f>
        <v>45.272192279999999</v>
      </c>
      <c r="C1802" s="192">
        <f t="shared" si="883"/>
        <v>31.254242570676698</v>
      </c>
      <c r="D1802" s="104">
        <f t="shared" si="874"/>
        <v>1143.3130000000001</v>
      </c>
      <c r="E1802" s="105">
        <f t="shared" si="886"/>
        <v>1146.575</v>
      </c>
      <c r="F1802" s="106">
        <f t="shared" si="887"/>
        <v>45920</v>
      </c>
      <c r="G1802" s="107">
        <f t="shared" ref="G1802:G1865" si="892">(E1802/D1802)-1</f>
        <v>2.8531119649648495E-3</v>
      </c>
      <c r="H1802" s="108">
        <f t="shared" si="879"/>
        <v>45982</v>
      </c>
      <c r="I1802" s="108">
        <f t="shared" ref="I1802:I1865" si="893">IF(A1802&gt;I1801,H1802,I1801)</f>
        <v>45982</v>
      </c>
      <c r="J1802" s="109">
        <f t="shared" si="875"/>
        <v>23</v>
      </c>
      <c r="K1802" s="109">
        <f t="shared" si="890"/>
        <v>20</v>
      </c>
      <c r="L1802" s="8">
        <f t="shared" si="876"/>
        <v>1.0024805000000001</v>
      </c>
      <c r="M1802" s="110">
        <f t="shared" si="889"/>
        <v>1.00285311</v>
      </c>
      <c r="N1802" s="110">
        <f t="shared" si="884"/>
        <v>1.4280088634996964</v>
      </c>
      <c r="O1802" s="103">
        <f t="shared" si="888"/>
        <v>1.4315510300000001</v>
      </c>
      <c r="P1802" s="103">
        <f t="shared" ref="P1802:P1865" si="894">TRUNC(C1802*O1802,8)</f>
        <v>44.74204314</v>
      </c>
      <c r="Q1802" s="11">
        <f t="shared" si="882"/>
        <v>0</v>
      </c>
      <c r="R1802" s="30">
        <f t="shared" si="877"/>
        <v>0</v>
      </c>
      <c r="S1802" s="8">
        <f t="shared" ref="S1802:S1865" si="895">IF(R1802&gt;0,TRUNC(R1802*P1802,8),0)</f>
        <v>0</v>
      </c>
      <c r="T1802" s="113">
        <f t="shared" si="878"/>
        <v>0.16</v>
      </c>
      <c r="U1802" s="111">
        <f t="shared" si="885"/>
        <v>20</v>
      </c>
      <c r="V1802" s="111">
        <v>252</v>
      </c>
      <c r="W1802" s="110">
        <f t="shared" ref="W1802:W1865" si="896">ROUND((1+T1802)^TRUNC((U1802/V1802),9),9)</f>
        <v>1.0118490149999999</v>
      </c>
      <c r="X1802" s="103">
        <f t="shared" ref="X1802:X1865" si="897">TRUNC((P1802*(W1802-1)),8)</f>
        <v>0.53014914000000002</v>
      </c>
      <c r="Y1802" s="103">
        <f t="shared" ref="Y1802:Y1865" si="898">IF(Q1802&gt;0,S1802+X1802,0)</f>
        <v>0</v>
      </c>
      <c r="Z1802" s="114" t="str">
        <f t="shared" si="880"/>
        <v>A+J=</v>
      </c>
      <c r="AA1802" s="108">
        <f t="shared" si="881"/>
        <v>45982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5" x14ac:dyDescent="0.2">
      <c r="A1803" s="102">
        <f t="shared" ref="A1803:A1866" si="899">(A1802+1)</f>
        <v>45978</v>
      </c>
      <c r="B1803" s="103">
        <f t="shared" si="891"/>
        <v>45.272192279999999</v>
      </c>
      <c r="C1803" s="192">
        <f t="shared" si="883"/>
        <v>31.254242570676698</v>
      </c>
      <c r="D1803" s="104">
        <f t="shared" ref="D1803:D1866" si="900">IF(E1803=E1802,D1802,E1802)</f>
        <v>1143.3130000000001</v>
      </c>
      <c r="E1803" s="105">
        <f t="shared" si="886"/>
        <v>1146.575</v>
      </c>
      <c r="F1803" s="106">
        <f t="shared" si="887"/>
        <v>45920</v>
      </c>
      <c r="G1803" s="107">
        <f t="shared" si="892"/>
        <v>2.8531119649648495E-3</v>
      </c>
      <c r="H1803" s="108">
        <f t="shared" si="879"/>
        <v>45982</v>
      </c>
      <c r="I1803" s="108">
        <f t="shared" si="893"/>
        <v>45982</v>
      </c>
      <c r="J1803" s="109">
        <f t="shared" ref="J1803:J1866" si="901">IF(I1803=I1802,J1802,NETWORKDAYS(I1802,I1803,$AD$171:$AD$502)-1)</f>
        <v>23</v>
      </c>
      <c r="K1803" s="109">
        <f t="shared" si="890"/>
        <v>20</v>
      </c>
      <c r="L1803" s="8">
        <f t="shared" ref="L1803:L1866" si="902">IF(E1803&lt;D1803,1,TRUNC((E1803/D1803)^TRUNC((K1803/J1803),9),8))</f>
        <v>1.0024805000000001</v>
      </c>
      <c r="M1803" s="110">
        <f t="shared" si="889"/>
        <v>1.00285311</v>
      </c>
      <c r="N1803" s="110">
        <f t="shared" si="884"/>
        <v>1.4280088634996964</v>
      </c>
      <c r="O1803" s="103">
        <f t="shared" si="888"/>
        <v>1.4315510300000001</v>
      </c>
      <c r="P1803" s="103">
        <f t="shared" si="894"/>
        <v>44.74204314</v>
      </c>
      <c r="Q1803" s="11">
        <f t="shared" si="882"/>
        <v>0</v>
      </c>
      <c r="R1803" s="30">
        <f t="shared" ref="R1803:R1866" si="903">IF(Q1803&gt;0,VLOOKUP($A1803,$AD$10:$AI$165,6),0)</f>
        <v>0</v>
      </c>
      <c r="S1803" s="8">
        <f t="shared" si="895"/>
        <v>0</v>
      </c>
      <c r="T1803" s="113">
        <f t="shared" ref="T1803:T1866" si="904">(T1802)</f>
        <v>0.16</v>
      </c>
      <c r="U1803" s="111">
        <f t="shared" si="885"/>
        <v>20</v>
      </c>
      <c r="V1803" s="111">
        <v>252</v>
      </c>
      <c r="W1803" s="110">
        <f t="shared" si="896"/>
        <v>1.0118490149999999</v>
      </c>
      <c r="X1803" s="103">
        <f t="shared" si="897"/>
        <v>0.53014914000000002</v>
      </c>
      <c r="Y1803" s="103">
        <f t="shared" si="898"/>
        <v>0</v>
      </c>
      <c r="Z1803" s="114" t="str">
        <f t="shared" si="880"/>
        <v>A+J=</v>
      </c>
      <c r="AA1803" s="108">
        <f t="shared" si="881"/>
        <v>45982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5" x14ac:dyDescent="0.2">
      <c r="A1804" s="102">
        <f t="shared" si="899"/>
        <v>45979</v>
      </c>
      <c r="B1804" s="103">
        <f t="shared" si="891"/>
        <v>45.304475959999998</v>
      </c>
      <c r="C1804" s="192">
        <f t="shared" si="883"/>
        <v>31.254242570676698</v>
      </c>
      <c r="D1804" s="104">
        <f t="shared" si="900"/>
        <v>1143.3130000000001</v>
      </c>
      <c r="E1804" s="105">
        <f t="shared" si="886"/>
        <v>1146.575</v>
      </c>
      <c r="F1804" s="106">
        <f t="shared" si="887"/>
        <v>45920</v>
      </c>
      <c r="G1804" s="107">
        <f t="shared" si="892"/>
        <v>2.8531119649648495E-3</v>
      </c>
      <c r="H1804" s="108">
        <f t="shared" ref="H1804:H1867" si="905">IF(DAY(A1804)=H$9,VLOOKUP(A1804,AH$118:AN$450,4),H1803)</f>
        <v>45982</v>
      </c>
      <c r="I1804" s="108">
        <f t="shared" si="893"/>
        <v>45982</v>
      </c>
      <c r="J1804" s="109">
        <f t="shared" si="901"/>
        <v>23</v>
      </c>
      <c r="K1804" s="109">
        <f t="shared" si="890"/>
        <v>21</v>
      </c>
      <c r="L1804" s="8">
        <f t="shared" si="902"/>
        <v>1.0026046900000001</v>
      </c>
      <c r="M1804" s="110">
        <f t="shared" si="889"/>
        <v>1.00285311</v>
      </c>
      <c r="N1804" s="110">
        <f t="shared" si="884"/>
        <v>1.4280088634996964</v>
      </c>
      <c r="O1804" s="103">
        <f t="shared" si="888"/>
        <v>1.43172838</v>
      </c>
      <c r="P1804" s="103">
        <f t="shared" si="894"/>
        <v>44.747586079999998</v>
      </c>
      <c r="Q1804" s="11">
        <f t="shared" si="882"/>
        <v>0</v>
      </c>
      <c r="R1804" s="30">
        <f t="shared" si="903"/>
        <v>0</v>
      </c>
      <c r="S1804" s="8">
        <f t="shared" si="895"/>
        <v>0</v>
      </c>
      <c r="T1804" s="113">
        <f t="shared" si="904"/>
        <v>0.16</v>
      </c>
      <c r="U1804" s="111">
        <f t="shared" si="885"/>
        <v>21</v>
      </c>
      <c r="V1804" s="111">
        <v>252</v>
      </c>
      <c r="W1804" s="110">
        <f t="shared" si="896"/>
        <v>1.0124451379999999</v>
      </c>
      <c r="X1804" s="103">
        <f t="shared" si="897"/>
        <v>0.55688987999999995</v>
      </c>
      <c r="Y1804" s="103">
        <f t="shared" si="898"/>
        <v>0</v>
      </c>
      <c r="Z1804" s="114" t="str">
        <f t="shared" ref="Z1804:Z1867" si="906">IF($Q1803&gt;0,VLOOKUP($A1803,$AD$10:$AM$165,9),Z1803)</f>
        <v>A+J=</v>
      </c>
      <c r="AA1804" s="108">
        <f t="shared" ref="AA1804:AA1867" si="907">IF($Q1803&gt;0,VLOOKUP($A1803,$AD$10:$AM$165,10),AA1803)</f>
        <v>45982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5" x14ac:dyDescent="0.2">
      <c r="A1805" s="102">
        <f t="shared" si="899"/>
        <v>45980</v>
      </c>
      <c r="B1805" s="103">
        <f t="shared" si="891"/>
        <v>45.33678227</v>
      </c>
      <c r="C1805" s="192">
        <f t="shared" si="883"/>
        <v>31.254242570676698</v>
      </c>
      <c r="D1805" s="104">
        <f t="shared" si="900"/>
        <v>1143.3130000000001</v>
      </c>
      <c r="E1805" s="105">
        <f t="shared" si="886"/>
        <v>1146.575</v>
      </c>
      <c r="F1805" s="106">
        <f t="shared" si="887"/>
        <v>45920</v>
      </c>
      <c r="G1805" s="107">
        <f t="shared" si="892"/>
        <v>2.8531119649648495E-3</v>
      </c>
      <c r="H1805" s="108">
        <f t="shared" si="905"/>
        <v>45982</v>
      </c>
      <c r="I1805" s="108">
        <f t="shared" si="893"/>
        <v>45982</v>
      </c>
      <c r="J1805" s="109">
        <f t="shared" si="901"/>
        <v>23</v>
      </c>
      <c r="K1805" s="109">
        <f t="shared" si="890"/>
        <v>22</v>
      </c>
      <c r="L1805" s="8">
        <f t="shared" si="902"/>
        <v>1.00272889</v>
      </c>
      <c r="M1805" s="110">
        <f t="shared" si="889"/>
        <v>1.00285311</v>
      </c>
      <c r="N1805" s="110">
        <f t="shared" si="884"/>
        <v>1.4280088634996964</v>
      </c>
      <c r="O1805" s="103">
        <f t="shared" si="888"/>
        <v>1.4319057399999999</v>
      </c>
      <c r="P1805" s="103">
        <f t="shared" si="894"/>
        <v>44.75312933</v>
      </c>
      <c r="Q1805" s="11">
        <f t="shared" ref="Q1805:Q1868" si="908">IF(VLOOKUP(A1805,AD$10:AK$165,8)=VLOOKUP(A1804,AD$10:AK$165,8),0,VLOOKUP(A1805,AD$10:AK$165,8))</f>
        <v>0</v>
      </c>
      <c r="R1805" s="30">
        <f t="shared" si="903"/>
        <v>0</v>
      </c>
      <c r="S1805" s="8">
        <f t="shared" si="895"/>
        <v>0</v>
      </c>
      <c r="T1805" s="113">
        <f t="shared" si="904"/>
        <v>0.16</v>
      </c>
      <c r="U1805" s="111">
        <f t="shared" si="885"/>
        <v>22</v>
      </c>
      <c r="V1805" s="111">
        <v>252</v>
      </c>
      <c r="W1805" s="110">
        <f t="shared" si="896"/>
        <v>1.0130416120000001</v>
      </c>
      <c r="X1805" s="103">
        <f t="shared" si="897"/>
        <v>0.58365294000000001</v>
      </c>
      <c r="Y1805" s="103">
        <f t="shared" si="898"/>
        <v>0</v>
      </c>
      <c r="Z1805" s="114" t="str">
        <f t="shared" si="906"/>
        <v>A+J=</v>
      </c>
      <c r="AA1805" s="108">
        <f t="shared" si="907"/>
        <v>45982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5" x14ac:dyDescent="0.2">
      <c r="A1806" s="102">
        <f t="shared" si="899"/>
        <v>45981</v>
      </c>
      <c r="B1806" s="103">
        <f t="shared" si="891"/>
        <v>45.36911155</v>
      </c>
      <c r="C1806" s="192">
        <f t="shared" ref="C1806:C1869" si="909">C1805-(S1805/O1805)</f>
        <v>31.254242570676698</v>
      </c>
      <c r="D1806" s="104">
        <f t="shared" si="900"/>
        <v>1143.3130000000001</v>
      </c>
      <c r="E1806" s="105">
        <f t="shared" si="886"/>
        <v>1146.575</v>
      </c>
      <c r="F1806" s="106">
        <f t="shared" si="887"/>
        <v>45920</v>
      </c>
      <c r="G1806" s="107">
        <f t="shared" si="892"/>
        <v>2.8531119649648495E-3</v>
      </c>
      <c r="H1806" s="108">
        <f t="shared" si="905"/>
        <v>46013</v>
      </c>
      <c r="I1806" s="108">
        <f t="shared" si="893"/>
        <v>45982</v>
      </c>
      <c r="J1806" s="109">
        <f t="shared" si="901"/>
        <v>23</v>
      </c>
      <c r="K1806" s="109">
        <f t="shared" si="890"/>
        <v>23</v>
      </c>
      <c r="L1806" s="8">
        <f t="shared" si="902"/>
        <v>1.00285311</v>
      </c>
      <c r="M1806" s="110">
        <f t="shared" si="889"/>
        <v>1.00285311</v>
      </c>
      <c r="N1806" s="110">
        <f t="shared" si="884"/>
        <v>1.4280088634996964</v>
      </c>
      <c r="O1806" s="103">
        <f t="shared" si="888"/>
        <v>1.4320831199999999</v>
      </c>
      <c r="P1806" s="103">
        <f t="shared" si="894"/>
        <v>44.758673209999998</v>
      </c>
      <c r="Q1806" s="11">
        <f t="shared" si="908"/>
        <v>0</v>
      </c>
      <c r="R1806" s="30">
        <f t="shared" si="903"/>
        <v>0</v>
      </c>
      <c r="S1806" s="8">
        <f t="shared" si="895"/>
        <v>0</v>
      </c>
      <c r="T1806" s="113">
        <f t="shared" si="904"/>
        <v>0.16</v>
      </c>
      <c r="U1806" s="111">
        <f t="shared" si="885"/>
        <v>23</v>
      </c>
      <c r="V1806" s="111">
        <v>252</v>
      </c>
      <c r="W1806" s="110">
        <f t="shared" si="896"/>
        <v>1.013638437</v>
      </c>
      <c r="X1806" s="103">
        <f t="shared" si="897"/>
        <v>0.61043833999999997</v>
      </c>
      <c r="Y1806" s="103">
        <f t="shared" si="898"/>
        <v>0</v>
      </c>
      <c r="Z1806" s="114" t="str">
        <f t="shared" si="906"/>
        <v>A+J=</v>
      </c>
      <c r="AA1806" s="108">
        <f t="shared" si="907"/>
        <v>45982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5" x14ac:dyDescent="0.2">
      <c r="A1807" s="102">
        <f t="shared" si="899"/>
        <v>45982</v>
      </c>
      <c r="B1807" s="103">
        <f t="shared" si="891"/>
        <v>45.36911155</v>
      </c>
      <c r="C1807" s="192">
        <f t="shared" si="909"/>
        <v>31.254242570676698</v>
      </c>
      <c r="D1807" s="104">
        <f t="shared" si="900"/>
        <v>1143.3130000000001</v>
      </c>
      <c r="E1807" s="105">
        <f t="shared" si="886"/>
        <v>1146.575</v>
      </c>
      <c r="F1807" s="106">
        <f t="shared" si="887"/>
        <v>45920</v>
      </c>
      <c r="G1807" s="107">
        <f t="shared" si="892"/>
        <v>2.8531119649648495E-3</v>
      </c>
      <c r="H1807" s="108">
        <f t="shared" si="905"/>
        <v>46013</v>
      </c>
      <c r="I1807" s="108">
        <f t="shared" si="893"/>
        <v>45982</v>
      </c>
      <c r="J1807" s="109">
        <f t="shared" si="901"/>
        <v>23</v>
      </c>
      <c r="K1807" s="109">
        <f t="shared" si="890"/>
        <v>23</v>
      </c>
      <c r="L1807" s="8">
        <f t="shared" si="902"/>
        <v>1.00285311</v>
      </c>
      <c r="M1807" s="110">
        <f t="shared" si="889"/>
        <v>1.00285311</v>
      </c>
      <c r="N1807" s="110">
        <f t="shared" si="884"/>
        <v>1.4280088634996964</v>
      </c>
      <c r="O1807" s="103">
        <f t="shared" si="888"/>
        <v>1.4320831199999999</v>
      </c>
      <c r="P1807" s="103">
        <f t="shared" si="894"/>
        <v>44.758673209999998</v>
      </c>
      <c r="Q1807" s="11">
        <f t="shared" si="908"/>
        <v>59</v>
      </c>
      <c r="R1807" s="30">
        <f t="shared" si="903"/>
        <v>0.18851299999999999</v>
      </c>
      <c r="S1807" s="8">
        <f t="shared" si="895"/>
        <v>8.4375917600000001</v>
      </c>
      <c r="T1807" s="113">
        <f t="shared" si="904"/>
        <v>0.16</v>
      </c>
      <c r="U1807" s="111">
        <f t="shared" si="885"/>
        <v>23</v>
      </c>
      <c r="V1807" s="111">
        <v>252</v>
      </c>
      <c r="W1807" s="110">
        <f t="shared" si="896"/>
        <v>1.013638437</v>
      </c>
      <c r="X1807" s="103">
        <f t="shared" si="897"/>
        <v>0.61043833999999997</v>
      </c>
      <c r="Y1807" s="103">
        <f t="shared" si="898"/>
        <v>9.0480301000000001</v>
      </c>
      <c r="Z1807" s="114" t="str">
        <f t="shared" si="906"/>
        <v>A+J=</v>
      </c>
      <c r="AA1807" s="108">
        <f t="shared" si="907"/>
        <v>45982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5" x14ac:dyDescent="0.2">
      <c r="A1808" s="102">
        <f t="shared" si="899"/>
        <v>45983</v>
      </c>
      <c r="B1808" s="103">
        <f t="shared" si="891"/>
        <v>36.347410539999998</v>
      </c>
      <c r="C1808" s="192">
        <f t="shared" si="909"/>
        <v>25.362411543438558</v>
      </c>
      <c r="D1808" s="104">
        <f t="shared" si="900"/>
        <v>1143.3130000000001</v>
      </c>
      <c r="E1808" s="105">
        <f t="shared" si="886"/>
        <v>1146.575</v>
      </c>
      <c r="F1808" s="106">
        <f t="shared" si="887"/>
        <v>45951</v>
      </c>
      <c r="G1808" s="107">
        <f t="shared" si="892"/>
        <v>2.8531119649648495E-3</v>
      </c>
      <c r="H1808" s="108">
        <f t="shared" si="905"/>
        <v>46013</v>
      </c>
      <c r="I1808" s="108">
        <f t="shared" si="893"/>
        <v>46013</v>
      </c>
      <c r="J1808" s="109">
        <f t="shared" si="901"/>
        <v>21</v>
      </c>
      <c r="K1808" s="109">
        <f t="shared" si="890"/>
        <v>1</v>
      </c>
      <c r="L1808" s="8">
        <f t="shared" si="902"/>
        <v>1.0001356699999999</v>
      </c>
      <c r="M1808" s="110">
        <f t="shared" si="889"/>
        <v>1.00285311</v>
      </c>
      <c r="N1808" s="110">
        <f t="shared" si="884"/>
        <v>1.4320831298682359</v>
      </c>
      <c r="O1808" s="103">
        <f t="shared" si="888"/>
        <v>1.4322774199999999</v>
      </c>
      <c r="P1808" s="103">
        <f t="shared" si="894"/>
        <v>36.326009370000001</v>
      </c>
      <c r="Q1808" s="11">
        <f t="shared" si="908"/>
        <v>0</v>
      </c>
      <c r="R1808" s="30">
        <f t="shared" si="903"/>
        <v>0</v>
      </c>
      <c r="S1808" s="8">
        <f t="shared" si="895"/>
        <v>0</v>
      </c>
      <c r="T1808" s="113">
        <f t="shared" si="904"/>
        <v>0.16</v>
      </c>
      <c r="U1808" s="111">
        <f t="shared" si="885"/>
        <v>1</v>
      </c>
      <c r="V1808" s="111">
        <v>252</v>
      </c>
      <c r="W1808" s="110">
        <f t="shared" si="896"/>
        <v>1.0005891419999999</v>
      </c>
      <c r="X1808" s="103">
        <f t="shared" si="897"/>
        <v>2.1401170000000001E-2</v>
      </c>
      <c r="Y1808" s="103">
        <f t="shared" si="898"/>
        <v>0</v>
      </c>
      <c r="Z1808" s="114" t="str">
        <f t="shared" si="906"/>
        <v>A+J=</v>
      </c>
      <c r="AA1808" s="108">
        <f t="shared" si="907"/>
        <v>46013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5" x14ac:dyDescent="0.2">
      <c r="A1809" s="102">
        <f t="shared" si="899"/>
        <v>45984</v>
      </c>
      <c r="B1809" s="103">
        <f t="shared" si="891"/>
        <v>36.347410539999998</v>
      </c>
      <c r="C1809" s="192">
        <f t="shared" si="909"/>
        <v>25.362411543438558</v>
      </c>
      <c r="D1809" s="104">
        <f t="shared" si="900"/>
        <v>1143.3130000000001</v>
      </c>
      <c r="E1809" s="105">
        <f t="shared" si="886"/>
        <v>1146.575</v>
      </c>
      <c r="F1809" s="106">
        <f t="shared" si="887"/>
        <v>45951</v>
      </c>
      <c r="G1809" s="107">
        <f t="shared" si="892"/>
        <v>2.8531119649648495E-3</v>
      </c>
      <c r="H1809" s="108">
        <f t="shared" si="905"/>
        <v>46013</v>
      </c>
      <c r="I1809" s="108">
        <f t="shared" si="893"/>
        <v>46013</v>
      </c>
      <c r="J1809" s="109">
        <f t="shared" si="901"/>
        <v>21</v>
      </c>
      <c r="K1809" s="109">
        <f t="shared" si="890"/>
        <v>1</v>
      </c>
      <c r="L1809" s="8">
        <f t="shared" si="902"/>
        <v>1.0001356699999999</v>
      </c>
      <c r="M1809" s="110">
        <f t="shared" si="889"/>
        <v>1.00285311</v>
      </c>
      <c r="N1809" s="110">
        <f t="shared" si="884"/>
        <v>1.4320831298682359</v>
      </c>
      <c r="O1809" s="103">
        <f t="shared" si="888"/>
        <v>1.4322774199999999</v>
      </c>
      <c r="P1809" s="103">
        <f t="shared" si="894"/>
        <v>36.326009370000001</v>
      </c>
      <c r="Q1809" s="11">
        <f t="shared" si="908"/>
        <v>0</v>
      </c>
      <c r="R1809" s="30">
        <f t="shared" si="903"/>
        <v>0</v>
      </c>
      <c r="S1809" s="8">
        <f t="shared" si="895"/>
        <v>0</v>
      </c>
      <c r="T1809" s="113">
        <f t="shared" si="904"/>
        <v>0.16</v>
      </c>
      <c r="U1809" s="111">
        <f t="shared" si="885"/>
        <v>1</v>
      </c>
      <c r="V1809" s="111">
        <v>252</v>
      </c>
      <c r="W1809" s="110">
        <f t="shared" si="896"/>
        <v>1.0005891419999999</v>
      </c>
      <c r="X1809" s="103">
        <f t="shared" si="897"/>
        <v>2.1401170000000001E-2</v>
      </c>
      <c r="Y1809" s="103">
        <f t="shared" si="898"/>
        <v>0</v>
      </c>
      <c r="Z1809" s="114" t="str">
        <f t="shared" si="906"/>
        <v>A+J=</v>
      </c>
      <c r="AA1809" s="108">
        <f t="shared" si="907"/>
        <v>46013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5" x14ac:dyDescent="0.2">
      <c r="A1810" s="102">
        <f t="shared" si="899"/>
        <v>45985</v>
      </c>
      <c r="B1810" s="103">
        <f t="shared" si="891"/>
        <v>36.347410539999998</v>
      </c>
      <c r="C1810" s="192">
        <f t="shared" si="909"/>
        <v>25.362411543438558</v>
      </c>
      <c r="D1810" s="104">
        <f t="shared" si="900"/>
        <v>1143.3130000000001</v>
      </c>
      <c r="E1810" s="105">
        <f t="shared" si="886"/>
        <v>1146.575</v>
      </c>
      <c r="F1810" s="106">
        <f t="shared" si="887"/>
        <v>45951</v>
      </c>
      <c r="G1810" s="107">
        <f t="shared" si="892"/>
        <v>2.8531119649648495E-3</v>
      </c>
      <c r="H1810" s="108">
        <f t="shared" si="905"/>
        <v>46013</v>
      </c>
      <c r="I1810" s="108">
        <f t="shared" si="893"/>
        <v>46013</v>
      </c>
      <c r="J1810" s="109">
        <f t="shared" si="901"/>
        <v>21</v>
      </c>
      <c r="K1810" s="109">
        <f t="shared" si="890"/>
        <v>1</v>
      </c>
      <c r="L1810" s="8">
        <f t="shared" si="902"/>
        <v>1.0001356699999999</v>
      </c>
      <c r="M1810" s="110">
        <f t="shared" si="889"/>
        <v>1.00285311</v>
      </c>
      <c r="N1810" s="110">
        <f t="shared" si="884"/>
        <v>1.4320831298682359</v>
      </c>
      <c r="O1810" s="103">
        <f t="shared" si="888"/>
        <v>1.4322774199999999</v>
      </c>
      <c r="P1810" s="103">
        <f t="shared" si="894"/>
        <v>36.326009370000001</v>
      </c>
      <c r="Q1810" s="11">
        <f t="shared" si="908"/>
        <v>0</v>
      </c>
      <c r="R1810" s="30">
        <f t="shared" si="903"/>
        <v>0</v>
      </c>
      <c r="S1810" s="8">
        <f t="shared" si="895"/>
        <v>0</v>
      </c>
      <c r="T1810" s="113">
        <f t="shared" si="904"/>
        <v>0.16</v>
      </c>
      <c r="U1810" s="111">
        <f t="shared" si="885"/>
        <v>1</v>
      </c>
      <c r="V1810" s="111">
        <v>252</v>
      </c>
      <c r="W1810" s="110">
        <f t="shared" si="896"/>
        <v>1.0005891419999999</v>
      </c>
      <c r="X1810" s="103">
        <f t="shared" si="897"/>
        <v>2.1401170000000001E-2</v>
      </c>
      <c r="Y1810" s="103">
        <f t="shared" si="898"/>
        <v>0</v>
      </c>
      <c r="Z1810" s="114" t="str">
        <f t="shared" si="906"/>
        <v>A+J=</v>
      </c>
      <c r="AA1810" s="108">
        <f t="shared" si="907"/>
        <v>46013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5" x14ac:dyDescent="0.2">
      <c r="A1811" s="102">
        <f t="shared" si="899"/>
        <v>45986</v>
      </c>
      <c r="B1811" s="103">
        <f t="shared" si="891"/>
        <v>36.373758770000002</v>
      </c>
      <c r="C1811" s="192">
        <f t="shared" si="909"/>
        <v>25.362411543438558</v>
      </c>
      <c r="D1811" s="104">
        <f t="shared" si="900"/>
        <v>1143.3130000000001</v>
      </c>
      <c r="E1811" s="105">
        <f t="shared" si="886"/>
        <v>1146.575</v>
      </c>
      <c r="F1811" s="106">
        <f t="shared" si="887"/>
        <v>45951</v>
      </c>
      <c r="G1811" s="107">
        <f t="shared" si="892"/>
        <v>2.8531119649648495E-3</v>
      </c>
      <c r="H1811" s="108">
        <f t="shared" si="905"/>
        <v>46013</v>
      </c>
      <c r="I1811" s="108">
        <f t="shared" si="893"/>
        <v>46013</v>
      </c>
      <c r="J1811" s="109">
        <f t="shared" si="901"/>
        <v>21</v>
      </c>
      <c r="K1811" s="109">
        <f t="shared" si="890"/>
        <v>2</v>
      </c>
      <c r="L1811" s="8">
        <f t="shared" si="902"/>
        <v>1.0002713700000001</v>
      </c>
      <c r="M1811" s="110">
        <f t="shared" si="889"/>
        <v>1.00285311</v>
      </c>
      <c r="N1811" s="110">
        <f t="shared" si="884"/>
        <v>1.4320831298682359</v>
      </c>
      <c r="O1811" s="103">
        <f t="shared" si="888"/>
        <v>1.4324717499999999</v>
      </c>
      <c r="P1811" s="103">
        <f t="shared" si="894"/>
        <v>36.330938039999999</v>
      </c>
      <c r="Q1811" s="11">
        <f t="shared" si="908"/>
        <v>0</v>
      </c>
      <c r="R1811" s="30">
        <f t="shared" si="903"/>
        <v>0</v>
      </c>
      <c r="S1811" s="8">
        <f t="shared" si="895"/>
        <v>0</v>
      </c>
      <c r="T1811" s="113">
        <f t="shared" si="904"/>
        <v>0.16</v>
      </c>
      <c r="U1811" s="111">
        <f t="shared" si="885"/>
        <v>2</v>
      </c>
      <c r="V1811" s="111">
        <v>252</v>
      </c>
      <c r="W1811" s="110">
        <f t="shared" si="896"/>
        <v>1.0011786300000001</v>
      </c>
      <c r="X1811" s="103">
        <f t="shared" si="897"/>
        <v>4.2820730000000001E-2</v>
      </c>
      <c r="Y1811" s="103">
        <f t="shared" si="898"/>
        <v>0</v>
      </c>
      <c r="Z1811" s="114" t="str">
        <f t="shared" si="906"/>
        <v>A+J=</v>
      </c>
      <c r="AA1811" s="108">
        <f t="shared" si="907"/>
        <v>46013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5" x14ac:dyDescent="0.2">
      <c r="A1812" s="102">
        <f t="shared" si="899"/>
        <v>45987</v>
      </c>
      <c r="B1812" s="103">
        <f t="shared" si="891"/>
        <v>36.400126010000001</v>
      </c>
      <c r="C1812" s="192">
        <f t="shared" si="909"/>
        <v>25.362411543438558</v>
      </c>
      <c r="D1812" s="104">
        <f t="shared" si="900"/>
        <v>1143.3130000000001</v>
      </c>
      <c r="E1812" s="105">
        <f t="shared" si="886"/>
        <v>1146.575</v>
      </c>
      <c r="F1812" s="106">
        <f t="shared" si="887"/>
        <v>45951</v>
      </c>
      <c r="G1812" s="107">
        <f t="shared" si="892"/>
        <v>2.8531119649648495E-3</v>
      </c>
      <c r="H1812" s="108">
        <f t="shared" si="905"/>
        <v>46013</v>
      </c>
      <c r="I1812" s="108">
        <f t="shared" si="893"/>
        <v>46013</v>
      </c>
      <c r="J1812" s="109">
        <f t="shared" si="901"/>
        <v>21</v>
      </c>
      <c r="K1812" s="109">
        <f t="shared" si="890"/>
        <v>3</v>
      </c>
      <c r="L1812" s="8">
        <f t="shared" si="902"/>
        <v>1.00040708</v>
      </c>
      <c r="M1812" s="110">
        <f t="shared" si="889"/>
        <v>1.00285311</v>
      </c>
      <c r="N1812" s="110">
        <f t="shared" si="884"/>
        <v>1.4320831298682359</v>
      </c>
      <c r="O1812" s="103">
        <f t="shared" si="888"/>
        <v>1.4326661000000001</v>
      </c>
      <c r="P1812" s="103">
        <f t="shared" si="894"/>
        <v>36.335867229999998</v>
      </c>
      <c r="Q1812" s="11">
        <f t="shared" si="908"/>
        <v>0</v>
      </c>
      <c r="R1812" s="30">
        <f t="shared" si="903"/>
        <v>0</v>
      </c>
      <c r="S1812" s="8">
        <f t="shared" si="895"/>
        <v>0</v>
      </c>
      <c r="T1812" s="113">
        <f t="shared" si="904"/>
        <v>0.16</v>
      </c>
      <c r="U1812" s="111">
        <f t="shared" si="885"/>
        <v>3</v>
      </c>
      <c r="V1812" s="111">
        <v>252</v>
      </c>
      <c r="W1812" s="110">
        <f t="shared" si="896"/>
        <v>1.001768467</v>
      </c>
      <c r="X1812" s="103">
        <f t="shared" si="897"/>
        <v>6.4258780000000001E-2</v>
      </c>
      <c r="Y1812" s="103">
        <f t="shared" si="898"/>
        <v>0</v>
      </c>
      <c r="Z1812" s="114" t="str">
        <f t="shared" si="906"/>
        <v>A+J=</v>
      </c>
      <c r="AA1812" s="108">
        <f t="shared" si="907"/>
        <v>46013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5" x14ac:dyDescent="0.2">
      <c r="A1813" s="102">
        <f t="shared" si="899"/>
        <v>45988</v>
      </c>
      <c r="B1813" s="103">
        <f t="shared" si="891"/>
        <v>36.426512649999999</v>
      </c>
      <c r="C1813" s="192">
        <f t="shared" si="909"/>
        <v>25.362411543438558</v>
      </c>
      <c r="D1813" s="104">
        <f t="shared" si="900"/>
        <v>1143.3130000000001</v>
      </c>
      <c r="E1813" s="105">
        <f t="shared" si="886"/>
        <v>1146.575</v>
      </c>
      <c r="F1813" s="106">
        <f t="shared" si="887"/>
        <v>45951</v>
      </c>
      <c r="G1813" s="107">
        <f t="shared" si="892"/>
        <v>2.8531119649648495E-3</v>
      </c>
      <c r="H1813" s="108">
        <f t="shared" si="905"/>
        <v>46013</v>
      </c>
      <c r="I1813" s="108">
        <f t="shared" si="893"/>
        <v>46013</v>
      </c>
      <c r="J1813" s="109">
        <f t="shared" si="901"/>
        <v>21</v>
      </c>
      <c r="K1813" s="109">
        <f t="shared" si="890"/>
        <v>4</v>
      </c>
      <c r="L1813" s="8">
        <f t="shared" si="902"/>
        <v>1.0005428199999999</v>
      </c>
      <c r="M1813" s="110">
        <f t="shared" si="889"/>
        <v>1.00285311</v>
      </c>
      <c r="N1813" s="110">
        <f t="shared" si="884"/>
        <v>1.4320831298682359</v>
      </c>
      <c r="O1813" s="103">
        <f t="shared" si="888"/>
        <v>1.4328604899999999</v>
      </c>
      <c r="P1813" s="103">
        <f t="shared" si="894"/>
        <v>36.340797430000002</v>
      </c>
      <c r="Q1813" s="11">
        <f t="shared" si="908"/>
        <v>0</v>
      </c>
      <c r="R1813" s="30">
        <f t="shared" si="903"/>
        <v>0</v>
      </c>
      <c r="S1813" s="8">
        <f t="shared" si="895"/>
        <v>0</v>
      </c>
      <c r="T1813" s="113">
        <f t="shared" si="904"/>
        <v>0.16</v>
      </c>
      <c r="U1813" s="111">
        <f t="shared" si="885"/>
        <v>4</v>
      </c>
      <c r="V1813" s="111">
        <v>252</v>
      </c>
      <c r="W1813" s="110">
        <f t="shared" si="896"/>
        <v>1.0023586499999999</v>
      </c>
      <c r="X1813" s="103">
        <f t="shared" si="897"/>
        <v>8.5715219999999995E-2</v>
      </c>
      <c r="Y1813" s="103">
        <f t="shared" si="898"/>
        <v>0</v>
      </c>
      <c r="Z1813" s="114" t="str">
        <f t="shared" si="906"/>
        <v>A+J=</v>
      </c>
      <c r="AA1813" s="108">
        <f t="shared" si="907"/>
        <v>46013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5" x14ac:dyDescent="0.2">
      <c r="A1814" s="102">
        <f t="shared" si="899"/>
        <v>45989</v>
      </c>
      <c r="B1814" s="103">
        <f t="shared" si="891"/>
        <v>36.45291804</v>
      </c>
      <c r="C1814" s="192">
        <f t="shared" si="909"/>
        <v>25.362411543438558</v>
      </c>
      <c r="D1814" s="104">
        <f t="shared" si="900"/>
        <v>1143.3130000000001</v>
      </c>
      <c r="E1814" s="105">
        <f t="shared" si="886"/>
        <v>1146.575</v>
      </c>
      <c r="F1814" s="106">
        <f t="shared" si="887"/>
        <v>45951</v>
      </c>
      <c r="G1814" s="107">
        <f t="shared" si="892"/>
        <v>2.8531119649648495E-3</v>
      </c>
      <c r="H1814" s="108">
        <f t="shared" si="905"/>
        <v>46013</v>
      </c>
      <c r="I1814" s="108">
        <f t="shared" si="893"/>
        <v>46013</v>
      </c>
      <c r="J1814" s="109">
        <f t="shared" si="901"/>
        <v>21</v>
      </c>
      <c r="K1814" s="109">
        <f t="shared" si="890"/>
        <v>5</v>
      </c>
      <c r="L1814" s="8">
        <f t="shared" si="902"/>
        <v>1.00067857</v>
      </c>
      <c r="M1814" s="110">
        <f t="shared" si="889"/>
        <v>1.00285311</v>
      </c>
      <c r="N1814" s="110">
        <f t="shared" si="884"/>
        <v>1.4320831298682359</v>
      </c>
      <c r="O1814" s="103">
        <f t="shared" si="888"/>
        <v>1.43305489</v>
      </c>
      <c r="P1814" s="103">
        <f t="shared" si="894"/>
        <v>36.345727879999998</v>
      </c>
      <c r="Q1814" s="11">
        <f t="shared" si="908"/>
        <v>0</v>
      </c>
      <c r="R1814" s="30">
        <f t="shared" si="903"/>
        <v>0</v>
      </c>
      <c r="S1814" s="8">
        <f t="shared" si="895"/>
        <v>0</v>
      </c>
      <c r="T1814" s="113">
        <f t="shared" si="904"/>
        <v>0.16</v>
      </c>
      <c r="U1814" s="111">
        <f t="shared" si="885"/>
        <v>5</v>
      </c>
      <c r="V1814" s="111">
        <v>252</v>
      </c>
      <c r="W1814" s="110">
        <f t="shared" si="896"/>
        <v>1.0029491820000001</v>
      </c>
      <c r="X1814" s="103">
        <f t="shared" si="897"/>
        <v>0.10719016000000001</v>
      </c>
      <c r="Y1814" s="103">
        <f t="shared" si="898"/>
        <v>0</v>
      </c>
      <c r="Z1814" s="114" t="str">
        <f t="shared" si="906"/>
        <v>A+J=</v>
      </c>
      <c r="AA1814" s="108">
        <f t="shared" si="907"/>
        <v>46013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5" x14ac:dyDescent="0.2">
      <c r="A1815" s="102">
        <f t="shared" si="899"/>
        <v>45990</v>
      </c>
      <c r="B1815" s="103">
        <f t="shared" si="891"/>
        <v>36.479342899999999</v>
      </c>
      <c r="C1815" s="192">
        <f t="shared" si="909"/>
        <v>25.362411543438558</v>
      </c>
      <c r="D1815" s="104">
        <f t="shared" si="900"/>
        <v>1143.3130000000001</v>
      </c>
      <c r="E1815" s="105">
        <f t="shared" si="886"/>
        <v>1146.575</v>
      </c>
      <c r="F1815" s="106">
        <f t="shared" si="887"/>
        <v>45951</v>
      </c>
      <c r="G1815" s="107">
        <f t="shared" si="892"/>
        <v>2.8531119649648495E-3</v>
      </c>
      <c r="H1815" s="108">
        <f t="shared" si="905"/>
        <v>46013</v>
      </c>
      <c r="I1815" s="108">
        <f t="shared" si="893"/>
        <v>46013</v>
      </c>
      <c r="J1815" s="109">
        <f t="shared" si="901"/>
        <v>21</v>
      </c>
      <c r="K1815" s="109">
        <f t="shared" si="890"/>
        <v>6</v>
      </c>
      <c r="L1815" s="8">
        <f t="shared" si="902"/>
        <v>1.00081434</v>
      </c>
      <c r="M1815" s="110">
        <f t="shared" si="889"/>
        <v>1.00285311</v>
      </c>
      <c r="N1815" s="110">
        <f t="shared" si="884"/>
        <v>1.4320831298682359</v>
      </c>
      <c r="O1815" s="103">
        <f t="shared" si="888"/>
        <v>1.43324933</v>
      </c>
      <c r="P1815" s="103">
        <f t="shared" si="894"/>
        <v>36.350659350000001</v>
      </c>
      <c r="Q1815" s="11">
        <f t="shared" si="908"/>
        <v>0</v>
      </c>
      <c r="R1815" s="30">
        <f t="shared" si="903"/>
        <v>0</v>
      </c>
      <c r="S1815" s="8">
        <f t="shared" si="895"/>
        <v>0</v>
      </c>
      <c r="T1815" s="113">
        <f t="shared" si="904"/>
        <v>0.16</v>
      </c>
      <c r="U1815" s="111">
        <f t="shared" si="885"/>
        <v>6</v>
      </c>
      <c r="V1815" s="111">
        <v>252</v>
      </c>
      <c r="W1815" s="110">
        <f t="shared" si="896"/>
        <v>1.003540061</v>
      </c>
      <c r="X1815" s="103">
        <f t="shared" si="897"/>
        <v>0.12868355000000001</v>
      </c>
      <c r="Y1815" s="103">
        <f t="shared" si="898"/>
        <v>0</v>
      </c>
      <c r="Z1815" s="114" t="str">
        <f t="shared" si="906"/>
        <v>A+J=</v>
      </c>
      <c r="AA1815" s="108">
        <f t="shared" si="907"/>
        <v>46013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5" x14ac:dyDescent="0.2">
      <c r="A1816" s="102">
        <f t="shared" si="899"/>
        <v>45991</v>
      </c>
      <c r="B1816" s="103">
        <f t="shared" si="891"/>
        <v>36.479342899999999</v>
      </c>
      <c r="C1816" s="192">
        <f t="shared" si="909"/>
        <v>25.362411543438558</v>
      </c>
      <c r="D1816" s="104">
        <f t="shared" si="900"/>
        <v>1143.3130000000001</v>
      </c>
      <c r="E1816" s="105">
        <f t="shared" si="886"/>
        <v>1146.575</v>
      </c>
      <c r="F1816" s="106">
        <f t="shared" si="887"/>
        <v>45951</v>
      </c>
      <c r="G1816" s="107">
        <f t="shared" si="892"/>
        <v>2.8531119649648495E-3</v>
      </c>
      <c r="H1816" s="108">
        <f t="shared" si="905"/>
        <v>46013</v>
      </c>
      <c r="I1816" s="108">
        <f t="shared" si="893"/>
        <v>46013</v>
      </c>
      <c r="J1816" s="109">
        <f t="shared" si="901"/>
        <v>21</v>
      </c>
      <c r="K1816" s="109">
        <f t="shared" si="890"/>
        <v>6</v>
      </c>
      <c r="L1816" s="8">
        <f t="shared" si="902"/>
        <v>1.00081434</v>
      </c>
      <c r="M1816" s="110">
        <f t="shared" si="889"/>
        <v>1.00285311</v>
      </c>
      <c r="N1816" s="110">
        <f t="shared" si="884"/>
        <v>1.4320831298682359</v>
      </c>
      <c r="O1816" s="103">
        <f t="shared" si="888"/>
        <v>1.43324933</v>
      </c>
      <c r="P1816" s="103">
        <f t="shared" si="894"/>
        <v>36.350659350000001</v>
      </c>
      <c r="Q1816" s="11">
        <f t="shared" si="908"/>
        <v>0</v>
      </c>
      <c r="R1816" s="30">
        <f t="shared" si="903"/>
        <v>0</v>
      </c>
      <c r="S1816" s="8">
        <f t="shared" si="895"/>
        <v>0</v>
      </c>
      <c r="T1816" s="113">
        <f t="shared" si="904"/>
        <v>0.16</v>
      </c>
      <c r="U1816" s="111">
        <f t="shared" si="885"/>
        <v>6</v>
      </c>
      <c r="V1816" s="111">
        <v>252</v>
      </c>
      <c r="W1816" s="110">
        <f t="shared" si="896"/>
        <v>1.003540061</v>
      </c>
      <c r="X1816" s="103">
        <f t="shared" si="897"/>
        <v>0.12868355000000001</v>
      </c>
      <c r="Y1816" s="103">
        <f t="shared" si="898"/>
        <v>0</v>
      </c>
      <c r="Z1816" s="114" t="str">
        <f t="shared" si="906"/>
        <v>A+J=</v>
      </c>
      <c r="AA1816" s="108">
        <f t="shared" si="907"/>
        <v>46013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5" x14ac:dyDescent="0.2">
      <c r="A1817" s="102">
        <f t="shared" si="899"/>
        <v>45992</v>
      </c>
      <c r="B1817" s="103">
        <f t="shared" si="891"/>
        <v>36.479342899999999</v>
      </c>
      <c r="C1817" s="192">
        <f t="shared" si="909"/>
        <v>25.362411543438558</v>
      </c>
      <c r="D1817" s="104">
        <f t="shared" si="900"/>
        <v>1143.3130000000001</v>
      </c>
      <c r="E1817" s="105">
        <f t="shared" si="886"/>
        <v>1146.575</v>
      </c>
      <c r="F1817" s="106">
        <f t="shared" si="887"/>
        <v>45951</v>
      </c>
      <c r="G1817" s="107">
        <f t="shared" si="892"/>
        <v>2.8531119649648495E-3</v>
      </c>
      <c r="H1817" s="108">
        <f t="shared" si="905"/>
        <v>46013</v>
      </c>
      <c r="I1817" s="108">
        <f t="shared" si="893"/>
        <v>46013</v>
      </c>
      <c r="J1817" s="109">
        <f t="shared" si="901"/>
        <v>21</v>
      </c>
      <c r="K1817" s="109">
        <f t="shared" si="890"/>
        <v>6</v>
      </c>
      <c r="L1817" s="8">
        <f t="shared" si="902"/>
        <v>1.00081434</v>
      </c>
      <c r="M1817" s="110">
        <f t="shared" si="889"/>
        <v>1.00285311</v>
      </c>
      <c r="N1817" s="110">
        <f t="shared" si="884"/>
        <v>1.4320831298682359</v>
      </c>
      <c r="O1817" s="103">
        <f t="shared" si="888"/>
        <v>1.43324933</v>
      </c>
      <c r="P1817" s="103">
        <f t="shared" si="894"/>
        <v>36.350659350000001</v>
      </c>
      <c r="Q1817" s="11">
        <f t="shared" si="908"/>
        <v>0</v>
      </c>
      <c r="R1817" s="30">
        <f t="shared" si="903"/>
        <v>0</v>
      </c>
      <c r="S1817" s="8">
        <f t="shared" si="895"/>
        <v>0</v>
      </c>
      <c r="T1817" s="113">
        <f t="shared" si="904"/>
        <v>0.16</v>
      </c>
      <c r="U1817" s="111">
        <f t="shared" si="885"/>
        <v>6</v>
      </c>
      <c r="V1817" s="111">
        <v>252</v>
      </c>
      <c r="W1817" s="110">
        <f t="shared" si="896"/>
        <v>1.003540061</v>
      </c>
      <c r="X1817" s="103">
        <f t="shared" si="897"/>
        <v>0.12868355000000001</v>
      </c>
      <c r="Y1817" s="103">
        <f t="shared" si="898"/>
        <v>0</v>
      </c>
      <c r="Z1817" s="114" t="str">
        <f t="shared" si="906"/>
        <v>A+J=</v>
      </c>
      <c r="AA1817" s="108">
        <f t="shared" si="907"/>
        <v>46013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5" x14ac:dyDescent="0.2">
      <c r="A1818" s="102">
        <f t="shared" si="899"/>
        <v>45993</v>
      </c>
      <c r="B1818" s="103">
        <f t="shared" si="891"/>
        <v>36.505786730000004</v>
      </c>
      <c r="C1818" s="192">
        <f t="shared" si="909"/>
        <v>25.362411543438558</v>
      </c>
      <c r="D1818" s="104">
        <f t="shared" si="900"/>
        <v>1143.3130000000001</v>
      </c>
      <c r="E1818" s="105">
        <f t="shared" si="886"/>
        <v>1146.575</v>
      </c>
      <c r="F1818" s="106">
        <f t="shared" si="887"/>
        <v>45951</v>
      </c>
      <c r="G1818" s="107">
        <f t="shared" si="892"/>
        <v>2.8531119649648495E-3</v>
      </c>
      <c r="H1818" s="108">
        <f t="shared" si="905"/>
        <v>46013</v>
      </c>
      <c r="I1818" s="108">
        <f t="shared" si="893"/>
        <v>46013</v>
      </c>
      <c r="J1818" s="109">
        <f t="shared" si="901"/>
        <v>21</v>
      </c>
      <c r="K1818" s="109">
        <f t="shared" si="890"/>
        <v>7</v>
      </c>
      <c r="L1818" s="8">
        <f t="shared" si="902"/>
        <v>1.0009501300000001</v>
      </c>
      <c r="M1818" s="110">
        <f t="shared" si="889"/>
        <v>1.00285311</v>
      </c>
      <c r="N1818" s="110">
        <f t="shared" si="884"/>
        <v>1.4320831298682359</v>
      </c>
      <c r="O1818" s="103">
        <f t="shared" si="888"/>
        <v>1.4334437900000001</v>
      </c>
      <c r="P1818" s="103">
        <f t="shared" si="894"/>
        <v>36.355591320000002</v>
      </c>
      <c r="Q1818" s="11">
        <f t="shared" si="908"/>
        <v>0</v>
      </c>
      <c r="R1818" s="30">
        <f t="shared" si="903"/>
        <v>0</v>
      </c>
      <c r="S1818" s="8">
        <f t="shared" si="895"/>
        <v>0</v>
      </c>
      <c r="T1818" s="113">
        <f t="shared" si="904"/>
        <v>0.16</v>
      </c>
      <c r="U1818" s="111">
        <f t="shared" si="885"/>
        <v>7</v>
      </c>
      <c r="V1818" s="111">
        <v>252</v>
      </c>
      <c r="W1818" s="110">
        <f t="shared" si="896"/>
        <v>1.004131288</v>
      </c>
      <c r="X1818" s="103">
        <f t="shared" si="897"/>
        <v>0.15019541</v>
      </c>
      <c r="Y1818" s="103">
        <f t="shared" si="898"/>
        <v>0</v>
      </c>
      <c r="Z1818" s="114" t="str">
        <f t="shared" si="906"/>
        <v>A+J=</v>
      </c>
      <c r="AA1818" s="108">
        <f t="shared" si="907"/>
        <v>46013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5" x14ac:dyDescent="0.2">
      <c r="A1819" s="102">
        <f t="shared" si="899"/>
        <v>45994</v>
      </c>
      <c r="B1819" s="103">
        <f t="shared" si="891"/>
        <v>36.532249870000001</v>
      </c>
      <c r="C1819" s="192">
        <f t="shared" si="909"/>
        <v>25.362411543438558</v>
      </c>
      <c r="D1819" s="104">
        <f t="shared" si="900"/>
        <v>1143.3130000000001</v>
      </c>
      <c r="E1819" s="105">
        <f t="shared" si="886"/>
        <v>1146.575</v>
      </c>
      <c r="F1819" s="106">
        <f t="shared" si="887"/>
        <v>45951</v>
      </c>
      <c r="G1819" s="107">
        <f t="shared" si="892"/>
        <v>2.8531119649648495E-3</v>
      </c>
      <c r="H1819" s="108">
        <f t="shared" si="905"/>
        <v>46013</v>
      </c>
      <c r="I1819" s="108">
        <f t="shared" si="893"/>
        <v>46013</v>
      </c>
      <c r="J1819" s="109">
        <f t="shared" si="901"/>
        <v>21</v>
      </c>
      <c r="K1819" s="109">
        <f t="shared" si="890"/>
        <v>8</v>
      </c>
      <c r="L1819" s="8">
        <f t="shared" si="902"/>
        <v>1.0010859400000001</v>
      </c>
      <c r="M1819" s="110">
        <f t="shared" si="889"/>
        <v>1.00285311</v>
      </c>
      <c r="N1819" s="110">
        <f t="shared" si="884"/>
        <v>1.4320831298682359</v>
      </c>
      <c r="O1819" s="103">
        <f t="shared" si="888"/>
        <v>1.43363828</v>
      </c>
      <c r="P1819" s="103">
        <f t="shared" si="894"/>
        <v>36.360524060000003</v>
      </c>
      <c r="Q1819" s="11">
        <f t="shared" si="908"/>
        <v>0</v>
      </c>
      <c r="R1819" s="30">
        <f t="shared" si="903"/>
        <v>0</v>
      </c>
      <c r="S1819" s="8">
        <f t="shared" si="895"/>
        <v>0</v>
      </c>
      <c r="T1819" s="113">
        <f t="shared" si="904"/>
        <v>0.16</v>
      </c>
      <c r="U1819" s="111">
        <f t="shared" si="885"/>
        <v>8</v>
      </c>
      <c r="V1819" s="111">
        <v>252</v>
      </c>
      <c r="W1819" s="110">
        <f t="shared" si="896"/>
        <v>1.0047228640000001</v>
      </c>
      <c r="X1819" s="103">
        <f t="shared" si="897"/>
        <v>0.17172581000000001</v>
      </c>
      <c r="Y1819" s="103">
        <f t="shared" si="898"/>
        <v>0</v>
      </c>
      <c r="Z1819" s="114" t="str">
        <f t="shared" si="906"/>
        <v>A+J=</v>
      </c>
      <c r="AA1819" s="108">
        <f t="shared" si="907"/>
        <v>46013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5" x14ac:dyDescent="0.2">
      <c r="A1820" s="102">
        <f t="shared" si="899"/>
        <v>45995</v>
      </c>
      <c r="B1820" s="103">
        <f t="shared" si="891"/>
        <v>36.558731990000005</v>
      </c>
      <c r="C1820" s="192">
        <f t="shared" si="909"/>
        <v>25.362411543438558</v>
      </c>
      <c r="D1820" s="104">
        <f t="shared" si="900"/>
        <v>1143.3130000000001</v>
      </c>
      <c r="E1820" s="105">
        <f t="shared" si="886"/>
        <v>1146.575</v>
      </c>
      <c r="F1820" s="106">
        <f t="shared" si="887"/>
        <v>45951</v>
      </c>
      <c r="G1820" s="107">
        <f t="shared" si="892"/>
        <v>2.8531119649648495E-3</v>
      </c>
      <c r="H1820" s="108">
        <f t="shared" si="905"/>
        <v>46013</v>
      </c>
      <c r="I1820" s="108">
        <f t="shared" si="893"/>
        <v>46013</v>
      </c>
      <c r="J1820" s="109">
        <f t="shared" si="901"/>
        <v>21</v>
      </c>
      <c r="K1820" s="109">
        <f t="shared" si="890"/>
        <v>9</v>
      </c>
      <c r="L1820" s="8">
        <f t="shared" si="902"/>
        <v>1.00122176</v>
      </c>
      <c r="M1820" s="110">
        <f t="shared" si="889"/>
        <v>1.00285311</v>
      </c>
      <c r="N1820" s="110">
        <f t="shared" si="884"/>
        <v>1.4320831298682359</v>
      </c>
      <c r="O1820" s="103">
        <f t="shared" si="888"/>
        <v>1.4338327900000001</v>
      </c>
      <c r="P1820" s="103">
        <f t="shared" si="894"/>
        <v>36.365457300000003</v>
      </c>
      <c r="Q1820" s="11">
        <f t="shared" si="908"/>
        <v>0</v>
      </c>
      <c r="R1820" s="30">
        <f t="shared" si="903"/>
        <v>0</v>
      </c>
      <c r="S1820" s="8">
        <f t="shared" si="895"/>
        <v>0</v>
      </c>
      <c r="T1820" s="113">
        <f t="shared" si="904"/>
        <v>0.16</v>
      </c>
      <c r="U1820" s="111">
        <f t="shared" si="885"/>
        <v>9</v>
      </c>
      <c r="V1820" s="111">
        <v>252</v>
      </c>
      <c r="W1820" s="110">
        <f t="shared" si="896"/>
        <v>1.005314788</v>
      </c>
      <c r="X1820" s="103">
        <f t="shared" si="897"/>
        <v>0.19327469</v>
      </c>
      <c r="Y1820" s="103">
        <f t="shared" si="898"/>
        <v>0</v>
      </c>
      <c r="Z1820" s="114" t="str">
        <f t="shared" si="906"/>
        <v>A+J=</v>
      </c>
      <c r="AA1820" s="108">
        <f t="shared" si="907"/>
        <v>46013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5" x14ac:dyDescent="0.2">
      <c r="A1821" s="102">
        <f t="shared" si="899"/>
        <v>45996</v>
      </c>
      <c r="B1821" s="103">
        <f t="shared" si="891"/>
        <v>36.585233680000002</v>
      </c>
      <c r="C1821" s="192">
        <f t="shared" si="909"/>
        <v>25.362411543438558</v>
      </c>
      <c r="D1821" s="104">
        <f t="shared" si="900"/>
        <v>1143.3130000000001</v>
      </c>
      <c r="E1821" s="105">
        <f t="shared" si="886"/>
        <v>1146.575</v>
      </c>
      <c r="F1821" s="106">
        <f t="shared" si="887"/>
        <v>45951</v>
      </c>
      <c r="G1821" s="107">
        <f t="shared" si="892"/>
        <v>2.8531119649648495E-3</v>
      </c>
      <c r="H1821" s="108">
        <f t="shared" si="905"/>
        <v>46013</v>
      </c>
      <c r="I1821" s="108">
        <f t="shared" si="893"/>
        <v>46013</v>
      </c>
      <c r="J1821" s="109">
        <f t="shared" si="901"/>
        <v>21</v>
      </c>
      <c r="K1821" s="109">
        <f t="shared" si="890"/>
        <v>10</v>
      </c>
      <c r="L1821" s="8">
        <f t="shared" si="902"/>
        <v>1.0013576099999999</v>
      </c>
      <c r="M1821" s="110">
        <f t="shared" si="889"/>
        <v>1.00285311</v>
      </c>
      <c r="N1821" s="110">
        <f t="shared" si="884"/>
        <v>1.4320831298682359</v>
      </c>
      <c r="O1821" s="103">
        <f t="shared" si="888"/>
        <v>1.4340273400000001</v>
      </c>
      <c r="P1821" s="103">
        <f t="shared" si="894"/>
        <v>36.370391560000002</v>
      </c>
      <c r="Q1821" s="11">
        <f t="shared" si="908"/>
        <v>0</v>
      </c>
      <c r="R1821" s="30">
        <f t="shared" si="903"/>
        <v>0</v>
      </c>
      <c r="S1821" s="8">
        <f t="shared" si="895"/>
        <v>0</v>
      </c>
      <c r="T1821" s="113">
        <f t="shared" si="904"/>
        <v>0.16</v>
      </c>
      <c r="U1821" s="111">
        <f t="shared" si="885"/>
        <v>10</v>
      </c>
      <c r="V1821" s="111">
        <v>252</v>
      </c>
      <c r="W1821" s="110">
        <f t="shared" si="896"/>
        <v>1.005907061</v>
      </c>
      <c r="X1821" s="103">
        <f t="shared" si="897"/>
        <v>0.21484212</v>
      </c>
      <c r="Y1821" s="103">
        <f t="shared" si="898"/>
        <v>0</v>
      </c>
      <c r="Z1821" s="114" t="str">
        <f t="shared" si="906"/>
        <v>A+J=</v>
      </c>
      <c r="AA1821" s="108">
        <f t="shared" si="907"/>
        <v>46013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5" x14ac:dyDescent="0.2">
      <c r="A1822" s="102">
        <f t="shared" si="899"/>
        <v>45997</v>
      </c>
      <c r="B1822" s="103">
        <f t="shared" si="891"/>
        <v>36.611754150000003</v>
      </c>
      <c r="C1822" s="192">
        <f t="shared" si="909"/>
        <v>25.362411543438558</v>
      </c>
      <c r="D1822" s="104">
        <f t="shared" si="900"/>
        <v>1143.3130000000001</v>
      </c>
      <c r="E1822" s="105">
        <f t="shared" si="886"/>
        <v>1146.575</v>
      </c>
      <c r="F1822" s="106">
        <f t="shared" si="887"/>
        <v>45951</v>
      </c>
      <c r="G1822" s="107">
        <f t="shared" si="892"/>
        <v>2.8531119649648495E-3</v>
      </c>
      <c r="H1822" s="108">
        <f t="shared" si="905"/>
        <v>46013</v>
      </c>
      <c r="I1822" s="108">
        <f t="shared" si="893"/>
        <v>46013</v>
      </c>
      <c r="J1822" s="109">
        <f t="shared" si="901"/>
        <v>21</v>
      </c>
      <c r="K1822" s="109">
        <f t="shared" si="890"/>
        <v>11</v>
      </c>
      <c r="L1822" s="8">
        <f t="shared" si="902"/>
        <v>1.00149347</v>
      </c>
      <c r="M1822" s="110">
        <f t="shared" si="889"/>
        <v>1.00285311</v>
      </c>
      <c r="N1822" s="110">
        <f t="shared" si="884"/>
        <v>1.4320831298682359</v>
      </c>
      <c r="O1822" s="103">
        <f t="shared" si="888"/>
        <v>1.4342219</v>
      </c>
      <c r="P1822" s="103">
        <f t="shared" si="894"/>
        <v>36.37532607</v>
      </c>
      <c r="Q1822" s="11">
        <f t="shared" si="908"/>
        <v>0</v>
      </c>
      <c r="R1822" s="30">
        <f t="shared" si="903"/>
        <v>0</v>
      </c>
      <c r="S1822" s="8">
        <f t="shared" si="895"/>
        <v>0</v>
      </c>
      <c r="T1822" s="113">
        <f t="shared" si="904"/>
        <v>0.16</v>
      </c>
      <c r="U1822" s="111">
        <f t="shared" si="885"/>
        <v>11</v>
      </c>
      <c r="V1822" s="111">
        <v>252</v>
      </c>
      <c r="W1822" s="110">
        <f t="shared" si="896"/>
        <v>1.0064996829999999</v>
      </c>
      <c r="X1822" s="103">
        <f t="shared" si="897"/>
        <v>0.23642808000000001</v>
      </c>
      <c r="Y1822" s="103">
        <f t="shared" si="898"/>
        <v>0</v>
      </c>
      <c r="Z1822" s="114" t="str">
        <f t="shared" si="906"/>
        <v>A+J=</v>
      </c>
      <c r="AA1822" s="108">
        <f t="shared" si="907"/>
        <v>46013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5" x14ac:dyDescent="0.2">
      <c r="A1823" s="102">
        <f t="shared" si="899"/>
        <v>45998</v>
      </c>
      <c r="B1823" s="103">
        <f t="shared" si="891"/>
        <v>36.611754150000003</v>
      </c>
      <c r="C1823" s="192">
        <f t="shared" si="909"/>
        <v>25.362411543438558</v>
      </c>
      <c r="D1823" s="104">
        <f t="shared" si="900"/>
        <v>1143.3130000000001</v>
      </c>
      <c r="E1823" s="105">
        <f t="shared" si="886"/>
        <v>1146.575</v>
      </c>
      <c r="F1823" s="106">
        <f t="shared" si="887"/>
        <v>45951</v>
      </c>
      <c r="G1823" s="107">
        <f t="shared" si="892"/>
        <v>2.8531119649648495E-3</v>
      </c>
      <c r="H1823" s="108">
        <f t="shared" si="905"/>
        <v>46013</v>
      </c>
      <c r="I1823" s="108">
        <f t="shared" si="893"/>
        <v>46013</v>
      </c>
      <c r="J1823" s="109">
        <f t="shared" si="901"/>
        <v>21</v>
      </c>
      <c r="K1823" s="109">
        <f t="shared" si="890"/>
        <v>11</v>
      </c>
      <c r="L1823" s="8">
        <f t="shared" si="902"/>
        <v>1.00149347</v>
      </c>
      <c r="M1823" s="110">
        <f t="shared" si="889"/>
        <v>1.00285311</v>
      </c>
      <c r="N1823" s="110">
        <f t="shared" ref="N1823:N1886" si="910">IF(I1823&gt;I1822,N1822*M1823,N1822)</f>
        <v>1.4320831298682359</v>
      </c>
      <c r="O1823" s="103">
        <f t="shared" si="888"/>
        <v>1.4342219</v>
      </c>
      <c r="P1823" s="103">
        <f t="shared" si="894"/>
        <v>36.37532607</v>
      </c>
      <c r="Q1823" s="11">
        <f t="shared" si="908"/>
        <v>0</v>
      </c>
      <c r="R1823" s="30">
        <f t="shared" si="903"/>
        <v>0</v>
      </c>
      <c r="S1823" s="8">
        <f t="shared" si="895"/>
        <v>0</v>
      </c>
      <c r="T1823" s="113">
        <f t="shared" si="904"/>
        <v>0.16</v>
      </c>
      <c r="U1823" s="111">
        <f t="shared" si="885"/>
        <v>11</v>
      </c>
      <c r="V1823" s="111">
        <v>252</v>
      </c>
      <c r="W1823" s="110">
        <f t="shared" si="896"/>
        <v>1.0064996829999999</v>
      </c>
      <c r="X1823" s="103">
        <f t="shared" si="897"/>
        <v>0.23642808000000001</v>
      </c>
      <c r="Y1823" s="103">
        <f t="shared" si="898"/>
        <v>0</v>
      </c>
      <c r="Z1823" s="114" t="str">
        <f t="shared" si="906"/>
        <v>A+J=</v>
      </c>
      <c r="AA1823" s="108">
        <f t="shared" si="907"/>
        <v>46013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5" x14ac:dyDescent="0.2">
      <c r="A1824" s="102">
        <f t="shared" si="899"/>
        <v>45999</v>
      </c>
      <c r="B1824" s="103">
        <f t="shared" si="891"/>
        <v>36.611754150000003</v>
      </c>
      <c r="C1824" s="192">
        <f t="shared" si="909"/>
        <v>25.362411543438558</v>
      </c>
      <c r="D1824" s="104">
        <f t="shared" si="900"/>
        <v>1143.3130000000001</v>
      </c>
      <c r="E1824" s="105">
        <f t="shared" si="886"/>
        <v>1146.575</v>
      </c>
      <c r="F1824" s="106">
        <f t="shared" si="887"/>
        <v>45951</v>
      </c>
      <c r="G1824" s="107">
        <f t="shared" si="892"/>
        <v>2.8531119649648495E-3</v>
      </c>
      <c r="H1824" s="108">
        <f t="shared" si="905"/>
        <v>46013</v>
      </c>
      <c r="I1824" s="108">
        <f t="shared" si="893"/>
        <v>46013</v>
      </c>
      <c r="J1824" s="109">
        <f t="shared" si="901"/>
        <v>21</v>
      </c>
      <c r="K1824" s="109">
        <f t="shared" si="890"/>
        <v>11</v>
      </c>
      <c r="L1824" s="8">
        <f t="shared" si="902"/>
        <v>1.00149347</v>
      </c>
      <c r="M1824" s="110">
        <f t="shared" si="889"/>
        <v>1.00285311</v>
      </c>
      <c r="N1824" s="110">
        <f t="shared" si="910"/>
        <v>1.4320831298682359</v>
      </c>
      <c r="O1824" s="103">
        <f t="shared" si="888"/>
        <v>1.4342219</v>
      </c>
      <c r="P1824" s="103">
        <f t="shared" si="894"/>
        <v>36.37532607</v>
      </c>
      <c r="Q1824" s="11">
        <f t="shared" si="908"/>
        <v>0</v>
      </c>
      <c r="R1824" s="30">
        <f t="shared" si="903"/>
        <v>0</v>
      </c>
      <c r="S1824" s="8">
        <f t="shared" si="895"/>
        <v>0</v>
      </c>
      <c r="T1824" s="113">
        <f t="shared" si="904"/>
        <v>0.16</v>
      </c>
      <c r="U1824" s="111">
        <f t="shared" si="885"/>
        <v>11</v>
      </c>
      <c r="V1824" s="111">
        <v>252</v>
      </c>
      <c r="W1824" s="110">
        <f t="shared" si="896"/>
        <v>1.0064996829999999</v>
      </c>
      <c r="X1824" s="103">
        <f t="shared" si="897"/>
        <v>0.23642808000000001</v>
      </c>
      <c r="Y1824" s="103">
        <f t="shared" si="898"/>
        <v>0</v>
      </c>
      <c r="Z1824" s="114" t="str">
        <f t="shared" si="906"/>
        <v>A+J=</v>
      </c>
      <c r="AA1824" s="108">
        <f t="shared" si="907"/>
        <v>46013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5" x14ac:dyDescent="0.2">
      <c r="A1825" s="102">
        <f t="shared" si="899"/>
        <v>46000</v>
      </c>
      <c r="B1825" s="103">
        <f t="shared" si="891"/>
        <v>36.638293939999997</v>
      </c>
      <c r="C1825" s="192">
        <f t="shared" si="909"/>
        <v>25.362411543438558</v>
      </c>
      <c r="D1825" s="104">
        <f t="shared" si="900"/>
        <v>1143.3130000000001</v>
      </c>
      <c r="E1825" s="105">
        <f t="shared" si="886"/>
        <v>1146.575</v>
      </c>
      <c r="F1825" s="106">
        <f t="shared" si="887"/>
        <v>45951</v>
      </c>
      <c r="G1825" s="107">
        <f t="shared" si="892"/>
        <v>2.8531119649648495E-3</v>
      </c>
      <c r="H1825" s="108">
        <f t="shared" si="905"/>
        <v>46013</v>
      </c>
      <c r="I1825" s="108">
        <f t="shared" si="893"/>
        <v>46013</v>
      </c>
      <c r="J1825" s="109">
        <f t="shared" si="901"/>
        <v>21</v>
      </c>
      <c r="K1825" s="109">
        <f t="shared" si="890"/>
        <v>12</v>
      </c>
      <c r="L1825" s="8">
        <f t="shared" si="902"/>
        <v>1.00162935</v>
      </c>
      <c r="M1825" s="110">
        <f t="shared" si="889"/>
        <v>1.00285311</v>
      </c>
      <c r="N1825" s="110">
        <f t="shared" si="910"/>
        <v>1.4320831298682359</v>
      </c>
      <c r="O1825" s="103">
        <f t="shared" si="888"/>
        <v>1.43441649</v>
      </c>
      <c r="P1825" s="103">
        <f t="shared" si="894"/>
        <v>36.380261339999997</v>
      </c>
      <c r="Q1825" s="11">
        <f t="shared" si="908"/>
        <v>0</v>
      </c>
      <c r="R1825" s="30">
        <f t="shared" si="903"/>
        <v>0</v>
      </c>
      <c r="S1825" s="8">
        <f t="shared" si="895"/>
        <v>0</v>
      </c>
      <c r="T1825" s="113">
        <f t="shared" si="904"/>
        <v>0.16</v>
      </c>
      <c r="U1825" s="111">
        <f t="shared" si="885"/>
        <v>12</v>
      </c>
      <c r="V1825" s="111">
        <v>252</v>
      </c>
      <c r="W1825" s="110">
        <f t="shared" si="896"/>
        <v>1.007092654</v>
      </c>
      <c r="X1825" s="103">
        <f t="shared" si="897"/>
        <v>0.2580326</v>
      </c>
      <c r="Y1825" s="103">
        <f t="shared" si="898"/>
        <v>0</v>
      </c>
      <c r="Z1825" s="114" t="str">
        <f t="shared" si="906"/>
        <v>A+J=</v>
      </c>
      <c r="AA1825" s="108">
        <f t="shared" si="907"/>
        <v>46013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5" x14ac:dyDescent="0.2">
      <c r="A1826" s="102">
        <f t="shared" si="899"/>
        <v>46001</v>
      </c>
      <c r="B1826" s="103">
        <f t="shared" si="891"/>
        <v>36.664853049999998</v>
      </c>
      <c r="C1826" s="192">
        <f t="shared" si="909"/>
        <v>25.362411543438558</v>
      </c>
      <c r="D1826" s="104">
        <f t="shared" si="900"/>
        <v>1143.3130000000001</v>
      </c>
      <c r="E1826" s="105">
        <f t="shared" si="886"/>
        <v>1146.575</v>
      </c>
      <c r="F1826" s="106">
        <f t="shared" si="887"/>
        <v>45951</v>
      </c>
      <c r="G1826" s="107">
        <f t="shared" si="892"/>
        <v>2.8531119649648495E-3</v>
      </c>
      <c r="H1826" s="108">
        <f t="shared" si="905"/>
        <v>46013</v>
      </c>
      <c r="I1826" s="108">
        <f t="shared" si="893"/>
        <v>46013</v>
      </c>
      <c r="J1826" s="109">
        <f t="shared" si="901"/>
        <v>21</v>
      </c>
      <c r="K1826" s="109">
        <f t="shared" si="890"/>
        <v>13</v>
      </c>
      <c r="L1826" s="8">
        <f t="shared" si="902"/>
        <v>1.0017652500000001</v>
      </c>
      <c r="M1826" s="110">
        <f t="shared" si="889"/>
        <v>1.00285311</v>
      </c>
      <c r="N1826" s="110">
        <f t="shared" si="910"/>
        <v>1.4320831298682359</v>
      </c>
      <c r="O1826" s="103">
        <f t="shared" si="888"/>
        <v>1.4346111100000001</v>
      </c>
      <c r="P1826" s="103">
        <f t="shared" si="894"/>
        <v>36.38519737</v>
      </c>
      <c r="Q1826" s="11">
        <f t="shared" si="908"/>
        <v>0</v>
      </c>
      <c r="R1826" s="30">
        <f t="shared" si="903"/>
        <v>0</v>
      </c>
      <c r="S1826" s="8">
        <f t="shared" si="895"/>
        <v>0</v>
      </c>
      <c r="T1826" s="113">
        <f t="shared" si="904"/>
        <v>0.16</v>
      </c>
      <c r="U1826" s="111">
        <f t="shared" si="885"/>
        <v>13</v>
      </c>
      <c r="V1826" s="111">
        <v>252</v>
      </c>
      <c r="W1826" s="110">
        <f t="shared" si="896"/>
        <v>1.0076859739999999</v>
      </c>
      <c r="X1826" s="103">
        <f t="shared" si="897"/>
        <v>0.27965568000000002</v>
      </c>
      <c r="Y1826" s="103">
        <f t="shared" si="898"/>
        <v>0</v>
      </c>
      <c r="Z1826" s="114" t="str">
        <f t="shared" si="906"/>
        <v>A+J=</v>
      </c>
      <c r="AA1826" s="108">
        <f t="shared" si="907"/>
        <v>46013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5" x14ac:dyDescent="0.2">
      <c r="A1827" s="102">
        <f t="shared" si="899"/>
        <v>46002</v>
      </c>
      <c r="B1827" s="103">
        <f t="shared" si="891"/>
        <v>36.691431520000002</v>
      </c>
      <c r="C1827" s="192">
        <f t="shared" si="909"/>
        <v>25.362411543438558</v>
      </c>
      <c r="D1827" s="104">
        <f t="shared" si="900"/>
        <v>1143.3130000000001</v>
      </c>
      <c r="E1827" s="105">
        <f t="shared" si="886"/>
        <v>1146.575</v>
      </c>
      <c r="F1827" s="106">
        <f t="shared" si="887"/>
        <v>45951</v>
      </c>
      <c r="G1827" s="107">
        <f t="shared" si="892"/>
        <v>2.8531119649648495E-3</v>
      </c>
      <c r="H1827" s="108">
        <f t="shared" si="905"/>
        <v>46013</v>
      </c>
      <c r="I1827" s="108">
        <f t="shared" si="893"/>
        <v>46013</v>
      </c>
      <c r="J1827" s="109">
        <f t="shared" si="901"/>
        <v>21</v>
      </c>
      <c r="K1827" s="109">
        <f t="shared" si="890"/>
        <v>14</v>
      </c>
      <c r="L1827" s="8">
        <f t="shared" si="902"/>
        <v>1.00190117</v>
      </c>
      <c r="M1827" s="110">
        <f t="shared" si="889"/>
        <v>1.00285311</v>
      </c>
      <c r="N1827" s="110">
        <f t="shared" si="910"/>
        <v>1.4320831298682359</v>
      </c>
      <c r="O1827" s="103">
        <f t="shared" si="888"/>
        <v>1.4348057599999999</v>
      </c>
      <c r="P1827" s="103">
        <f t="shared" si="894"/>
        <v>36.390134170000003</v>
      </c>
      <c r="Q1827" s="11">
        <f t="shared" si="908"/>
        <v>0</v>
      </c>
      <c r="R1827" s="30">
        <f t="shared" si="903"/>
        <v>0</v>
      </c>
      <c r="S1827" s="8">
        <f t="shared" si="895"/>
        <v>0</v>
      </c>
      <c r="T1827" s="113">
        <f t="shared" si="904"/>
        <v>0.16</v>
      </c>
      <c r="U1827" s="111">
        <f t="shared" si="885"/>
        <v>14</v>
      </c>
      <c r="V1827" s="111">
        <v>252</v>
      </c>
      <c r="W1827" s="110">
        <f t="shared" si="896"/>
        <v>1.0082796439999999</v>
      </c>
      <c r="X1827" s="103">
        <f t="shared" si="897"/>
        <v>0.30129735000000002</v>
      </c>
      <c r="Y1827" s="103">
        <f t="shared" si="898"/>
        <v>0</v>
      </c>
      <c r="Z1827" s="114" t="str">
        <f t="shared" si="906"/>
        <v>A+J=</v>
      </c>
      <c r="AA1827" s="108">
        <f t="shared" si="907"/>
        <v>46013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5" x14ac:dyDescent="0.2">
      <c r="A1828" s="102">
        <f t="shared" si="899"/>
        <v>46003</v>
      </c>
      <c r="B1828" s="103">
        <f t="shared" si="891"/>
        <v>36.718028839999995</v>
      </c>
      <c r="C1828" s="192">
        <f t="shared" si="909"/>
        <v>25.362411543438558</v>
      </c>
      <c r="D1828" s="104">
        <f t="shared" si="900"/>
        <v>1143.3130000000001</v>
      </c>
      <c r="E1828" s="105">
        <f t="shared" si="886"/>
        <v>1146.575</v>
      </c>
      <c r="F1828" s="106">
        <f t="shared" si="887"/>
        <v>45951</v>
      </c>
      <c r="G1828" s="107">
        <f t="shared" si="892"/>
        <v>2.8531119649648495E-3</v>
      </c>
      <c r="H1828" s="108">
        <f t="shared" si="905"/>
        <v>46013</v>
      </c>
      <c r="I1828" s="108">
        <f t="shared" si="893"/>
        <v>46013</v>
      </c>
      <c r="J1828" s="109">
        <f t="shared" si="901"/>
        <v>21</v>
      </c>
      <c r="K1828" s="109">
        <f t="shared" si="890"/>
        <v>15</v>
      </c>
      <c r="L1828" s="8">
        <f t="shared" si="902"/>
        <v>1.0020370999999999</v>
      </c>
      <c r="M1828" s="110">
        <f t="shared" si="889"/>
        <v>1.00285311</v>
      </c>
      <c r="N1828" s="110">
        <f t="shared" si="910"/>
        <v>1.4320831298682359</v>
      </c>
      <c r="O1828" s="103">
        <f t="shared" si="888"/>
        <v>1.4350004199999999</v>
      </c>
      <c r="P1828" s="103">
        <f t="shared" si="894"/>
        <v>36.395071209999998</v>
      </c>
      <c r="Q1828" s="11">
        <f t="shared" si="908"/>
        <v>0</v>
      </c>
      <c r="R1828" s="30">
        <f t="shared" si="903"/>
        <v>0</v>
      </c>
      <c r="S1828" s="8">
        <f t="shared" si="895"/>
        <v>0</v>
      </c>
      <c r="T1828" s="113">
        <f t="shared" si="904"/>
        <v>0.16</v>
      </c>
      <c r="U1828" s="111">
        <f t="shared" si="885"/>
        <v>15</v>
      </c>
      <c r="V1828" s="111">
        <v>252</v>
      </c>
      <c r="W1828" s="110">
        <f t="shared" si="896"/>
        <v>1.008873664</v>
      </c>
      <c r="X1828" s="103">
        <f t="shared" si="897"/>
        <v>0.32295763</v>
      </c>
      <c r="Y1828" s="103">
        <f t="shared" si="898"/>
        <v>0</v>
      </c>
      <c r="Z1828" s="114" t="str">
        <f t="shared" si="906"/>
        <v>A+J=</v>
      </c>
      <c r="AA1828" s="108">
        <f t="shared" si="907"/>
        <v>46013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5" x14ac:dyDescent="0.2">
      <c r="A1829" s="102">
        <f t="shared" si="899"/>
        <v>46004</v>
      </c>
      <c r="B1829" s="103">
        <f t="shared" si="891"/>
        <v>36.744646019999998</v>
      </c>
      <c r="C1829" s="192">
        <f t="shared" si="909"/>
        <v>25.362411543438558</v>
      </c>
      <c r="D1829" s="104">
        <f t="shared" si="900"/>
        <v>1143.3130000000001</v>
      </c>
      <c r="E1829" s="105">
        <f t="shared" si="886"/>
        <v>1146.575</v>
      </c>
      <c r="F1829" s="106">
        <f t="shared" si="887"/>
        <v>45951</v>
      </c>
      <c r="G1829" s="107">
        <f t="shared" si="892"/>
        <v>2.8531119649648495E-3</v>
      </c>
      <c r="H1829" s="108">
        <f t="shared" si="905"/>
        <v>46013</v>
      </c>
      <c r="I1829" s="108">
        <f t="shared" si="893"/>
        <v>46013</v>
      </c>
      <c r="J1829" s="109">
        <f t="shared" si="901"/>
        <v>21</v>
      </c>
      <c r="K1829" s="109">
        <f t="shared" si="890"/>
        <v>16</v>
      </c>
      <c r="L1829" s="8">
        <f t="shared" si="902"/>
        <v>1.0021730600000001</v>
      </c>
      <c r="M1829" s="110">
        <f t="shared" si="889"/>
        <v>1.00285311</v>
      </c>
      <c r="N1829" s="110">
        <f t="shared" si="910"/>
        <v>1.4320831298682359</v>
      </c>
      <c r="O1829" s="103">
        <f t="shared" si="888"/>
        <v>1.4351951300000001</v>
      </c>
      <c r="P1829" s="103">
        <f t="shared" si="894"/>
        <v>36.400009529999998</v>
      </c>
      <c r="Q1829" s="11">
        <f t="shared" si="908"/>
        <v>0</v>
      </c>
      <c r="R1829" s="30">
        <f t="shared" si="903"/>
        <v>0</v>
      </c>
      <c r="S1829" s="8">
        <f t="shared" si="895"/>
        <v>0</v>
      </c>
      <c r="T1829" s="113">
        <f t="shared" si="904"/>
        <v>0.16</v>
      </c>
      <c r="U1829" s="111">
        <f t="shared" ref="U1829:U1892" si="911">IF(Q1828&gt;0,1,IF(K1829=K1828,U1828,U1828+1))</f>
        <v>16</v>
      </c>
      <c r="V1829" s="111">
        <v>252</v>
      </c>
      <c r="W1829" s="110">
        <f t="shared" si="896"/>
        <v>1.0094680330000001</v>
      </c>
      <c r="X1829" s="103">
        <f t="shared" si="897"/>
        <v>0.34463649000000002</v>
      </c>
      <c r="Y1829" s="103">
        <f t="shared" si="898"/>
        <v>0</v>
      </c>
      <c r="Z1829" s="114" t="str">
        <f t="shared" si="906"/>
        <v>A+J=</v>
      </c>
      <c r="AA1829" s="108">
        <f t="shared" si="907"/>
        <v>46013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5" x14ac:dyDescent="0.2">
      <c r="A1830" s="102">
        <f t="shared" si="899"/>
        <v>46005</v>
      </c>
      <c r="B1830" s="103">
        <f t="shared" si="891"/>
        <v>36.744646019999998</v>
      </c>
      <c r="C1830" s="192">
        <f t="shared" si="909"/>
        <v>25.362411543438558</v>
      </c>
      <c r="D1830" s="104">
        <f t="shared" si="900"/>
        <v>1143.3130000000001</v>
      </c>
      <c r="E1830" s="105">
        <f t="shared" si="886"/>
        <v>1146.575</v>
      </c>
      <c r="F1830" s="106">
        <f t="shared" si="887"/>
        <v>45951</v>
      </c>
      <c r="G1830" s="107">
        <f t="shared" si="892"/>
        <v>2.8531119649648495E-3</v>
      </c>
      <c r="H1830" s="108">
        <f t="shared" si="905"/>
        <v>46013</v>
      </c>
      <c r="I1830" s="108">
        <f t="shared" si="893"/>
        <v>46013</v>
      </c>
      <c r="J1830" s="109">
        <f t="shared" si="901"/>
        <v>21</v>
      </c>
      <c r="K1830" s="109">
        <f t="shared" si="890"/>
        <v>16</v>
      </c>
      <c r="L1830" s="8">
        <f t="shared" si="902"/>
        <v>1.0021730600000001</v>
      </c>
      <c r="M1830" s="110">
        <f t="shared" si="889"/>
        <v>1.00285311</v>
      </c>
      <c r="N1830" s="110">
        <f t="shared" si="910"/>
        <v>1.4320831298682359</v>
      </c>
      <c r="O1830" s="103">
        <f t="shared" si="888"/>
        <v>1.4351951300000001</v>
      </c>
      <c r="P1830" s="103">
        <f t="shared" si="894"/>
        <v>36.400009529999998</v>
      </c>
      <c r="Q1830" s="11">
        <f t="shared" si="908"/>
        <v>0</v>
      </c>
      <c r="R1830" s="30">
        <f t="shared" si="903"/>
        <v>0</v>
      </c>
      <c r="S1830" s="8">
        <f t="shared" si="895"/>
        <v>0</v>
      </c>
      <c r="T1830" s="113">
        <f t="shared" si="904"/>
        <v>0.16</v>
      </c>
      <c r="U1830" s="111">
        <f t="shared" si="911"/>
        <v>16</v>
      </c>
      <c r="V1830" s="111">
        <v>252</v>
      </c>
      <c r="W1830" s="110">
        <f t="shared" si="896"/>
        <v>1.0094680330000001</v>
      </c>
      <c r="X1830" s="103">
        <f t="shared" si="897"/>
        <v>0.34463649000000002</v>
      </c>
      <c r="Y1830" s="103">
        <f t="shared" si="898"/>
        <v>0</v>
      </c>
      <c r="Z1830" s="114" t="str">
        <f t="shared" si="906"/>
        <v>A+J=</v>
      </c>
      <c r="AA1830" s="108">
        <f t="shared" si="907"/>
        <v>46013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5" x14ac:dyDescent="0.2">
      <c r="A1831" s="102">
        <f t="shared" si="899"/>
        <v>46006</v>
      </c>
      <c r="B1831" s="103">
        <f t="shared" si="891"/>
        <v>36.744646019999998</v>
      </c>
      <c r="C1831" s="192">
        <f t="shared" si="909"/>
        <v>25.362411543438558</v>
      </c>
      <c r="D1831" s="104">
        <f t="shared" si="900"/>
        <v>1143.3130000000001</v>
      </c>
      <c r="E1831" s="105">
        <f t="shared" si="886"/>
        <v>1146.575</v>
      </c>
      <c r="F1831" s="106">
        <f t="shared" si="887"/>
        <v>45951</v>
      </c>
      <c r="G1831" s="107">
        <f t="shared" si="892"/>
        <v>2.8531119649648495E-3</v>
      </c>
      <c r="H1831" s="108">
        <f t="shared" si="905"/>
        <v>46013</v>
      </c>
      <c r="I1831" s="108">
        <f t="shared" si="893"/>
        <v>46013</v>
      </c>
      <c r="J1831" s="109">
        <f t="shared" si="901"/>
        <v>21</v>
      </c>
      <c r="K1831" s="109">
        <f t="shared" si="890"/>
        <v>16</v>
      </c>
      <c r="L1831" s="8">
        <f t="shared" si="902"/>
        <v>1.0021730600000001</v>
      </c>
      <c r="M1831" s="110">
        <f t="shared" si="889"/>
        <v>1.00285311</v>
      </c>
      <c r="N1831" s="110">
        <f t="shared" si="910"/>
        <v>1.4320831298682359</v>
      </c>
      <c r="O1831" s="103">
        <f t="shared" si="888"/>
        <v>1.4351951300000001</v>
      </c>
      <c r="P1831" s="103">
        <f t="shared" si="894"/>
        <v>36.400009529999998</v>
      </c>
      <c r="Q1831" s="11">
        <f t="shared" si="908"/>
        <v>0</v>
      </c>
      <c r="R1831" s="30">
        <f t="shared" si="903"/>
        <v>0</v>
      </c>
      <c r="S1831" s="8">
        <f t="shared" si="895"/>
        <v>0</v>
      </c>
      <c r="T1831" s="113">
        <f t="shared" si="904"/>
        <v>0.16</v>
      </c>
      <c r="U1831" s="111">
        <f t="shared" si="911"/>
        <v>16</v>
      </c>
      <c r="V1831" s="111">
        <v>252</v>
      </c>
      <c r="W1831" s="110">
        <f t="shared" si="896"/>
        <v>1.0094680330000001</v>
      </c>
      <c r="X1831" s="103">
        <f t="shared" si="897"/>
        <v>0.34463649000000002</v>
      </c>
      <c r="Y1831" s="103">
        <f t="shared" si="898"/>
        <v>0</v>
      </c>
      <c r="Z1831" s="114" t="str">
        <f t="shared" si="906"/>
        <v>A+J=</v>
      </c>
      <c r="AA1831" s="108">
        <f t="shared" si="907"/>
        <v>46013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5" x14ac:dyDescent="0.2">
      <c r="A1832" s="102">
        <f t="shared" si="899"/>
        <v>46007</v>
      </c>
      <c r="B1832" s="103">
        <f t="shared" si="891"/>
        <v>36.771282100000001</v>
      </c>
      <c r="C1832" s="192">
        <f t="shared" si="909"/>
        <v>25.362411543438558</v>
      </c>
      <c r="D1832" s="104">
        <f t="shared" si="900"/>
        <v>1143.3130000000001</v>
      </c>
      <c r="E1832" s="105">
        <f t="shared" ref="E1832:E1895" si="912">IF($K1832=1,VLOOKUP($A1831,$AO$10:$AS$165,4),E1831)</f>
        <v>1146.575</v>
      </c>
      <c r="F1832" s="106">
        <f t="shared" ref="F1832:F1895" si="913">IF($K1832=1,VLOOKUP($A1831,$AO$10:$AS$165,5),F1831)</f>
        <v>45951</v>
      </c>
      <c r="G1832" s="107">
        <f t="shared" si="892"/>
        <v>2.8531119649648495E-3</v>
      </c>
      <c r="H1832" s="108">
        <f t="shared" si="905"/>
        <v>46013</v>
      </c>
      <c r="I1832" s="108">
        <f t="shared" si="893"/>
        <v>46013</v>
      </c>
      <c r="J1832" s="109">
        <f t="shared" si="901"/>
        <v>21</v>
      </c>
      <c r="K1832" s="109">
        <f t="shared" si="890"/>
        <v>17</v>
      </c>
      <c r="L1832" s="8">
        <f t="shared" si="902"/>
        <v>1.0023090299999999</v>
      </c>
      <c r="M1832" s="110">
        <f t="shared" si="889"/>
        <v>1.00285311</v>
      </c>
      <c r="N1832" s="110">
        <f t="shared" si="910"/>
        <v>1.4320831298682359</v>
      </c>
      <c r="O1832" s="103">
        <f t="shared" si="888"/>
        <v>1.43538985</v>
      </c>
      <c r="P1832" s="103">
        <f t="shared" si="894"/>
        <v>36.404948099999999</v>
      </c>
      <c r="Q1832" s="11">
        <f t="shared" si="908"/>
        <v>0</v>
      </c>
      <c r="R1832" s="30">
        <f t="shared" si="903"/>
        <v>0</v>
      </c>
      <c r="S1832" s="8">
        <f t="shared" si="895"/>
        <v>0</v>
      </c>
      <c r="T1832" s="113">
        <f t="shared" si="904"/>
        <v>0.16</v>
      </c>
      <c r="U1832" s="111">
        <f t="shared" si="911"/>
        <v>17</v>
      </c>
      <c r="V1832" s="111">
        <v>252</v>
      </c>
      <c r="W1832" s="110">
        <f t="shared" si="896"/>
        <v>1.0100627529999999</v>
      </c>
      <c r="X1832" s="103">
        <f t="shared" si="897"/>
        <v>0.36633399999999999</v>
      </c>
      <c r="Y1832" s="103">
        <f t="shared" si="898"/>
        <v>0</v>
      </c>
      <c r="Z1832" s="114" t="str">
        <f t="shared" si="906"/>
        <v>A+J=</v>
      </c>
      <c r="AA1832" s="108">
        <f t="shared" si="907"/>
        <v>46013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5" x14ac:dyDescent="0.2">
      <c r="A1833" s="102">
        <f t="shared" si="899"/>
        <v>46008</v>
      </c>
      <c r="B1833" s="103">
        <f t="shared" si="891"/>
        <v>36.797937560000001</v>
      </c>
      <c r="C1833" s="192">
        <f t="shared" si="909"/>
        <v>25.362411543438558</v>
      </c>
      <c r="D1833" s="104">
        <f t="shared" si="900"/>
        <v>1143.3130000000001</v>
      </c>
      <c r="E1833" s="105">
        <f t="shared" si="912"/>
        <v>1146.575</v>
      </c>
      <c r="F1833" s="106">
        <f t="shared" si="913"/>
        <v>45951</v>
      </c>
      <c r="G1833" s="107">
        <f t="shared" si="892"/>
        <v>2.8531119649648495E-3</v>
      </c>
      <c r="H1833" s="108">
        <f t="shared" si="905"/>
        <v>46013</v>
      </c>
      <c r="I1833" s="108">
        <f t="shared" si="893"/>
        <v>46013</v>
      </c>
      <c r="J1833" s="109">
        <f t="shared" si="901"/>
        <v>21</v>
      </c>
      <c r="K1833" s="109">
        <f t="shared" si="890"/>
        <v>18</v>
      </c>
      <c r="L1833" s="8">
        <f t="shared" si="902"/>
        <v>1.0024450199999999</v>
      </c>
      <c r="M1833" s="110">
        <f t="shared" si="889"/>
        <v>1.00285311</v>
      </c>
      <c r="N1833" s="110">
        <f t="shared" si="910"/>
        <v>1.4320831298682359</v>
      </c>
      <c r="O1833" s="103">
        <f t="shared" ref="O1833:O1896" si="914">TRUNC(TRUNC((L1833*N1833),15),8)</f>
        <v>1.4355846000000001</v>
      </c>
      <c r="P1833" s="103">
        <f t="shared" si="894"/>
        <v>36.409887429999998</v>
      </c>
      <c r="Q1833" s="11">
        <f t="shared" si="908"/>
        <v>0</v>
      </c>
      <c r="R1833" s="30">
        <f t="shared" si="903"/>
        <v>0</v>
      </c>
      <c r="S1833" s="8">
        <f t="shared" si="895"/>
        <v>0</v>
      </c>
      <c r="T1833" s="113">
        <f t="shared" si="904"/>
        <v>0.16</v>
      </c>
      <c r="U1833" s="111">
        <f t="shared" si="911"/>
        <v>18</v>
      </c>
      <c r="V1833" s="111">
        <v>252</v>
      </c>
      <c r="W1833" s="110">
        <f t="shared" si="896"/>
        <v>1.0106578230000001</v>
      </c>
      <c r="X1833" s="103">
        <f t="shared" si="897"/>
        <v>0.38805012999999999</v>
      </c>
      <c r="Y1833" s="103">
        <f t="shared" si="898"/>
        <v>0</v>
      </c>
      <c r="Z1833" s="114" t="str">
        <f t="shared" si="906"/>
        <v>A+J=</v>
      </c>
      <c r="AA1833" s="108">
        <f t="shared" si="907"/>
        <v>46013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5" x14ac:dyDescent="0.2">
      <c r="A1834" s="102">
        <f t="shared" si="899"/>
        <v>46009</v>
      </c>
      <c r="B1834" s="103">
        <f t="shared" si="891"/>
        <v>36.824612190000003</v>
      </c>
      <c r="C1834" s="192">
        <f t="shared" si="909"/>
        <v>25.362411543438558</v>
      </c>
      <c r="D1834" s="104">
        <f t="shared" si="900"/>
        <v>1143.3130000000001</v>
      </c>
      <c r="E1834" s="105">
        <f t="shared" si="912"/>
        <v>1146.575</v>
      </c>
      <c r="F1834" s="106">
        <f t="shared" si="913"/>
        <v>45951</v>
      </c>
      <c r="G1834" s="107">
        <f t="shared" si="892"/>
        <v>2.8531119649648495E-3</v>
      </c>
      <c r="H1834" s="108">
        <f t="shared" si="905"/>
        <v>46013</v>
      </c>
      <c r="I1834" s="108">
        <f t="shared" si="893"/>
        <v>46013</v>
      </c>
      <c r="J1834" s="109">
        <f t="shared" si="901"/>
        <v>21</v>
      </c>
      <c r="K1834" s="109">
        <f t="shared" si="890"/>
        <v>19</v>
      </c>
      <c r="L1834" s="8">
        <f t="shared" si="902"/>
        <v>1.00258103</v>
      </c>
      <c r="M1834" s="110">
        <f t="shared" ref="M1834:M1897" si="915">IF(I1834&gt;I1833,L1833,M1833)</f>
        <v>1.00285311</v>
      </c>
      <c r="N1834" s="110">
        <f t="shared" si="910"/>
        <v>1.4320831298682359</v>
      </c>
      <c r="O1834" s="103">
        <f t="shared" si="914"/>
        <v>1.4357793700000001</v>
      </c>
      <c r="P1834" s="103">
        <f t="shared" si="894"/>
        <v>36.414827260000003</v>
      </c>
      <c r="Q1834" s="11">
        <f t="shared" si="908"/>
        <v>0</v>
      </c>
      <c r="R1834" s="30">
        <f t="shared" si="903"/>
        <v>0</v>
      </c>
      <c r="S1834" s="8">
        <f t="shared" si="895"/>
        <v>0</v>
      </c>
      <c r="T1834" s="113">
        <f t="shared" si="904"/>
        <v>0.16</v>
      </c>
      <c r="U1834" s="111">
        <f t="shared" si="911"/>
        <v>19</v>
      </c>
      <c r="V1834" s="111">
        <v>252</v>
      </c>
      <c r="W1834" s="110">
        <f t="shared" si="896"/>
        <v>1.0112532439999999</v>
      </c>
      <c r="X1834" s="103">
        <f t="shared" si="897"/>
        <v>0.40978492999999999</v>
      </c>
      <c r="Y1834" s="103">
        <f t="shared" si="898"/>
        <v>0</v>
      </c>
      <c r="Z1834" s="114" t="str">
        <f t="shared" si="906"/>
        <v>A+J=</v>
      </c>
      <c r="AA1834" s="108">
        <f t="shared" si="907"/>
        <v>46013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5" x14ac:dyDescent="0.2">
      <c r="A1835" s="102">
        <f t="shared" si="899"/>
        <v>46010</v>
      </c>
      <c r="B1835" s="103">
        <f t="shared" si="891"/>
        <v>36.851306479999998</v>
      </c>
      <c r="C1835" s="192">
        <f t="shared" si="909"/>
        <v>25.362411543438558</v>
      </c>
      <c r="D1835" s="104">
        <f t="shared" si="900"/>
        <v>1143.3130000000001</v>
      </c>
      <c r="E1835" s="105">
        <f t="shared" si="912"/>
        <v>1146.575</v>
      </c>
      <c r="F1835" s="106">
        <f t="shared" si="913"/>
        <v>45951</v>
      </c>
      <c r="G1835" s="107">
        <f t="shared" si="892"/>
        <v>2.8531119649648495E-3</v>
      </c>
      <c r="H1835" s="108">
        <f t="shared" si="905"/>
        <v>46013</v>
      </c>
      <c r="I1835" s="108">
        <f t="shared" si="893"/>
        <v>46013</v>
      </c>
      <c r="J1835" s="109">
        <f t="shared" si="901"/>
        <v>21</v>
      </c>
      <c r="K1835" s="109">
        <f t="shared" si="890"/>
        <v>20</v>
      </c>
      <c r="L1835" s="8">
        <f t="shared" si="902"/>
        <v>1.0027170599999999</v>
      </c>
      <c r="M1835" s="110">
        <f t="shared" si="915"/>
        <v>1.00285311</v>
      </c>
      <c r="N1835" s="110">
        <f t="shared" si="910"/>
        <v>1.4320831298682359</v>
      </c>
      <c r="O1835" s="103">
        <f t="shared" si="914"/>
        <v>1.4359741800000001</v>
      </c>
      <c r="P1835" s="103">
        <f t="shared" si="894"/>
        <v>36.41976811</v>
      </c>
      <c r="Q1835" s="11">
        <f t="shared" si="908"/>
        <v>0</v>
      </c>
      <c r="R1835" s="30">
        <f t="shared" si="903"/>
        <v>0</v>
      </c>
      <c r="S1835" s="8">
        <f t="shared" si="895"/>
        <v>0</v>
      </c>
      <c r="T1835" s="113">
        <f t="shared" si="904"/>
        <v>0.16</v>
      </c>
      <c r="U1835" s="111">
        <f t="shared" si="911"/>
        <v>20</v>
      </c>
      <c r="V1835" s="111">
        <v>252</v>
      </c>
      <c r="W1835" s="110">
        <f t="shared" si="896"/>
        <v>1.0118490149999999</v>
      </c>
      <c r="X1835" s="103">
        <f t="shared" si="897"/>
        <v>0.43153837</v>
      </c>
      <c r="Y1835" s="103">
        <f t="shared" si="898"/>
        <v>0</v>
      </c>
      <c r="Z1835" s="114" t="str">
        <f t="shared" si="906"/>
        <v>A+J=</v>
      </c>
      <c r="AA1835" s="108">
        <f t="shared" si="907"/>
        <v>46013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5" x14ac:dyDescent="0.2">
      <c r="A1836" s="102">
        <f t="shared" si="899"/>
        <v>46011</v>
      </c>
      <c r="B1836" s="103">
        <f t="shared" si="891"/>
        <v>36.87802026</v>
      </c>
      <c r="C1836" s="192">
        <f t="shared" si="909"/>
        <v>25.362411543438558</v>
      </c>
      <c r="D1836" s="104">
        <f t="shared" si="900"/>
        <v>1143.3130000000001</v>
      </c>
      <c r="E1836" s="105">
        <f t="shared" si="912"/>
        <v>1146.575</v>
      </c>
      <c r="F1836" s="106">
        <f t="shared" si="913"/>
        <v>45951</v>
      </c>
      <c r="G1836" s="107">
        <f t="shared" si="892"/>
        <v>2.8531119649648495E-3</v>
      </c>
      <c r="H1836" s="108">
        <f t="shared" si="905"/>
        <v>46042</v>
      </c>
      <c r="I1836" s="108">
        <f t="shared" si="893"/>
        <v>46013</v>
      </c>
      <c r="J1836" s="109">
        <f t="shared" si="901"/>
        <v>21</v>
      </c>
      <c r="K1836" s="109">
        <f t="shared" ref="K1836:K1899" si="916">(J1836-(NETWORKDAYS(A1836,I1836,AD$171:AD$502)-1))</f>
        <v>21</v>
      </c>
      <c r="L1836" s="8">
        <f t="shared" si="902"/>
        <v>1.00285311</v>
      </c>
      <c r="M1836" s="110">
        <f t="shared" si="915"/>
        <v>1.00285311</v>
      </c>
      <c r="N1836" s="110">
        <f t="shared" si="910"/>
        <v>1.4320831298682359</v>
      </c>
      <c r="O1836" s="103">
        <f t="shared" si="914"/>
        <v>1.4361690199999999</v>
      </c>
      <c r="P1836" s="103">
        <f t="shared" si="894"/>
        <v>36.424709729999996</v>
      </c>
      <c r="Q1836" s="11">
        <f t="shared" si="908"/>
        <v>0</v>
      </c>
      <c r="R1836" s="30">
        <f t="shared" si="903"/>
        <v>0</v>
      </c>
      <c r="S1836" s="8">
        <f t="shared" si="895"/>
        <v>0</v>
      </c>
      <c r="T1836" s="113">
        <f t="shared" si="904"/>
        <v>0.16</v>
      </c>
      <c r="U1836" s="111">
        <f t="shared" si="911"/>
        <v>21</v>
      </c>
      <c r="V1836" s="111">
        <v>252</v>
      </c>
      <c r="W1836" s="110">
        <f t="shared" si="896"/>
        <v>1.0124451379999999</v>
      </c>
      <c r="X1836" s="103">
        <f t="shared" si="897"/>
        <v>0.45331052999999999</v>
      </c>
      <c r="Y1836" s="103">
        <f t="shared" si="898"/>
        <v>0</v>
      </c>
      <c r="Z1836" s="114" t="str">
        <f t="shared" si="906"/>
        <v>A+J=</v>
      </c>
      <c r="AA1836" s="108">
        <f t="shared" si="907"/>
        <v>46013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5" x14ac:dyDescent="0.2">
      <c r="A1837" s="102">
        <f t="shared" si="899"/>
        <v>46012</v>
      </c>
      <c r="B1837" s="103">
        <f t="shared" si="891"/>
        <v>36.87802026</v>
      </c>
      <c r="C1837" s="192">
        <f t="shared" si="909"/>
        <v>25.362411543438558</v>
      </c>
      <c r="D1837" s="104">
        <f t="shared" si="900"/>
        <v>1143.3130000000001</v>
      </c>
      <c r="E1837" s="105">
        <f t="shared" si="912"/>
        <v>1146.575</v>
      </c>
      <c r="F1837" s="106">
        <f t="shared" si="913"/>
        <v>45951</v>
      </c>
      <c r="G1837" s="107">
        <f t="shared" si="892"/>
        <v>2.8531119649648495E-3</v>
      </c>
      <c r="H1837" s="108">
        <f t="shared" si="905"/>
        <v>46042</v>
      </c>
      <c r="I1837" s="108">
        <f t="shared" si="893"/>
        <v>46013</v>
      </c>
      <c r="J1837" s="109">
        <f t="shared" si="901"/>
        <v>21</v>
      </c>
      <c r="K1837" s="109">
        <f t="shared" si="916"/>
        <v>21</v>
      </c>
      <c r="L1837" s="8">
        <f t="shared" si="902"/>
        <v>1.00285311</v>
      </c>
      <c r="M1837" s="110">
        <f t="shared" si="915"/>
        <v>1.00285311</v>
      </c>
      <c r="N1837" s="110">
        <f t="shared" si="910"/>
        <v>1.4320831298682359</v>
      </c>
      <c r="O1837" s="103">
        <f t="shared" si="914"/>
        <v>1.4361690199999999</v>
      </c>
      <c r="P1837" s="103">
        <f t="shared" si="894"/>
        <v>36.424709729999996</v>
      </c>
      <c r="Q1837" s="11">
        <f t="shared" si="908"/>
        <v>0</v>
      </c>
      <c r="R1837" s="30">
        <f t="shared" si="903"/>
        <v>0</v>
      </c>
      <c r="S1837" s="8">
        <f t="shared" si="895"/>
        <v>0</v>
      </c>
      <c r="T1837" s="113">
        <f t="shared" si="904"/>
        <v>0.16</v>
      </c>
      <c r="U1837" s="111">
        <f t="shared" si="911"/>
        <v>21</v>
      </c>
      <c r="V1837" s="111">
        <v>252</v>
      </c>
      <c r="W1837" s="110">
        <f t="shared" si="896"/>
        <v>1.0124451379999999</v>
      </c>
      <c r="X1837" s="103">
        <f t="shared" si="897"/>
        <v>0.45331052999999999</v>
      </c>
      <c r="Y1837" s="103">
        <f t="shared" si="898"/>
        <v>0</v>
      </c>
      <c r="Z1837" s="114" t="str">
        <f t="shared" si="906"/>
        <v>A+J=</v>
      </c>
      <c r="AA1837" s="108">
        <f t="shared" si="907"/>
        <v>46013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5" x14ac:dyDescent="0.2">
      <c r="A1838" s="102">
        <f t="shared" si="899"/>
        <v>46013</v>
      </c>
      <c r="B1838" s="103">
        <f t="shared" si="891"/>
        <v>36.87802026</v>
      </c>
      <c r="C1838" s="192">
        <f t="shared" si="909"/>
        <v>25.362411543438558</v>
      </c>
      <c r="D1838" s="104">
        <f t="shared" si="900"/>
        <v>1143.3130000000001</v>
      </c>
      <c r="E1838" s="105">
        <f t="shared" si="912"/>
        <v>1146.575</v>
      </c>
      <c r="F1838" s="106">
        <f t="shared" si="913"/>
        <v>45951</v>
      </c>
      <c r="G1838" s="107">
        <f t="shared" si="892"/>
        <v>2.8531119649648495E-3</v>
      </c>
      <c r="H1838" s="108">
        <f t="shared" si="905"/>
        <v>46042</v>
      </c>
      <c r="I1838" s="108">
        <f t="shared" si="893"/>
        <v>46013</v>
      </c>
      <c r="J1838" s="109">
        <f t="shared" si="901"/>
        <v>21</v>
      </c>
      <c r="K1838" s="109">
        <f t="shared" si="916"/>
        <v>21</v>
      </c>
      <c r="L1838" s="8">
        <f t="shared" si="902"/>
        <v>1.00285311</v>
      </c>
      <c r="M1838" s="110">
        <f t="shared" si="915"/>
        <v>1.00285311</v>
      </c>
      <c r="N1838" s="110">
        <f t="shared" si="910"/>
        <v>1.4320831298682359</v>
      </c>
      <c r="O1838" s="103">
        <f t="shared" si="914"/>
        <v>1.4361690199999999</v>
      </c>
      <c r="P1838" s="103">
        <f t="shared" si="894"/>
        <v>36.424709729999996</v>
      </c>
      <c r="Q1838" s="11">
        <f t="shared" si="908"/>
        <v>60</v>
      </c>
      <c r="R1838" s="30">
        <f t="shared" si="903"/>
        <v>0.21861900000000001</v>
      </c>
      <c r="S1838" s="8">
        <f t="shared" si="895"/>
        <v>7.9631336099999999</v>
      </c>
      <c r="T1838" s="113">
        <f t="shared" si="904"/>
        <v>0.16</v>
      </c>
      <c r="U1838" s="111">
        <f t="shared" si="911"/>
        <v>21</v>
      </c>
      <c r="V1838" s="111">
        <v>252</v>
      </c>
      <c r="W1838" s="110">
        <f t="shared" si="896"/>
        <v>1.0124451379999999</v>
      </c>
      <c r="X1838" s="103">
        <f t="shared" si="897"/>
        <v>0.45331052999999999</v>
      </c>
      <c r="Y1838" s="103">
        <f t="shared" si="898"/>
        <v>8.4164441399999994</v>
      </c>
      <c r="Z1838" s="114" t="str">
        <f t="shared" si="906"/>
        <v>A+J=</v>
      </c>
      <c r="AA1838" s="108">
        <f t="shared" si="907"/>
        <v>46013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5" x14ac:dyDescent="0.2">
      <c r="A1839" s="102">
        <f t="shared" si="899"/>
        <v>46014</v>
      </c>
      <c r="B1839" s="103">
        <f t="shared" si="891"/>
        <v>28.482614479999999</v>
      </c>
      <c r="C1839" s="192">
        <f t="shared" si="909"/>
        <v>19.817706498902783</v>
      </c>
      <c r="D1839" s="104">
        <f t="shared" si="900"/>
        <v>1143.3130000000001</v>
      </c>
      <c r="E1839" s="105">
        <f t="shared" si="912"/>
        <v>1146.575</v>
      </c>
      <c r="F1839" s="106">
        <f t="shared" si="913"/>
        <v>45983</v>
      </c>
      <c r="G1839" s="107">
        <f t="shared" si="892"/>
        <v>2.8531119649648495E-3</v>
      </c>
      <c r="H1839" s="108">
        <f t="shared" si="905"/>
        <v>46042</v>
      </c>
      <c r="I1839" s="108">
        <f t="shared" si="893"/>
        <v>46042</v>
      </c>
      <c r="J1839" s="109">
        <f t="shared" si="901"/>
        <v>19</v>
      </c>
      <c r="K1839" s="109">
        <f t="shared" si="916"/>
        <v>1</v>
      </c>
      <c r="L1839" s="8">
        <f t="shared" si="902"/>
        <v>1.0001499599999999</v>
      </c>
      <c r="M1839" s="110">
        <f t="shared" si="915"/>
        <v>1.00285311</v>
      </c>
      <c r="N1839" s="110">
        <f t="shared" si="910"/>
        <v>1.4361690205668942</v>
      </c>
      <c r="O1839" s="103">
        <f t="shared" si="914"/>
        <v>1.43638438</v>
      </c>
      <c r="P1839" s="103">
        <f t="shared" si="894"/>
        <v>28.465844059999998</v>
      </c>
      <c r="Q1839" s="11">
        <f t="shared" si="908"/>
        <v>0</v>
      </c>
      <c r="R1839" s="30">
        <f t="shared" si="903"/>
        <v>0</v>
      </c>
      <c r="S1839" s="8">
        <f t="shared" si="895"/>
        <v>0</v>
      </c>
      <c r="T1839" s="113">
        <f t="shared" si="904"/>
        <v>0.16</v>
      </c>
      <c r="U1839" s="111">
        <f t="shared" si="911"/>
        <v>1</v>
      </c>
      <c r="V1839" s="111">
        <v>252</v>
      </c>
      <c r="W1839" s="110">
        <f t="shared" si="896"/>
        <v>1.0005891419999999</v>
      </c>
      <c r="X1839" s="103">
        <f t="shared" si="897"/>
        <v>1.6770420000000001E-2</v>
      </c>
      <c r="Y1839" s="103">
        <f t="shared" si="898"/>
        <v>0</v>
      </c>
      <c r="Z1839" s="114" t="str">
        <f t="shared" si="906"/>
        <v>A+J=</v>
      </c>
      <c r="AA1839" s="108">
        <f t="shared" si="907"/>
        <v>46042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5" x14ac:dyDescent="0.2">
      <c r="A1840" s="102">
        <f t="shared" si="899"/>
        <v>46015</v>
      </c>
      <c r="B1840" s="103">
        <f t="shared" si="891"/>
        <v>28.503668510000001</v>
      </c>
      <c r="C1840" s="192">
        <f t="shared" si="909"/>
        <v>19.817706498902783</v>
      </c>
      <c r="D1840" s="104">
        <f t="shared" si="900"/>
        <v>1143.3130000000001</v>
      </c>
      <c r="E1840" s="105">
        <f t="shared" si="912"/>
        <v>1146.575</v>
      </c>
      <c r="F1840" s="106">
        <f t="shared" si="913"/>
        <v>45983</v>
      </c>
      <c r="G1840" s="107">
        <f t="shared" si="892"/>
        <v>2.8531119649648495E-3</v>
      </c>
      <c r="H1840" s="108">
        <f t="shared" si="905"/>
        <v>46042</v>
      </c>
      <c r="I1840" s="108">
        <f t="shared" si="893"/>
        <v>46042</v>
      </c>
      <c r="J1840" s="109">
        <f t="shared" si="901"/>
        <v>19</v>
      </c>
      <c r="K1840" s="109">
        <f t="shared" si="916"/>
        <v>2</v>
      </c>
      <c r="L1840" s="8">
        <f t="shared" si="902"/>
        <v>1.0002999400000001</v>
      </c>
      <c r="M1840" s="110">
        <f t="shared" si="915"/>
        <v>1.00285311</v>
      </c>
      <c r="N1840" s="110">
        <f t="shared" si="910"/>
        <v>1.4361690205668942</v>
      </c>
      <c r="O1840" s="103">
        <f t="shared" si="914"/>
        <v>1.4365997800000001</v>
      </c>
      <c r="P1840" s="103">
        <f t="shared" si="894"/>
        <v>28.470112790000002</v>
      </c>
      <c r="Q1840" s="11">
        <f t="shared" si="908"/>
        <v>0</v>
      </c>
      <c r="R1840" s="30">
        <f t="shared" si="903"/>
        <v>0</v>
      </c>
      <c r="S1840" s="8">
        <f t="shared" si="895"/>
        <v>0</v>
      </c>
      <c r="T1840" s="113">
        <f t="shared" si="904"/>
        <v>0.16</v>
      </c>
      <c r="U1840" s="111">
        <f t="shared" si="911"/>
        <v>2</v>
      </c>
      <c r="V1840" s="111">
        <v>252</v>
      </c>
      <c r="W1840" s="110">
        <f t="shared" si="896"/>
        <v>1.0011786300000001</v>
      </c>
      <c r="X1840" s="103">
        <f t="shared" si="897"/>
        <v>3.3555719999999997E-2</v>
      </c>
      <c r="Y1840" s="103">
        <f t="shared" si="898"/>
        <v>0</v>
      </c>
      <c r="Z1840" s="114" t="str">
        <f t="shared" si="906"/>
        <v>A+J=</v>
      </c>
      <c r="AA1840" s="108">
        <f t="shared" si="907"/>
        <v>46042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5" x14ac:dyDescent="0.2">
      <c r="A1841" s="102">
        <f t="shared" si="899"/>
        <v>46016</v>
      </c>
      <c r="B1841" s="103">
        <f t="shared" si="891"/>
        <v>28.524738320000001</v>
      </c>
      <c r="C1841" s="192">
        <f t="shared" si="909"/>
        <v>19.817706498902783</v>
      </c>
      <c r="D1841" s="104">
        <f t="shared" si="900"/>
        <v>1143.3130000000001</v>
      </c>
      <c r="E1841" s="105">
        <f t="shared" si="912"/>
        <v>1146.575</v>
      </c>
      <c r="F1841" s="106">
        <f t="shared" si="913"/>
        <v>45983</v>
      </c>
      <c r="G1841" s="107">
        <f t="shared" si="892"/>
        <v>2.8531119649648495E-3</v>
      </c>
      <c r="H1841" s="108">
        <f t="shared" si="905"/>
        <v>46042</v>
      </c>
      <c r="I1841" s="108">
        <f t="shared" si="893"/>
        <v>46042</v>
      </c>
      <c r="J1841" s="109">
        <f t="shared" si="901"/>
        <v>19</v>
      </c>
      <c r="K1841" s="109">
        <f t="shared" si="916"/>
        <v>3</v>
      </c>
      <c r="L1841" s="8">
        <f t="shared" si="902"/>
        <v>1.0004499499999999</v>
      </c>
      <c r="M1841" s="110">
        <f t="shared" si="915"/>
        <v>1.00285311</v>
      </c>
      <c r="N1841" s="110">
        <f t="shared" si="910"/>
        <v>1.4361690205668942</v>
      </c>
      <c r="O1841" s="103">
        <f t="shared" si="914"/>
        <v>1.4368152199999999</v>
      </c>
      <c r="P1841" s="103">
        <f t="shared" si="894"/>
        <v>28.47438232</v>
      </c>
      <c r="Q1841" s="11">
        <f t="shared" si="908"/>
        <v>0</v>
      </c>
      <c r="R1841" s="30">
        <f t="shared" si="903"/>
        <v>0</v>
      </c>
      <c r="S1841" s="8">
        <f t="shared" si="895"/>
        <v>0</v>
      </c>
      <c r="T1841" s="113">
        <f t="shared" si="904"/>
        <v>0.16</v>
      </c>
      <c r="U1841" s="111">
        <f t="shared" si="911"/>
        <v>3</v>
      </c>
      <c r="V1841" s="111">
        <v>252</v>
      </c>
      <c r="W1841" s="110">
        <f t="shared" si="896"/>
        <v>1.001768467</v>
      </c>
      <c r="X1841" s="103">
        <f t="shared" si="897"/>
        <v>5.0355999999999998E-2</v>
      </c>
      <c r="Y1841" s="103">
        <f t="shared" si="898"/>
        <v>0</v>
      </c>
      <c r="Z1841" s="114" t="str">
        <f t="shared" si="906"/>
        <v>A+J=</v>
      </c>
      <c r="AA1841" s="108">
        <f t="shared" si="907"/>
        <v>46042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5" x14ac:dyDescent="0.2">
      <c r="A1842" s="102">
        <f t="shared" si="899"/>
        <v>46017</v>
      </c>
      <c r="B1842" s="103">
        <f t="shared" si="891"/>
        <v>28.524738320000001</v>
      </c>
      <c r="C1842" s="192">
        <f t="shared" si="909"/>
        <v>19.817706498902783</v>
      </c>
      <c r="D1842" s="104">
        <f t="shared" si="900"/>
        <v>1143.3130000000001</v>
      </c>
      <c r="E1842" s="105">
        <f t="shared" si="912"/>
        <v>1146.575</v>
      </c>
      <c r="F1842" s="106">
        <f t="shared" si="913"/>
        <v>45983</v>
      </c>
      <c r="G1842" s="107">
        <f t="shared" si="892"/>
        <v>2.8531119649648495E-3</v>
      </c>
      <c r="H1842" s="108">
        <f t="shared" si="905"/>
        <v>46042</v>
      </c>
      <c r="I1842" s="108">
        <f t="shared" si="893"/>
        <v>46042</v>
      </c>
      <c r="J1842" s="109">
        <f t="shared" si="901"/>
        <v>19</v>
      </c>
      <c r="K1842" s="109">
        <f t="shared" si="916"/>
        <v>3</v>
      </c>
      <c r="L1842" s="8">
        <f t="shared" si="902"/>
        <v>1.0004499499999999</v>
      </c>
      <c r="M1842" s="110">
        <f t="shared" si="915"/>
        <v>1.00285311</v>
      </c>
      <c r="N1842" s="110">
        <f t="shared" si="910"/>
        <v>1.4361690205668942</v>
      </c>
      <c r="O1842" s="103">
        <f t="shared" si="914"/>
        <v>1.4368152199999999</v>
      </c>
      <c r="P1842" s="103">
        <f t="shared" si="894"/>
        <v>28.47438232</v>
      </c>
      <c r="Q1842" s="11">
        <f t="shared" si="908"/>
        <v>0</v>
      </c>
      <c r="R1842" s="30">
        <f t="shared" si="903"/>
        <v>0</v>
      </c>
      <c r="S1842" s="8">
        <f t="shared" si="895"/>
        <v>0</v>
      </c>
      <c r="T1842" s="113">
        <f t="shared" si="904"/>
        <v>0.16</v>
      </c>
      <c r="U1842" s="111">
        <f t="shared" si="911"/>
        <v>3</v>
      </c>
      <c r="V1842" s="111">
        <v>252</v>
      </c>
      <c r="W1842" s="110">
        <f t="shared" si="896"/>
        <v>1.001768467</v>
      </c>
      <c r="X1842" s="103">
        <f t="shared" si="897"/>
        <v>5.0355999999999998E-2</v>
      </c>
      <c r="Y1842" s="103">
        <f t="shared" si="898"/>
        <v>0</v>
      </c>
      <c r="Z1842" s="114" t="str">
        <f t="shared" si="906"/>
        <v>A+J=</v>
      </c>
      <c r="AA1842" s="108">
        <f t="shared" si="907"/>
        <v>46042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5" x14ac:dyDescent="0.2">
      <c r="A1843" s="102">
        <f t="shared" si="899"/>
        <v>46018</v>
      </c>
      <c r="B1843" s="103">
        <f t="shared" si="891"/>
        <v>28.545823210000002</v>
      </c>
      <c r="C1843" s="192">
        <f t="shared" si="909"/>
        <v>19.817706498902783</v>
      </c>
      <c r="D1843" s="104">
        <f t="shared" si="900"/>
        <v>1143.3130000000001</v>
      </c>
      <c r="E1843" s="105">
        <f t="shared" si="912"/>
        <v>1146.575</v>
      </c>
      <c r="F1843" s="106">
        <f t="shared" si="913"/>
        <v>45983</v>
      </c>
      <c r="G1843" s="107">
        <f t="shared" si="892"/>
        <v>2.8531119649648495E-3</v>
      </c>
      <c r="H1843" s="108">
        <f t="shared" si="905"/>
        <v>46042</v>
      </c>
      <c r="I1843" s="108">
        <f t="shared" si="893"/>
        <v>46042</v>
      </c>
      <c r="J1843" s="109">
        <f t="shared" si="901"/>
        <v>19</v>
      </c>
      <c r="K1843" s="109">
        <f t="shared" si="916"/>
        <v>4</v>
      </c>
      <c r="L1843" s="8">
        <f t="shared" si="902"/>
        <v>1.0005999699999999</v>
      </c>
      <c r="M1843" s="110">
        <f t="shared" si="915"/>
        <v>1.00285311</v>
      </c>
      <c r="N1843" s="110">
        <f t="shared" si="910"/>
        <v>1.4361690205668942</v>
      </c>
      <c r="O1843" s="103">
        <f t="shared" si="914"/>
        <v>1.43703067</v>
      </c>
      <c r="P1843" s="103">
        <f t="shared" si="894"/>
        <v>28.47865204</v>
      </c>
      <c r="Q1843" s="11">
        <f t="shared" si="908"/>
        <v>0</v>
      </c>
      <c r="R1843" s="30">
        <f t="shared" si="903"/>
        <v>0</v>
      </c>
      <c r="S1843" s="8">
        <f t="shared" si="895"/>
        <v>0</v>
      </c>
      <c r="T1843" s="113">
        <f t="shared" si="904"/>
        <v>0.16</v>
      </c>
      <c r="U1843" s="111">
        <f t="shared" si="911"/>
        <v>4</v>
      </c>
      <c r="V1843" s="111">
        <v>252</v>
      </c>
      <c r="W1843" s="110">
        <f t="shared" si="896"/>
        <v>1.0023586499999999</v>
      </c>
      <c r="X1843" s="103">
        <f t="shared" si="897"/>
        <v>6.7171170000000002E-2</v>
      </c>
      <c r="Y1843" s="103">
        <f t="shared" si="898"/>
        <v>0</v>
      </c>
      <c r="Z1843" s="114" t="str">
        <f t="shared" si="906"/>
        <v>A+J=</v>
      </c>
      <c r="AA1843" s="108">
        <f t="shared" si="907"/>
        <v>46042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5" x14ac:dyDescent="0.2">
      <c r="A1844" s="102">
        <f t="shared" si="899"/>
        <v>46019</v>
      </c>
      <c r="B1844" s="103">
        <f t="shared" si="891"/>
        <v>28.545823210000002</v>
      </c>
      <c r="C1844" s="192">
        <f t="shared" si="909"/>
        <v>19.817706498902783</v>
      </c>
      <c r="D1844" s="104">
        <f t="shared" si="900"/>
        <v>1143.3130000000001</v>
      </c>
      <c r="E1844" s="105">
        <f t="shared" si="912"/>
        <v>1146.575</v>
      </c>
      <c r="F1844" s="106">
        <f t="shared" si="913"/>
        <v>45983</v>
      </c>
      <c r="G1844" s="107">
        <f t="shared" si="892"/>
        <v>2.8531119649648495E-3</v>
      </c>
      <c r="H1844" s="108">
        <f t="shared" si="905"/>
        <v>46042</v>
      </c>
      <c r="I1844" s="108">
        <f t="shared" si="893"/>
        <v>46042</v>
      </c>
      <c r="J1844" s="109">
        <f t="shared" si="901"/>
        <v>19</v>
      </c>
      <c r="K1844" s="109">
        <f t="shared" si="916"/>
        <v>4</v>
      </c>
      <c r="L1844" s="8">
        <f t="shared" si="902"/>
        <v>1.0005999699999999</v>
      </c>
      <c r="M1844" s="110">
        <f t="shared" si="915"/>
        <v>1.00285311</v>
      </c>
      <c r="N1844" s="110">
        <f t="shared" si="910"/>
        <v>1.4361690205668942</v>
      </c>
      <c r="O1844" s="103">
        <f t="shared" si="914"/>
        <v>1.43703067</v>
      </c>
      <c r="P1844" s="103">
        <f t="shared" si="894"/>
        <v>28.47865204</v>
      </c>
      <c r="Q1844" s="11">
        <f t="shared" si="908"/>
        <v>0</v>
      </c>
      <c r="R1844" s="30">
        <f t="shared" si="903"/>
        <v>0</v>
      </c>
      <c r="S1844" s="8">
        <f t="shared" si="895"/>
        <v>0</v>
      </c>
      <c r="T1844" s="113">
        <f t="shared" si="904"/>
        <v>0.16</v>
      </c>
      <c r="U1844" s="111">
        <f t="shared" si="911"/>
        <v>4</v>
      </c>
      <c r="V1844" s="111">
        <v>252</v>
      </c>
      <c r="W1844" s="110">
        <f t="shared" si="896"/>
        <v>1.0023586499999999</v>
      </c>
      <c r="X1844" s="103">
        <f t="shared" si="897"/>
        <v>6.7171170000000002E-2</v>
      </c>
      <c r="Y1844" s="103">
        <f t="shared" si="898"/>
        <v>0</v>
      </c>
      <c r="Z1844" s="114" t="str">
        <f t="shared" si="906"/>
        <v>A+J=</v>
      </c>
      <c r="AA1844" s="108">
        <f t="shared" si="907"/>
        <v>46042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5" x14ac:dyDescent="0.2">
      <c r="A1845" s="102">
        <f t="shared" si="899"/>
        <v>46020</v>
      </c>
      <c r="B1845" s="103">
        <f t="shared" si="891"/>
        <v>28.545823210000002</v>
      </c>
      <c r="C1845" s="192">
        <f t="shared" si="909"/>
        <v>19.817706498902783</v>
      </c>
      <c r="D1845" s="104">
        <f t="shared" si="900"/>
        <v>1143.3130000000001</v>
      </c>
      <c r="E1845" s="105">
        <f t="shared" si="912"/>
        <v>1146.575</v>
      </c>
      <c r="F1845" s="106">
        <f t="shared" si="913"/>
        <v>45983</v>
      </c>
      <c r="G1845" s="107">
        <f t="shared" si="892"/>
        <v>2.8531119649648495E-3</v>
      </c>
      <c r="H1845" s="108">
        <f t="shared" si="905"/>
        <v>46042</v>
      </c>
      <c r="I1845" s="108">
        <f t="shared" si="893"/>
        <v>46042</v>
      </c>
      <c r="J1845" s="109">
        <f t="shared" si="901"/>
        <v>19</v>
      </c>
      <c r="K1845" s="109">
        <f t="shared" si="916"/>
        <v>4</v>
      </c>
      <c r="L1845" s="8">
        <f t="shared" si="902"/>
        <v>1.0005999699999999</v>
      </c>
      <c r="M1845" s="110">
        <f t="shared" si="915"/>
        <v>1.00285311</v>
      </c>
      <c r="N1845" s="110">
        <f t="shared" si="910"/>
        <v>1.4361690205668942</v>
      </c>
      <c r="O1845" s="103">
        <f t="shared" si="914"/>
        <v>1.43703067</v>
      </c>
      <c r="P1845" s="103">
        <f t="shared" si="894"/>
        <v>28.47865204</v>
      </c>
      <c r="Q1845" s="11">
        <f t="shared" si="908"/>
        <v>0</v>
      </c>
      <c r="R1845" s="30">
        <f t="shared" si="903"/>
        <v>0</v>
      </c>
      <c r="S1845" s="8">
        <f t="shared" si="895"/>
        <v>0</v>
      </c>
      <c r="T1845" s="113">
        <f t="shared" si="904"/>
        <v>0.16</v>
      </c>
      <c r="U1845" s="111">
        <f t="shared" si="911"/>
        <v>4</v>
      </c>
      <c r="V1845" s="111">
        <v>252</v>
      </c>
      <c r="W1845" s="110">
        <f t="shared" si="896"/>
        <v>1.0023586499999999</v>
      </c>
      <c r="X1845" s="103">
        <f t="shared" si="897"/>
        <v>6.7171170000000002E-2</v>
      </c>
      <c r="Y1845" s="103">
        <f t="shared" si="898"/>
        <v>0</v>
      </c>
      <c r="Z1845" s="114" t="str">
        <f t="shared" si="906"/>
        <v>A+J=</v>
      </c>
      <c r="AA1845" s="108">
        <f t="shared" si="907"/>
        <v>46042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5" x14ac:dyDescent="0.2">
      <c r="A1846" s="102">
        <f t="shared" si="899"/>
        <v>46021</v>
      </c>
      <c r="B1846" s="103">
        <f t="shared" si="891"/>
        <v>28.566924479999997</v>
      </c>
      <c r="C1846" s="192">
        <f t="shared" si="909"/>
        <v>19.817706498902783</v>
      </c>
      <c r="D1846" s="104">
        <f t="shared" si="900"/>
        <v>1143.3130000000001</v>
      </c>
      <c r="E1846" s="105">
        <f t="shared" si="912"/>
        <v>1146.575</v>
      </c>
      <c r="F1846" s="106">
        <f t="shared" si="913"/>
        <v>45983</v>
      </c>
      <c r="G1846" s="107">
        <f t="shared" si="892"/>
        <v>2.8531119649648495E-3</v>
      </c>
      <c r="H1846" s="108">
        <f t="shared" si="905"/>
        <v>46042</v>
      </c>
      <c r="I1846" s="108">
        <f t="shared" si="893"/>
        <v>46042</v>
      </c>
      <c r="J1846" s="109">
        <f t="shared" si="901"/>
        <v>19</v>
      </c>
      <c r="K1846" s="109">
        <f t="shared" si="916"/>
        <v>5</v>
      </c>
      <c r="L1846" s="8">
        <f t="shared" si="902"/>
        <v>1.0007500300000001</v>
      </c>
      <c r="M1846" s="110">
        <f t="shared" si="915"/>
        <v>1.00285311</v>
      </c>
      <c r="N1846" s="110">
        <f t="shared" si="910"/>
        <v>1.4361690205668942</v>
      </c>
      <c r="O1846" s="103">
        <f t="shared" si="914"/>
        <v>1.43724619</v>
      </c>
      <c r="P1846" s="103">
        <f t="shared" si="894"/>
        <v>28.482923159999999</v>
      </c>
      <c r="Q1846" s="11">
        <f t="shared" si="908"/>
        <v>0</v>
      </c>
      <c r="R1846" s="30">
        <f t="shared" si="903"/>
        <v>0</v>
      </c>
      <c r="S1846" s="8">
        <f t="shared" si="895"/>
        <v>0</v>
      </c>
      <c r="T1846" s="113">
        <f t="shared" si="904"/>
        <v>0.16</v>
      </c>
      <c r="U1846" s="111">
        <f t="shared" si="911"/>
        <v>5</v>
      </c>
      <c r="V1846" s="111">
        <v>252</v>
      </c>
      <c r="W1846" s="110">
        <f t="shared" si="896"/>
        <v>1.0029491820000001</v>
      </c>
      <c r="X1846" s="103">
        <f t="shared" si="897"/>
        <v>8.4001320000000004E-2</v>
      </c>
      <c r="Y1846" s="103">
        <f t="shared" si="898"/>
        <v>0</v>
      </c>
      <c r="Z1846" s="114" t="str">
        <f t="shared" si="906"/>
        <v>A+J=</v>
      </c>
      <c r="AA1846" s="108">
        <f t="shared" si="907"/>
        <v>46042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5" x14ac:dyDescent="0.2">
      <c r="A1847" s="102">
        <f t="shared" si="899"/>
        <v>46022</v>
      </c>
      <c r="B1847" s="103">
        <f t="shared" si="891"/>
        <v>28.588040669999998</v>
      </c>
      <c r="C1847" s="192">
        <f t="shared" si="909"/>
        <v>19.817706498902783</v>
      </c>
      <c r="D1847" s="104">
        <f t="shared" si="900"/>
        <v>1143.3130000000001</v>
      </c>
      <c r="E1847" s="105">
        <f t="shared" si="912"/>
        <v>1146.575</v>
      </c>
      <c r="F1847" s="106">
        <f t="shared" si="913"/>
        <v>45983</v>
      </c>
      <c r="G1847" s="107">
        <f t="shared" si="892"/>
        <v>2.8531119649648495E-3</v>
      </c>
      <c r="H1847" s="108">
        <f t="shared" si="905"/>
        <v>46042</v>
      </c>
      <c r="I1847" s="108">
        <f t="shared" si="893"/>
        <v>46042</v>
      </c>
      <c r="J1847" s="109">
        <f t="shared" si="901"/>
        <v>19</v>
      </c>
      <c r="K1847" s="109">
        <f t="shared" si="916"/>
        <v>6</v>
      </c>
      <c r="L1847" s="8">
        <f t="shared" si="902"/>
        <v>1.0009001</v>
      </c>
      <c r="M1847" s="110">
        <f t="shared" si="915"/>
        <v>1.00285311</v>
      </c>
      <c r="N1847" s="110">
        <f t="shared" si="910"/>
        <v>1.4361690205668942</v>
      </c>
      <c r="O1847" s="103">
        <f t="shared" si="914"/>
        <v>1.43746171</v>
      </c>
      <c r="P1847" s="103">
        <f t="shared" si="894"/>
        <v>28.48719427</v>
      </c>
      <c r="Q1847" s="11">
        <f t="shared" si="908"/>
        <v>0</v>
      </c>
      <c r="R1847" s="30">
        <f t="shared" si="903"/>
        <v>0</v>
      </c>
      <c r="S1847" s="8">
        <f t="shared" si="895"/>
        <v>0</v>
      </c>
      <c r="T1847" s="113">
        <f t="shared" si="904"/>
        <v>0.16</v>
      </c>
      <c r="U1847" s="111">
        <f t="shared" si="911"/>
        <v>6</v>
      </c>
      <c r="V1847" s="111">
        <v>252</v>
      </c>
      <c r="W1847" s="110">
        <f t="shared" si="896"/>
        <v>1.003540061</v>
      </c>
      <c r="X1847" s="103">
        <f t="shared" si="897"/>
        <v>0.1008464</v>
      </c>
      <c r="Y1847" s="103">
        <f t="shared" si="898"/>
        <v>0</v>
      </c>
      <c r="Z1847" s="114" t="str">
        <f t="shared" si="906"/>
        <v>A+J=</v>
      </c>
      <c r="AA1847" s="108">
        <f t="shared" si="907"/>
        <v>46042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5" x14ac:dyDescent="0.2">
      <c r="A1848" s="102">
        <f t="shared" si="899"/>
        <v>46023</v>
      </c>
      <c r="B1848" s="103">
        <f t="shared" si="891"/>
        <v>28.609172820000001</v>
      </c>
      <c r="C1848" s="192">
        <f t="shared" si="909"/>
        <v>19.817706498902783</v>
      </c>
      <c r="D1848" s="104">
        <f t="shared" si="900"/>
        <v>1143.3130000000001</v>
      </c>
      <c r="E1848" s="105">
        <f t="shared" si="912"/>
        <v>1146.575</v>
      </c>
      <c r="F1848" s="106">
        <f t="shared" si="913"/>
        <v>45983</v>
      </c>
      <c r="G1848" s="107">
        <f t="shared" si="892"/>
        <v>2.8531119649648495E-3</v>
      </c>
      <c r="H1848" s="108">
        <f t="shared" si="905"/>
        <v>46042</v>
      </c>
      <c r="I1848" s="108">
        <f t="shared" si="893"/>
        <v>46042</v>
      </c>
      <c r="J1848" s="109">
        <f t="shared" si="901"/>
        <v>19</v>
      </c>
      <c r="K1848" s="109">
        <f t="shared" si="916"/>
        <v>7</v>
      </c>
      <c r="L1848" s="8">
        <f t="shared" si="902"/>
        <v>1.0010501999999999</v>
      </c>
      <c r="M1848" s="110">
        <f t="shared" si="915"/>
        <v>1.00285311</v>
      </c>
      <c r="N1848" s="110">
        <f t="shared" si="910"/>
        <v>1.4361690205668942</v>
      </c>
      <c r="O1848" s="103">
        <f t="shared" si="914"/>
        <v>1.4376772799999999</v>
      </c>
      <c r="P1848" s="103">
        <f t="shared" si="894"/>
        <v>28.491466370000001</v>
      </c>
      <c r="Q1848" s="11">
        <f t="shared" si="908"/>
        <v>0</v>
      </c>
      <c r="R1848" s="30">
        <f t="shared" si="903"/>
        <v>0</v>
      </c>
      <c r="S1848" s="8">
        <f t="shared" si="895"/>
        <v>0</v>
      </c>
      <c r="T1848" s="113">
        <f t="shared" si="904"/>
        <v>0.16</v>
      </c>
      <c r="U1848" s="111">
        <f t="shared" si="911"/>
        <v>7</v>
      </c>
      <c r="V1848" s="111">
        <v>252</v>
      </c>
      <c r="W1848" s="110">
        <f t="shared" si="896"/>
        <v>1.004131288</v>
      </c>
      <c r="X1848" s="103">
        <f t="shared" si="897"/>
        <v>0.11770645</v>
      </c>
      <c r="Y1848" s="103">
        <f t="shared" si="898"/>
        <v>0</v>
      </c>
      <c r="Z1848" s="114" t="str">
        <f t="shared" si="906"/>
        <v>A+J=</v>
      </c>
      <c r="AA1848" s="108">
        <f t="shared" si="907"/>
        <v>46042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5" x14ac:dyDescent="0.2">
      <c r="A1849" s="102">
        <f t="shared" si="899"/>
        <v>46024</v>
      </c>
      <c r="B1849" s="103">
        <f t="shared" si="891"/>
        <v>28.609172820000001</v>
      </c>
      <c r="C1849" s="192">
        <f t="shared" si="909"/>
        <v>19.817706498902783</v>
      </c>
      <c r="D1849" s="104">
        <f t="shared" si="900"/>
        <v>1143.3130000000001</v>
      </c>
      <c r="E1849" s="105">
        <f t="shared" si="912"/>
        <v>1146.575</v>
      </c>
      <c r="F1849" s="106">
        <f t="shared" si="913"/>
        <v>45983</v>
      </c>
      <c r="G1849" s="107">
        <f t="shared" si="892"/>
        <v>2.8531119649648495E-3</v>
      </c>
      <c r="H1849" s="108">
        <f t="shared" si="905"/>
        <v>46042</v>
      </c>
      <c r="I1849" s="108">
        <f t="shared" si="893"/>
        <v>46042</v>
      </c>
      <c r="J1849" s="109">
        <f t="shared" si="901"/>
        <v>19</v>
      </c>
      <c r="K1849" s="109">
        <f t="shared" si="916"/>
        <v>7</v>
      </c>
      <c r="L1849" s="8">
        <f t="shared" si="902"/>
        <v>1.0010501999999999</v>
      </c>
      <c r="M1849" s="110">
        <f t="shared" si="915"/>
        <v>1.00285311</v>
      </c>
      <c r="N1849" s="110">
        <f t="shared" si="910"/>
        <v>1.4361690205668942</v>
      </c>
      <c r="O1849" s="103">
        <f t="shared" si="914"/>
        <v>1.4376772799999999</v>
      </c>
      <c r="P1849" s="103">
        <f t="shared" si="894"/>
        <v>28.491466370000001</v>
      </c>
      <c r="Q1849" s="11">
        <f t="shared" si="908"/>
        <v>0</v>
      </c>
      <c r="R1849" s="30">
        <f t="shared" si="903"/>
        <v>0</v>
      </c>
      <c r="S1849" s="8">
        <f t="shared" si="895"/>
        <v>0</v>
      </c>
      <c r="T1849" s="113">
        <f t="shared" si="904"/>
        <v>0.16</v>
      </c>
      <c r="U1849" s="111">
        <f t="shared" si="911"/>
        <v>7</v>
      </c>
      <c r="V1849" s="111">
        <v>252</v>
      </c>
      <c r="W1849" s="110">
        <f t="shared" si="896"/>
        <v>1.004131288</v>
      </c>
      <c r="X1849" s="103">
        <f t="shared" si="897"/>
        <v>0.11770645</v>
      </c>
      <c r="Y1849" s="103">
        <f t="shared" si="898"/>
        <v>0</v>
      </c>
      <c r="Z1849" s="114" t="str">
        <f t="shared" si="906"/>
        <v>A+J=</v>
      </c>
      <c r="AA1849" s="108">
        <f t="shared" si="907"/>
        <v>46042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5" x14ac:dyDescent="0.2">
      <c r="A1850" s="102">
        <f t="shared" si="899"/>
        <v>46025</v>
      </c>
      <c r="B1850" s="103">
        <f t="shared" si="891"/>
        <v>28.63032016</v>
      </c>
      <c r="C1850" s="192">
        <f t="shared" si="909"/>
        <v>19.817706498902783</v>
      </c>
      <c r="D1850" s="104">
        <f t="shared" si="900"/>
        <v>1143.3130000000001</v>
      </c>
      <c r="E1850" s="105">
        <f t="shared" si="912"/>
        <v>1146.575</v>
      </c>
      <c r="F1850" s="106">
        <f t="shared" si="913"/>
        <v>45983</v>
      </c>
      <c r="G1850" s="107">
        <f t="shared" si="892"/>
        <v>2.8531119649648495E-3</v>
      </c>
      <c r="H1850" s="108">
        <f t="shared" si="905"/>
        <v>46042</v>
      </c>
      <c r="I1850" s="108">
        <f t="shared" si="893"/>
        <v>46042</v>
      </c>
      <c r="J1850" s="109">
        <f t="shared" si="901"/>
        <v>19</v>
      </c>
      <c r="K1850" s="109">
        <f t="shared" si="916"/>
        <v>8</v>
      </c>
      <c r="L1850" s="8">
        <f t="shared" si="902"/>
        <v>1.00120031</v>
      </c>
      <c r="M1850" s="110">
        <f t="shared" si="915"/>
        <v>1.00285311</v>
      </c>
      <c r="N1850" s="110">
        <f t="shared" si="910"/>
        <v>1.4361690205668942</v>
      </c>
      <c r="O1850" s="103">
        <f t="shared" si="914"/>
        <v>1.4378928600000001</v>
      </c>
      <c r="P1850" s="103">
        <f t="shared" si="894"/>
        <v>28.495738670000001</v>
      </c>
      <c r="Q1850" s="11">
        <f t="shared" si="908"/>
        <v>0</v>
      </c>
      <c r="R1850" s="30">
        <f t="shared" si="903"/>
        <v>0</v>
      </c>
      <c r="S1850" s="8">
        <f t="shared" si="895"/>
        <v>0</v>
      </c>
      <c r="T1850" s="113">
        <f t="shared" si="904"/>
        <v>0.16</v>
      </c>
      <c r="U1850" s="111">
        <f t="shared" si="911"/>
        <v>8</v>
      </c>
      <c r="V1850" s="111">
        <v>252</v>
      </c>
      <c r="W1850" s="110">
        <f t="shared" si="896"/>
        <v>1.0047228640000001</v>
      </c>
      <c r="X1850" s="103">
        <f t="shared" si="897"/>
        <v>0.13458149</v>
      </c>
      <c r="Y1850" s="103">
        <f t="shared" si="898"/>
        <v>0</v>
      </c>
      <c r="Z1850" s="114" t="str">
        <f t="shared" si="906"/>
        <v>A+J=</v>
      </c>
      <c r="AA1850" s="108">
        <f t="shared" si="907"/>
        <v>46042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5" x14ac:dyDescent="0.2">
      <c r="A1851" s="102">
        <f t="shared" si="899"/>
        <v>46026</v>
      </c>
      <c r="B1851" s="103">
        <f t="shared" si="891"/>
        <v>28.63032016</v>
      </c>
      <c r="C1851" s="192">
        <f t="shared" si="909"/>
        <v>19.817706498902783</v>
      </c>
      <c r="D1851" s="104">
        <f t="shared" si="900"/>
        <v>1143.3130000000001</v>
      </c>
      <c r="E1851" s="105">
        <f t="shared" si="912"/>
        <v>1146.575</v>
      </c>
      <c r="F1851" s="106">
        <f t="shared" si="913"/>
        <v>45983</v>
      </c>
      <c r="G1851" s="107">
        <f t="shared" si="892"/>
        <v>2.8531119649648495E-3</v>
      </c>
      <c r="H1851" s="108">
        <f t="shared" si="905"/>
        <v>46042</v>
      </c>
      <c r="I1851" s="108">
        <f t="shared" si="893"/>
        <v>46042</v>
      </c>
      <c r="J1851" s="109">
        <f t="shared" si="901"/>
        <v>19</v>
      </c>
      <c r="K1851" s="109">
        <f t="shared" si="916"/>
        <v>8</v>
      </c>
      <c r="L1851" s="8">
        <f t="shared" si="902"/>
        <v>1.00120031</v>
      </c>
      <c r="M1851" s="110">
        <f t="shared" si="915"/>
        <v>1.00285311</v>
      </c>
      <c r="N1851" s="110">
        <f t="shared" si="910"/>
        <v>1.4361690205668942</v>
      </c>
      <c r="O1851" s="103">
        <f t="shared" si="914"/>
        <v>1.4378928600000001</v>
      </c>
      <c r="P1851" s="103">
        <f t="shared" si="894"/>
        <v>28.495738670000001</v>
      </c>
      <c r="Q1851" s="11">
        <f t="shared" si="908"/>
        <v>0</v>
      </c>
      <c r="R1851" s="30">
        <f t="shared" si="903"/>
        <v>0</v>
      </c>
      <c r="S1851" s="8">
        <f t="shared" si="895"/>
        <v>0</v>
      </c>
      <c r="T1851" s="113">
        <f t="shared" si="904"/>
        <v>0.16</v>
      </c>
      <c r="U1851" s="111">
        <f t="shared" si="911"/>
        <v>8</v>
      </c>
      <c r="V1851" s="111">
        <v>252</v>
      </c>
      <c r="W1851" s="110">
        <f t="shared" si="896"/>
        <v>1.0047228640000001</v>
      </c>
      <c r="X1851" s="103">
        <f t="shared" si="897"/>
        <v>0.13458149</v>
      </c>
      <c r="Y1851" s="103">
        <f t="shared" si="898"/>
        <v>0</v>
      </c>
      <c r="Z1851" s="114" t="str">
        <f t="shared" si="906"/>
        <v>A+J=</v>
      </c>
      <c r="AA1851" s="108">
        <f t="shared" si="907"/>
        <v>46042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5" x14ac:dyDescent="0.2">
      <c r="A1852" s="102">
        <f t="shared" si="899"/>
        <v>46027</v>
      </c>
      <c r="B1852" s="103">
        <f t="shared" si="891"/>
        <v>28.63032016</v>
      </c>
      <c r="C1852" s="192">
        <f t="shared" si="909"/>
        <v>19.817706498902783</v>
      </c>
      <c r="D1852" s="104">
        <f t="shared" si="900"/>
        <v>1143.3130000000001</v>
      </c>
      <c r="E1852" s="105">
        <f t="shared" si="912"/>
        <v>1146.575</v>
      </c>
      <c r="F1852" s="106">
        <f t="shared" si="913"/>
        <v>45983</v>
      </c>
      <c r="G1852" s="107">
        <f t="shared" si="892"/>
        <v>2.8531119649648495E-3</v>
      </c>
      <c r="H1852" s="108">
        <f t="shared" si="905"/>
        <v>46042</v>
      </c>
      <c r="I1852" s="108">
        <f t="shared" si="893"/>
        <v>46042</v>
      </c>
      <c r="J1852" s="109">
        <f t="shared" si="901"/>
        <v>19</v>
      </c>
      <c r="K1852" s="109">
        <f t="shared" si="916"/>
        <v>8</v>
      </c>
      <c r="L1852" s="8">
        <f t="shared" si="902"/>
        <v>1.00120031</v>
      </c>
      <c r="M1852" s="110">
        <f t="shared" si="915"/>
        <v>1.00285311</v>
      </c>
      <c r="N1852" s="110">
        <f t="shared" si="910"/>
        <v>1.4361690205668942</v>
      </c>
      <c r="O1852" s="103">
        <f t="shared" si="914"/>
        <v>1.4378928600000001</v>
      </c>
      <c r="P1852" s="103">
        <f t="shared" si="894"/>
        <v>28.495738670000001</v>
      </c>
      <c r="Q1852" s="11">
        <f t="shared" si="908"/>
        <v>0</v>
      </c>
      <c r="R1852" s="30">
        <f t="shared" si="903"/>
        <v>0</v>
      </c>
      <c r="S1852" s="8">
        <f t="shared" si="895"/>
        <v>0</v>
      </c>
      <c r="T1852" s="113">
        <f t="shared" si="904"/>
        <v>0.16</v>
      </c>
      <c r="U1852" s="111">
        <f t="shared" si="911"/>
        <v>8</v>
      </c>
      <c r="V1852" s="111">
        <v>252</v>
      </c>
      <c r="W1852" s="110">
        <f t="shared" si="896"/>
        <v>1.0047228640000001</v>
      </c>
      <c r="X1852" s="103">
        <f t="shared" si="897"/>
        <v>0.13458149</v>
      </c>
      <c r="Y1852" s="103">
        <f t="shared" si="898"/>
        <v>0</v>
      </c>
      <c r="Z1852" s="114" t="str">
        <f t="shared" si="906"/>
        <v>A+J=</v>
      </c>
      <c r="AA1852" s="108">
        <f t="shared" si="907"/>
        <v>46042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5" x14ac:dyDescent="0.2">
      <c r="A1853" s="102">
        <f t="shared" si="899"/>
        <v>46028</v>
      </c>
      <c r="B1853" s="103">
        <f t="shared" si="891"/>
        <v>28.651483680000002</v>
      </c>
      <c r="C1853" s="192">
        <f t="shared" si="909"/>
        <v>19.817706498902783</v>
      </c>
      <c r="D1853" s="104">
        <f t="shared" si="900"/>
        <v>1143.3130000000001</v>
      </c>
      <c r="E1853" s="105">
        <f t="shared" si="912"/>
        <v>1146.575</v>
      </c>
      <c r="F1853" s="106">
        <f t="shared" si="913"/>
        <v>45983</v>
      </c>
      <c r="G1853" s="107">
        <f t="shared" si="892"/>
        <v>2.8531119649648495E-3</v>
      </c>
      <c r="H1853" s="108">
        <f t="shared" si="905"/>
        <v>46042</v>
      </c>
      <c r="I1853" s="108">
        <f t="shared" si="893"/>
        <v>46042</v>
      </c>
      <c r="J1853" s="109">
        <f t="shared" si="901"/>
        <v>19</v>
      </c>
      <c r="K1853" s="109">
        <f t="shared" si="916"/>
        <v>9</v>
      </c>
      <c r="L1853" s="8">
        <f t="shared" si="902"/>
        <v>1.0013504600000001</v>
      </c>
      <c r="M1853" s="110">
        <f t="shared" si="915"/>
        <v>1.00285311</v>
      </c>
      <c r="N1853" s="110">
        <f t="shared" si="910"/>
        <v>1.4361690205668942</v>
      </c>
      <c r="O1853" s="103">
        <f t="shared" si="914"/>
        <v>1.4381085</v>
      </c>
      <c r="P1853" s="103">
        <f t="shared" si="894"/>
        <v>28.500012160000001</v>
      </c>
      <c r="Q1853" s="11">
        <f t="shared" si="908"/>
        <v>0</v>
      </c>
      <c r="R1853" s="30">
        <f t="shared" si="903"/>
        <v>0</v>
      </c>
      <c r="S1853" s="8">
        <f t="shared" si="895"/>
        <v>0</v>
      </c>
      <c r="T1853" s="113">
        <f t="shared" si="904"/>
        <v>0.16</v>
      </c>
      <c r="U1853" s="111">
        <f t="shared" si="911"/>
        <v>9</v>
      </c>
      <c r="V1853" s="111">
        <v>252</v>
      </c>
      <c r="W1853" s="110">
        <f t="shared" si="896"/>
        <v>1.005314788</v>
      </c>
      <c r="X1853" s="103">
        <f t="shared" si="897"/>
        <v>0.15147152</v>
      </c>
      <c r="Y1853" s="103">
        <f t="shared" si="898"/>
        <v>0</v>
      </c>
      <c r="Z1853" s="114" t="str">
        <f t="shared" si="906"/>
        <v>A+J=</v>
      </c>
      <c r="AA1853" s="108">
        <f t="shared" si="907"/>
        <v>46042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5" x14ac:dyDescent="0.2">
      <c r="A1854" s="102">
        <f t="shared" si="899"/>
        <v>46029</v>
      </c>
      <c r="B1854" s="103">
        <f t="shared" si="891"/>
        <v>28.672662600000002</v>
      </c>
      <c r="C1854" s="192">
        <f t="shared" si="909"/>
        <v>19.817706498902783</v>
      </c>
      <c r="D1854" s="104">
        <f t="shared" si="900"/>
        <v>1143.3130000000001</v>
      </c>
      <c r="E1854" s="105">
        <f t="shared" si="912"/>
        <v>1146.575</v>
      </c>
      <c r="F1854" s="106">
        <f t="shared" si="913"/>
        <v>45983</v>
      </c>
      <c r="G1854" s="107">
        <f t="shared" si="892"/>
        <v>2.8531119649648495E-3</v>
      </c>
      <c r="H1854" s="108">
        <f t="shared" si="905"/>
        <v>46042</v>
      </c>
      <c r="I1854" s="108">
        <f t="shared" si="893"/>
        <v>46042</v>
      </c>
      <c r="J1854" s="109">
        <f t="shared" si="901"/>
        <v>19</v>
      </c>
      <c r="K1854" s="109">
        <f t="shared" si="916"/>
        <v>10</v>
      </c>
      <c r="L1854" s="8">
        <f t="shared" si="902"/>
        <v>1.0015006200000001</v>
      </c>
      <c r="M1854" s="110">
        <f t="shared" si="915"/>
        <v>1.00285311</v>
      </c>
      <c r="N1854" s="110">
        <f t="shared" si="910"/>
        <v>1.4361690205668942</v>
      </c>
      <c r="O1854" s="103">
        <f t="shared" si="914"/>
        <v>1.4383241600000001</v>
      </c>
      <c r="P1854" s="103">
        <f t="shared" si="894"/>
        <v>28.504286050000001</v>
      </c>
      <c r="Q1854" s="11">
        <f t="shared" si="908"/>
        <v>0</v>
      </c>
      <c r="R1854" s="30">
        <f t="shared" si="903"/>
        <v>0</v>
      </c>
      <c r="S1854" s="8">
        <f t="shared" si="895"/>
        <v>0</v>
      </c>
      <c r="T1854" s="113">
        <f t="shared" si="904"/>
        <v>0.16</v>
      </c>
      <c r="U1854" s="111">
        <f t="shared" si="911"/>
        <v>10</v>
      </c>
      <c r="V1854" s="111">
        <v>252</v>
      </c>
      <c r="W1854" s="110">
        <f t="shared" si="896"/>
        <v>1.005907061</v>
      </c>
      <c r="X1854" s="103">
        <f t="shared" si="897"/>
        <v>0.16837655000000001</v>
      </c>
      <c r="Y1854" s="103">
        <f t="shared" si="898"/>
        <v>0</v>
      </c>
      <c r="Z1854" s="114" t="str">
        <f t="shared" si="906"/>
        <v>A+J=</v>
      </c>
      <c r="AA1854" s="108">
        <f t="shared" si="907"/>
        <v>46042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5" x14ac:dyDescent="0.2">
      <c r="A1855" s="102">
        <f t="shared" si="899"/>
        <v>46030</v>
      </c>
      <c r="B1855" s="103">
        <f t="shared" si="891"/>
        <v>28.69385733</v>
      </c>
      <c r="C1855" s="192">
        <f t="shared" si="909"/>
        <v>19.817706498902783</v>
      </c>
      <c r="D1855" s="104">
        <f t="shared" si="900"/>
        <v>1143.3130000000001</v>
      </c>
      <c r="E1855" s="105">
        <f t="shared" si="912"/>
        <v>1146.575</v>
      </c>
      <c r="F1855" s="106">
        <f t="shared" si="913"/>
        <v>45983</v>
      </c>
      <c r="G1855" s="107">
        <f t="shared" si="892"/>
        <v>2.8531119649648495E-3</v>
      </c>
      <c r="H1855" s="108">
        <f t="shared" si="905"/>
        <v>46042</v>
      </c>
      <c r="I1855" s="108">
        <f t="shared" si="893"/>
        <v>46042</v>
      </c>
      <c r="J1855" s="109">
        <f t="shared" si="901"/>
        <v>19</v>
      </c>
      <c r="K1855" s="109">
        <f t="shared" si="916"/>
        <v>11</v>
      </c>
      <c r="L1855" s="8">
        <f t="shared" si="902"/>
        <v>1.0016508099999999</v>
      </c>
      <c r="M1855" s="110">
        <f t="shared" si="915"/>
        <v>1.00285311</v>
      </c>
      <c r="N1855" s="110">
        <f t="shared" si="910"/>
        <v>1.4361690205668942</v>
      </c>
      <c r="O1855" s="103">
        <f t="shared" si="914"/>
        <v>1.4385398599999999</v>
      </c>
      <c r="P1855" s="103">
        <f t="shared" si="894"/>
        <v>28.508560729999999</v>
      </c>
      <c r="Q1855" s="11">
        <f t="shared" si="908"/>
        <v>0</v>
      </c>
      <c r="R1855" s="30">
        <f t="shared" si="903"/>
        <v>0</v>
      </c>
      <c r="S1855" s="8">
        <f t="shared" si="895"/>
        <v>0</v>
      </c>
      <c r="T1855" s="113">
        <f t="shared" si="904"/>
        <v>0.16</v>
      </c>
      <c r="U1855" s="111">
        <f t="shared" si="911"/>
        <v>11</v>
      </c>
      <c r="V1855" s="111">
        <v>252</v>
      </c>
      <c r="W1855" s="110">
        <f t="shared" si="896"/>
        <v>1.0064996829999999</v>
      </c>
      <c r="X1855" s="103">
        <f t="shared" si="897"/>
        <v>0.18529660000000001</v>
      </c>
      <c r="Y1855" s="103">
        <f t="shared" si="898"/>
        <v>0</v>
      </c>
      <c r="Z1855" s="114" t="str">
        <f t="shared" si="906"/>
        <v>A+J=</v>
      </c>
      <c r="AA1855" s="108">
        <f t="shared" si="907"/>
        <v>46042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5" x14ac:dyDescent="0.2">
      <c r="A1856" s="102">
        <f t="shared" si="899"/>
        <v>46031</v>
      </c>
      <c r="B1856" s="103">
        <f t="shared" si="891"/>
        <v>28.715067269999999</v>
      </c>
      <c r="C1856" s="192">
        <f t="shared" si="909"/>
        <v>19.817706498902783</v>
      </c>
      <c r="D1856" s="104">
        <f t="shared" si="900"/>
        <v>1143.3130000000001</v>
      </c>
      <c r="E1856" s="105">
        <f t="shared" si="912"/>
        <v>1146.575</v>
      </c>
      <c r="F1856" s="106">
        <f t="shared" si="913"/>
        <v>45983</v>
      </c>
      <c r="G1856" s="107">
        <f t="shared" si="892"/>
        <v>2.8531119649648495E-3</v>
      </c>
      <c r="H1856" s="108">
        <f t="shared" si="905"/>
        <v>46042</v>
      </c>
      <c r="I1856" s="108">
        <f t="shared" si="893"/>
        <v>46042</v>
      </c>
      <c r="J1856" s="109">
        <f t="shared" si="901"/>
        <v>19</v>
      </c>
      <c r="K1856" s="109">
        <f t="shared" si="916"/>
        <v>12</v>
      </c>
      <c r="L1856" s="8">
        <f t="shared" si="902"/>
        <v>1.0018010100000001</v>
      </c>
      <c r="M1856" s="110">
        <f t="shared" si="915"/>
        <v>1.00285311</v>
      </c>
      <c r="N1856" s="110">
        <f t="shared" si="910"/>
        <v>1.4361690205668942</v>
      </c>
      <c r="O1856" s="103">
        <f t="shared" si="914"/>
        <v>1.4387555700000001</v>
      </c>
      <c r="P1856" s="103">
        <f t="shared" si="894"/>
        <v>28.512835599999999</v>
      </c>
      <c r="Q1856" s="11">
        <f t="shared" si="908"/>
        <v>0</v>
      </c>
      <c r="R1856" s="30">
        <f t="shared" si="903"/>
        <v>0</v>
      </c>
      <c r="S1856" s="8">
        <f t="shared" si="895"/>
        <v>0</v>
      </c>
      <c r="T1856" s="113">
        <f t="shared" si="904"/>
        <v>0.16</v>
      </c>
      <c r="U1856" s="111">
        <f t="shared" si="911"/>
        <v>12</v>
      </c>
      <c r="V1856" s="111">
        <v>252</v>
      </c>
      <c r="W1856" s="110">
        <f t="shared" si="896"/>
        <v>1.007092654</v>
      </c>
      <c r="X1856" s="103">
        <f t="shared" si="897"/>
        <v>0.20223167</v>
      </c>
      <c r="Y1856" s="103">
        <f t="shared" si="898"/>
        <v>0</v>
      </c>
      <c r="Z1856" s="114" t="str">
        <f t="shared" si="906"/>
        <v>A+J=</v>
      </c>
      <c r="AA1856" s="108">
        <f t="shared" si="907"/>
        <v>46042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5" x14ac:dyDescent="0.2">
      <c r="A1857" s="102">
        <f t="shared" si="899"/>
        <v>46032</v>
      </c>
      <c r="B1857" s="103">
        <f t="shared" si="891"/>
        <v>28.736293439999997</v>
      </c>
      <c r="C1857" s="192">
        <f t="shared" si="909"/>
        <v>19.817706498902783</v>
      </c>
      <c r="D1857" s="104">
        <f t="shared" si="900"/>
        <v>1143.3130000000001</v>
      </c>
      <c r="E1857" s="105">
        <f t="shared" si="912"/>
        <v>1146.575</v>
      </c>
      <c r="F1857" s="106">
        <f t="shared" si="913"/>
        <v>45983</v>
      </c>
      <c r="G1857" s="107">
        <f t="shared" si="892"/>
        <v>2.8531119649648495E-3</v>
      </c>
      <c r="H1857" s="108">
        <f t="shared" si="905"/>
        <v>46042</v>
      </c>
      <c r="I1857" s="108">
        <f t="shared" si="893"/>
        <v>46042</v>
      </c>
      <c r="J1857" s="109">
        <f t="shared" si="901"/>
        <v>19</v>
      </c>
      <c r="K1857" s="109">
        <f t="shared" si="916"/>
        <v>13</v>
      </c>
      <c r="L1857" s="8">
        <f t="shared" si="902"/>
        <v>1.0019512500000001</v>
      </c>
      <c r="M1857" s="110">
        <f t="shared" si="915"/>
        <v>1.00285311</v>
      </c>
      <c r="N1857" s="110">
        <f t="shared" si="910"/>
        <v>1.4361690205668942</v>
      </c>
      <c r="O1857" s="103">
        <f t="shared" si="914"/>
        <v>1.4389713399999999</v>
      </c>
      <c r="P1857" s="103">
        <f t="shared" si="894"/>
        <v>28.517111669999998</v>
      </c>
      <c r="Q1857" s="11">
        <f t="shared" si="908"/>
        <v>0</v>
      </c>
      <c r="R1857" s="30">
        <f t="shared" si="903"/>
        <v>0</v>
      </c>
      <c r="S1857" s="8">
        <f t="shared" si="895"/>
        <v>0</v>
      </c>
      <c r="T1857" s="113">
        <f t="shared" si="904"/>
        <v>0.16</v>
      </c>
      <c r="U1857" s="111">
        <f t="shared" si="911"/>
        <v>13</v>
      </c>
      <c r="V1857" s="111">
        <v>252</v>
      </c>
      <c r="W1857" s="110">
        <f t="shared" si="896"/>
        <v>1.0076859739999999</v>
      </c>
      <c r="X1857" s="103">
        <f t="shared" si="897"/>
        <v>0.21918177</v>
      </c>
      <c r="Y1857" s="103">
        <f t="shared" si="898"/>
        <v>0</v>
      </c>
      <c r="Z1857" s="114" t="str">
        <f t="shared" si="906"/>
        <v>A+J=</v>
      </c>
      <c r="AA1857" s="108">
        <f t="shared" si="907"/>
        <v>46042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5" x14ac:dyDescent="0.2">
      <c r="A1858" s="102">
        <f t="shared" si="899"/>
        <v>46033</v>
      </c>
      <c r="B1858" s="103">
        <f t="shared" si="891"/>
        <v>28.736293439999997</v>
      </c>
      <c r="C1858" s="192">
        <f t="shared" si="909"/>
        <v>19.817706498902783</v>
      </c>
      <c r="D1858" s="104">
        <f t="shared" si="900"/>
        <v>1143.3130000000001</v>
      </c>
      <c r="E1858" s="105">
        <f t="shared" si="912"/>
        <v>1146.575</v>
      </c>
      <c r="F1858" s="106">
        <f t="shared" si="913"/>
        <v>45983</v>
      </c>
      <c r="G1858" s="107">
        <f t="shared" si="892"/>
        <v>2.8531119649648495E-3</v>
      </c>
      <c r="H1858" s="108">
        <f t="shared" si="905"/>
        <v>46042</v>
      </c>
      <c r="I1858" s="108">
        <f t="shared" si="893"/>
        <v>46042</v>
      </c>
      <c r="J1858" s="109">
        <f t="shared" si="901"/>
        <v>19</v>
      </c>
      <c r="K1858" s="109">
        <f t="shared" si="916"/>
        <v>13</v>
      </c>
      <c r="L1858" s="8">
        <f t="shared" si="902"/>
        <v>1.0019512500000001</v>
      </c>
      <c r="M1858" s="110">
        <f t="shared" si="915"/>
        <v>1.00285311</v>
      </c>
      <c r="N1858" s="110">
        <f t="shared" si="910"/>
        <v>1.4361690205668942</v>
      </c>
      <c r="O1858" s="103">
        <f t="shared" si="914"/>
        <v>1.4389713399999999</v>
      </c>
      <c r="P1858" s="103">
        <f t="shared" si="894"/>
        <v>28.517111669999998</v>
      </c>
      <c r="Q1858" s="11">
        <f t="shared" si="908"/>
        <v>0</v>
      </c>
      <c r="R1858" s="30">
        <f t="shared" si="903"/>
        <v>0</v>
      </c>
      <c r="S1858" s="8">
        <f t="shared" si="895"/>
        <v>0</v>
      </c>
      <c r="T1858" s="113">
        <f t="shared" si="904"/>
        <v>0.16</v>
      </c>
      <c r="U1858" s="111">
        <f t="shared" si="911"/>
        <v>13</v>
      </c>
      <c r="V1858" s="111">
        <v>252</v>
      </c>
      <c r="W1858" s="110">
        <f t="shared" si="896"/>
        <v>1.0076859739999999</v>
      </c>
      <c r="X1858" s="103">
        <f t="shared" si="897"/>
        <v>0.21918177</v>
      </c>
      <c r="Y1858" s="103">
        <f t="shared" si="898"/>
        <v>0</v>
      </c>
      <c r="Z1858" s="114" t="str">
        <f t="shared" si="906"/>
        <v>A+J=</v>
      </c>
      <c r="AA1858" s="108">
        <f t="shared" si="907"/>
        <v>46042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5" x14ac:dyDescent="0.2">
      <c r="A1859" s="102">
        <f t="shared" si="899"/>
        <v>46034</v>
      </c>
      <c r="B1859" s="103">
        <f t="shared" si="891"/>
        <v>28.736293439999997</v>
      </c>
      <c r="C1859" s="192">
        <f t="shared" si="909"/>
        <v>19.817706498902783</v>
      </c>
      <c r="D1859" s="104">
        <f t="shared" si="900"/>
        <v>1143.3130000000001</v>
      </c>
      <c r="E1859" s="105">
        <f t="shared" si="912"/>
        <v>1146.575</v>
      </c>
      <c r="F1859" s="106">
        <f t="shared" si="913"/>
        <v>45983</v>
      </c>
      <c r="G1859" s="107">
        <f t="shared" si="892"/>
        <v>2.8531119649648495E-3</v>
      </c>
      <c r="H1859" s="108">
        <f t="shared" si="905"/>
        <v>46042</v>
      </c>
      <c r="I1859" s="108">
        <f t="shared" si="893"/>
        <v>46042</v>
      </c>
      <c r="J1859" s="109">
        <f t="shared" si="901"/>
        <v>19</v>
      </c>
      <c r="K1859" s="109">
        <f t="shared" si="916"/>
        <v>13</v>
      </c>
      <c r="L1859" s="8">
        <f t="shared" si="902"/>
        <v>1.0019512500000001</v>
      </c>
      <c r="M1859" s="110">
        <f t="shared" si="915"/>
        <v>1.00285311</v>
      </c>
      <c r="N1859" s="110">
        <f t="shared" si="910"/>
        <v>1.4361690205668942</v>
      </c>
      <c r="O1859" s="103">
        <f t="shared" si="914"/>
        <v>1.4389713399999999</v>
      </c>
      <c r="P1859" s="103">
        <f t="shared" si="894"/>
        <v>28.517111669999998</v>
      </c>
      <c r="Q1859" s="11">
        <f t="shared" si="908"/>
        <v>0</v>
      </c>
      <c r="R1859" s="30">
        <f t="shared" si="903"/>
        <v>0</v>
      </c>
      <c r="S1859" s="8">
        <f t="shared" si="895"/>
        <v>0</v>
      </c>
      <c r="T1859" s="113">
        <f t="shared" si="904"/>
        <v>0.16</v>
      </c>
      <c r="U1859" s="111">
        <f t="shared" si="911"/>
        <v>13</v>
      </c>
      <c r="V1859" s="111">
        <v>252</v>
      </c>
      <c r="W1859" s="110">
        <f t="shared" si="896"/>
        <v>1.0076859739999999</v>
      </c>
      <c r="X1859" s="103">
        <f t="shared" si="897"/>
        <v>0.21918177</v>
      </c>
      <c r="Y1859" s="103">
        <f t="shared" si="898"/>
        <v>0</v>
      </c>
      <c r="Z1859" s="114" t="str">
        <f t="shared" si="906"/>
        <v>A+J=</v>
      </c>
      <c r="AA1859" s="108">
        <f t="shared" si="907"/>
        <v>46042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5" x14ac:dyDescent="0.2">
      <c r="A1860" s="102">
        <f t="shared" si="899"/>
        <v>46035</v>
      </c>
      <c r="B1860" s="103">
        <f t="shared" si="891"/>
        <v>28.757534870000001</v>
      </c>
      <c r="C1860" s="192">
        <f t="shared" si="909"/>
        <v>19.817706498902783</v>
      </c>
      <c r="D1860" s="104">
        <f t="shared" si="900"/>
        <v>1143.3130000000001</v>
      </c>
      <c r="E1860" s="105">
        <f t="shared" si="912"/>
        <v>1146.575</v>
      </c>
      <c r="F1860" s="106">
        <f t="shared" si="913"/>
        <v>45983</v>
      </c>
      <c r="G1860" s="107">
        <f t="shared" si="892"/>
        <v>2.8531119649648495E-3</v>
      </c>
      <c r="H1860" s="108">
        <f t="shared" si="905"/>
        <v>46042</v>
      </c>
      <c r="I1860" s="108">
        <f t="shared" si="893"/>
        <v>46042</v>
      </c>
      <c r="J1860" s="109">
        <f t="shared" si="901"/>
        <v>19</v>
      </c>
      <c r="K1860" s="109">
        <f t="shared" si="916"/>
        <v>14</v>
      </c>
      <c r="L1860" s="8">
        <f t="shared" si="902"/>
        <v>1.0021015</v>
      </c>
      <c r="M1860" s="110">
        <f t="shared" si="915"/>
        <v>1.00285311</v>
      </c>
      <c r="N1860" s="110">
        <f t="shared" si="910"/>
        <v>1.4361690205668942</v>
      </c>
      <c r="O1860" s="103">
        <f t="shared" si="914"/>
        <v>1.4391871199999999</v>
      </c>
      <c r="P1860" s="103">
        <f t="shared" si="894"/>
        <v>28.52138794</v>
      </c>
      <c r="Q1860" s="11">
        <f t="shared" si="908"/>
        <v>0</v>
      </c>
      <c r="R1860" s="30">
        <f t="shared" si="903"/>
        <v>0</v>
      </c>
      <c r="S1860" s="8">
        <f t="shared" si="895"/>
        <v>0</v>
      </c>
      <c r="T1860" s="113">
        <f t="shared" si="904"/>
        <v>0.16</v>
      </c>
      <c r="U1860" s="111">
        <f t="shared" si="911"/>
        <v>14</v>
      </c>
      <c r="V1860" s="111">
        <v>252</v>
      </c>
      <c r="W1860" s="110">
        <f t="shared" si="896"/>
        <v>1.0082796439999999</v>
      </c>
      <c r="X1860" s="103">
        <f t="shared" si="897"/>
        <v>0.23614693</v>
      </c>
      <c r="Y1860" s="103">
        <f t="shared" si="898"/>
        <v>0</v>
      </c>
      <c r="Z1860" s="114" t="str">
        <f t="shared" si="906"/>
        <v>A+J=</v>
      </c>
      <c r="AA1860" s="108">
        <f t="shared" si="907"/>
        <v>46042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5" x14ac:dyDescent="0.2">
      <c r="A1861" s="102">
        <f t="shared" si="899"/>
        <v>46036</v>
      </c>
      <c r="B1861" s="103">
        <f t="shared" si="891"/>
        <v>28.778792350000003</v>
      </c>
      <c r="C1861" s="192">
        <f t="shared" si="909"/>
        <v>19.817706498902783</v>
      </c>
      <c r="D1861" s="104">
        <f t="shared" si="900"/>
        <v>1143.3130000000001</v>
      </c>
      <c r="E1861" s="105">
        <f t="shared" si="912"/>
        <v>1146.575</v>
      </c>
      <c r="F1861" s="106">
        <f t="shared" si="913"/>
        <v>45983</v>
      </c>
      <c r="G1861" s="107">
        <f t="shared" si="892"/>
        <v>2.8531119649648495E-3</v>
      </c>
      <c r="H1861" s="108">
        <f t="shared" si="905"/>
        <v>46042</v>
      </c>
      <c r="I1861" s="108">
        <f t="shared" si="893"/>
        <v>46042</v>
      </c>
      <c r="J1861" s="109">
        <f t="shared" si="901"/>
        <v>19</v>
      </c>
      <c r="K1861" s="109">
        <f t="shared" si="916"/>
        <v>15</v>
      </c>
      <c r="L1861" s="8">
        <f t="shared" si="902"/>
        <v>1.0022517799999999</v>
      </c>
      <c r="M1861" s="110">
        <f t="shared" si="915"/>
        <v>1.00285311</v>
      </c>
      <c r="N1861" s="110">
        <f t="shared" si="910"/>
        <v>1.4361690205668942</v>
      </c>
      <c r="O1861" s="103">
        <f t="shared" si="914"/>
        <v>1.4394029500000001</v>
      </c>
      <c r="P1861" s="103">
        <f t="shared" si="894"/>
        <v>28.525665190000002</v>
      </c>
      <c r="Q1861" s="11">
        <f t="shared" si="908"/>
        <v>0</v>
      </c>
      <c r="R1861" s="30">
        <f t="shared" si="903"/>
        <v>0</v>
      </c>
      <c r="S1861" s="8">
        <f t="shared" si="895"/>
        <v>0</v>
      </c>
      <c r="T1861" s="113">
        <f t="shared" si="904"/>
        <v>0.16</v>
      </c>
      <c r="U1861" s="111">
        <f t="shared" si="911"/>
        <v>15</v>
      </c>
      <c r="V1861" s="111">
        <v>252</v>
      </c>
      <c r="W1861" s="110">
        <f t="shared" si="896"/>
        <v>1.008873664</v>
      </c>
      <c r="X1861" s="103">
        <f t="shared" si="897"/>
        <v>0.25312716000000002</v>
      </c>
      <c r="Y1861" s="103">
        <f t="shared" si="898"/>
        <v>0</v>
      </c>
      <c r="Z1861" s="114" t="str">
        <f t="shared" si="906"/>
        <v>A+J=</v>
      </c>
      <c r="AA1861" s="108">
        <f t="shared" si="907"/>
        <v>46042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5" x14ac:dyDescent="0.2">
      <c r="A1862" s="102">
        <f t="shared" si="899"/>
        <v>46037</v>
      </c>
      <c r="B1862" s="103">
        <f t="shared" si="891"/>
        <v>28.800065480000001</v>
      </c>
      <c r="C1862" s="192">
        <f t="shared" si="909"/>
        <v>19.817706498902783</v>
      </c>
      <c r="D1862" s="104">
        <f t="shared" si="900"/>
        <v>1143.3130000000001</v>
      </c>
      <c r="E1862" s="105">
        <f t="shared" si="912"/>
        <v>1146.575</v>
      </c>
      <c r="F1862" s="106">
        <f t="shared" si="913"/>
        <v>45983</v>
      </c>
      <c r="G1862" s="107">
        <f t="shared" si="892"/>
        <v>2.8531119649648495E-3</v>
      </c>
      <c r="H1862" s="108">
        <f t="shared" si="905"/>
        <v>46042</v>
      </c>
      <c r="I1862" s="108">
        <f t="shared" si="893"/>
        <v>46042</v>
      </c>
      <c r="J1862" s="109">
        <f t="shared" si="901"/>
        <v>19</v>
      </c>
      <c r="K1862" s="109">
        <f t="shared" si="916"/>
        <v>16</v>
      </c>
      <c r="L1862" s="8">
        <f t="shared" si="902"/>
        <v>1.00240208</v>
      </c>
      <c r="M1862" s="110">
        <f t="shared" si="915"/>
        <v>1.00285311</v>
      </c>
      <c r="N1862" s="110">
        <f t="shared" si="910"/>
        <v>1.4361690205668942</v>
      </c>
      <c r="O1862" s="103">
        <f t="shared" si="914"/>
        <v>1.43961881</v>
      </c>
      <c r="P1862" s="103">
        <f t="shared" si="894"/>
        <v>28.529943039999999</v>
      </c>
      <c r="Q1862" s="11">
        <f t="shared" si="908"/>
        <v>0</v>
      </c>
      <c r="R1862" s="30">
        <f t="shared" si="903"/>
        <v>0</v>
      </c>
      <c r="S1862" s="8">
        <f t="shared" si="895"/>
        <v>0</v>
      </c>
      <c r="T1862" s="113">
        <f t="shared" si="904"/>
        <v>0.16</v>
      </c>
      <c r="U1862" s="111">
        <f t="shared" si="911"/>
        <v>16</v>
      </c>
      <c r="V1862" s="111">
        <v>252</v>
      </c>
      <c r="W1862" s="110">
        <f t="shared" si="896"/>
        <v>1.0094680330000001</v>
      </c>
      <c r="X1862" s="103">
        <f t="shared" si="897"/>
        <v>0.27012244000000002</v>
      </c>
      <c r="Y1862" s="103">
        <f t="shared" si="898"/>
        <v>0</v>
      </c>
      <c r="Z1862" s="114" t="str">
        <f t="shared" si="906"/>
        <v>A+J=</v>
      </c>
      <c r="AA1862" s="108">
        <f t="shared" si="907"/>
        <v>46042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5" x14ac:dyDescent="0.2">
      <c r="A1863" s="102">
        <f t="shared" si="899"/>
        <v>46038</v>
      </c>
      <c r="B1863" s="103">
        <f t="shared" si="891"/>
        <v>28.821354110000001</v>
      </c>
      <c r="C1863" s="192">
        <f t="shared" si="909"/>
        <v>19.817706498902783</v>
      </c>
      <c r="D1863" s="104">
        <f t="shared" si="900"/>
        <v>1143.3130000000001</v>
      </c>
      <c r="E1863" s="105">
        <f t="shared" si="912"/>
        <v>1146.575</v>
      </c>
      <c r="F1863" s="106">
        <f t="shared" si="913"/>
        <v>45983</v>
      </c>
      <c r="G1863" s="107">
        <f t="shared" si="892"/>
        <v>2.8531119649648495E-3</v>
      </c>
      <c r="H1863" s="108">
        <f t="shared" si="905"/>
        <v>46042</v>
      </c>
      <c r="I1863" s="108">
        <f t="shared" si="893"/>
        <v>46042</v>
      </c>
      <c r="J1863" s="109">
        <f t="shared" si="901"/>
        <v>19</v>
      </c>
      <c r="K1863" s="109">
        <f t="shared" si="916"/>
        <v>17</v>
      </c>
      <c r="L1863" s="8">
        <f t="shared" si="902"/>
        <v>1.0025523999999999</v>
      </c>
      <c r="M1863" s="110">
        <f t="shared" si="915"/>
        <v>1.00285311</v>
      </c>
      <c r="N1863" s="110">
        <f t="shared" si="910"/>
        <v>1.4361690205668942</v>
      </c>
      <c r="O1863" s="103">
        <f t="shared" si="914"/>
        <v>1.4398346900000001</v>
      </c>
      <c r="P1863" s="103">
        <f t="shared" si="894"/>
        <v>28.534221290000001</v>
      </c>
      <c r="Q1863" s="11">
        <f t="shared" si="908"/>
        <v>0</v>
      </c>
      <c r="R1863" s="30">
        <f t="shared" si="903"/>
        <v>0</v>
      </c>
      <c r="S1863" s="8">
        <f t="shared" si="895"/>
        <v>0</v>
      </c>
      <c r="T1863" s="113">
        <f t="shared" si="904"/>
        <v>0.16</v>
      </c>
      <c r="U1863" s="111">
        <f t="shared" si="911"/>
        <v>17</v>
      </c>
      <c r="V1863" s="111">
        <v>252</v>
      </c>
      <c r="W1863" s="110">
        <f t="shared" si="896"/>
        <v>1.0100627529999999</v>
      </c>
      <c r="X1863" s="103">
        <f t="shared" si="897"/>
        <v>0.28713282000000001</v>
      </c>
      <c r="Y1863" s="103">
        <f t="shared" si="898"/>
        <v>0</v>
      </c>
      <c r="Z1863" s="114" t="str">
        <f t="shared" si="906"/>
        <v>A+J=</v>
      </c>
      <c r="AA1863" s="108">
        <f t="shared" si="907"/>
        <v>46042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5" x14ac:dyDescent="0.2">
      <c r="A1864" s="102">
        <f t="shared" si="899"/>
        <v>46039</v>
      </c>
      <c r="B1864" s="103">
        <f t="shared" si="891"/>
        <v>28.842658610000001</v>
      </c>
      <c r="C1864" s="192">
        <f t="shared" si="909"/>
        <v>19.817706498902783</v>
      </c>
      <c r="D1864" s="104">
        <f t="shared" si="900"/>
        <v>1143.3130000000001</v>
      </c>
      <c r="E1864" s="105">
        <f t="shared" si="912"/>
        <v>1146.575</v>
      </c>
      <c r="F1864" s="106">
        <f t="shared" si="913"/>
        <v>45983</v>
      </c>
      <c r="G1864" s="107">
        <f t="shared" si="892"/>
        <v>2.8531119649648495E-3</v>
      </c>
      <c r="H1864" s="108">
        <f t="shared" si="905"/>
        <v>46042</v>
      </c>
      <c r="I1864" s="108">
        <f t="shared" si="893"/>
        <v>46042</v>
      </c>
      <c r="J1864" s="109">
        <f t="shared" si="901"/>
        <v>19</v>
      </c>
      <c r="K1864" s="109">
        <f t="shared" si="916"/>
        <v>18</v>
      </c>
      <c r="L1864" s="8">
        <f t="shared" si="902"/>
        <v>1.0027027399999999</v>
      </c>
      <c r="M1864" s="110">
        <f t="shared" si="915"/>
        <v>1.00285311</v>
      </c>
      <c r="N1864" s="110">
        <f t="shared" si="910"/>
        <v>1.4361690205668942</v>
      </c>
      <c r="O1864" s="103">
        <f t="shared" si="914"/>
        <v>1.4400506099999999</v>
      </c>
      <c r="P1864" s="103">
        <f t="shared" si="894"/>
        <v>28.538500330000002</v>
      </c>
      <c r="Q1864" s="11">
        <f t="shared" si="908"/>
        <v>0</v>
      </c>
      <c r="R1864" s="30">
        <f t="shared" si="903"/>
        <v>0</v>
      </c>
      <c r="S1864" s="8">
        <f t="shared" si="895"/>
        <v>0</v>
      </c>
      <c r="T1864" s="113">
        <f t="shared" si="904"/>
        <v>0.16</v>
      </c>
      <c r="U1864" s="111">
        <f t="shared" si="911"/>
        <v>18</v>
      </c>
      <c r="V1864" s="111">
        <v>252</v>
      </c>
      <c r="W1864" s="110">
        <f t="shared" si="896"/>
        <v>1.0106578230000001</v>
      </c>
      <c r="X1864" s="103">
        <f t="shared" si="897"/>
        <v>0.30415828</v>
      </c>
      <c r="Y1864" s="103">
        <f t="shared" si="898"/>
        <v>0</v>
      </c>
      <c r="Z1864" s="114" t="str">
        <f t="shared" si="906"/>
        <v>A+J=</v>
      </c>
      <c r="AA1864" s="108">
        <f t="shared" si="907"/>
        <v>46042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5" x14ac:dyDescent="0.2">
      <c r="A1865" s="102">
        <f t="shared" si="899"/>
        <v>46040</v>
      </c>
      <c r="B1865" s="103">
        <f t="shared" si="891"/>
        <v>28.842658610000001</v>
      </c>
      <c r="C1865" s="192">
        <f t="shared" si="909"/>
        <v>19.817706498902783</v>
      </c>
      <c r="D1865" s="104">
        <f t="shared" si="900"/>
        <v>1143.3130000000001</v>
      </c>
      <c r="E1865" s="105">
        <f t="shared" si="912"/>
        <v>1146.575</v>
      </c>
      <c r="F1865" s="106">
        <f t="shared" si="913"/>
        <v>45983</v>
      </c>
      <c r="G1865" s="107">
        <f t="shared" si="892"/>
        <v>2.8531119649648495E-3</v>
      </c>
      <c r="H1865" s="108">
        <f t="shared" si="905"/>
        <v>46042</v>
      </c>
      <c r="I1865" s="108">
        <f t="shared" si="893"/>
        <v>46042</v>
      </c>
      <c r="J1865" s="109">
        <f t="shared" si="901"/>
        <v>19</v>
      </c>
      <c r="K1865" s="109">
        <f t="shared" si="916"/>
        <v>18</v>
      </c>
      <c r="L1865" s="8">
        <f t="shared" si="902"/>
        <v>1.0027027399999999</v>
      </c>
      <c r="M1865" s="110">
        <f t="shared" si="915"/>
        <v>1.00285311</v>
      </c>
      <c r="N1865" s="110">
        <f t="shared" si="910"/>
        <v>1.4361690205668942</v>
      </c>
      <c r="O1865" s="103">
        <f t="shared" si="914"/>
        <v>1.4400506099999999</v>
      </c>
      <c r="P1865" s="103">
        <f t="shared" si="894"/>
        <v>28.538500330000002</v>
      </c>
      <c r="Q1865" s="11">
        <f t="shared" si="908"/>
        <v>0</v>
      </c>
      <c r="R1865" s="30">
        <f t="shared" si="903"/>
        <v>0</v>
      </c>
      <c r="S1865" s="8">
        <f t="shared" si="895"/>
        <v>0</v>
      </c>
      <c r="T1865" s="113">
        <f t="shared" si="904"/>
        <v>0.16</v>
      </c>
      <c r="U1865" s="111">
        <f t="shared" si="911"/>
        <v>18</v>
      </c>
      <c r="V1865" s="111">
        <v>252</v>
      </c>
      <c r="W1865" s="110">
        <f t="shared" si="896"/>
        <v>1.0106578230000001</v>
      </c>
      <c r="X1865" s="103">
        <f t="shared" si="897"/>
        <v>0.30415828</v>
      </c>
      <c r="Y1865" s="103">
        <f t="shared" si="898"/>
        <v>0</v>
      </c>
      <c r="Z1865" s="114" t="str">
        <f t="shared" si="906"/>
        <v>A+J=</v>
      </c>
      <c r="AA1865" s="108">
        <f t="shared" si="907"/>
        <v>46042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5" x14ac:dyDescent="0.2">
      <c r="A1866" s="102">
        <f t="shared" si="899"/>
        <v>46041</v>
      </c>
      <c r="B1866" s="103">
        <f t="shared" ref="B1866:B1929" si="917">(P1866+X1866)</f>
        <v>28.842658610000001</v>
      </c>
      <c r="C1866" s="192">
        <f t="shared" si="909"/>
        <v>19.817706498902783</v>
      </c>
      <c r="D1866" s="104">
        <f t="shared" si="900"/>
        <v>1143.3130000000001</v>
      </c>
      <c r="E1866" s="105">
        <f t="shared" si="912"/>
        <v>1146.575</v>
      </c>
      <c r="F1866" s="106">
        <f t="shared" si="913"/>
        <v>45983</v>
      </c>
      <c r="G1866" s="107">
        <f t="shared" ref="G1866:G1929" si="918">(E1866/D1866)-1</f>
        <v>2.8531119649648495E-3</v>
      </c>
      <c r="H1866" s="108">
        <f t="shared" si="905"/>
        <v>46042</v>
      </c>
      <c r="I1866" s="108">
        <f t="shared" ref="I1866:I1929" si="919">IF(A1866&gt;I1865,H1866,I1865)</f>
        <v>46042</v>
      </c>
      <c r="J1866" s="109">
        <f t="shared" si="901"/>
        <v>19</v>
      </c>
      <c r="K1866" s="109">
        <f t="shared" si="916"/>
        <v>18</v>
      </c>
      <c r="L1866" s="8">
        <f t="shared" si="902"/>
        <v>1.0027027399999999</v>
      </c>
      <c r="M1866" s="110">
        <f t="shared" si="915"/>
        <v>1.00285311</v>
      </c>
      <c r="N1866" s="110">
        <f t="shared" si="910"/>
        <v>1.4361690205668942</v>
      </c>
      <c r="O1866" s="103">
        <f t="shared" si="914"/>
        <v>1.4400506099999999</v>
      </c>
      <c r="P1866" s="103">
        <f t="shared" ref="P1866:P1929" si="920">TRUNC(C1866*O1866,8)</f>
        <v>28.538500330000002</v>
      </c>
      <c r="Q1866" s="11">
        <f t="shared" si="908"/>
        <v>0</v>
      </c>
      <c r="R1866" s="30">
        <f t="shared" si="903"/>
        <v>0</v>
      </c>
      <c r="S1866" s="8">
        <f t="shared" ref="S1866:S1929" si="921">IF(R1866&gt;0,TRUNC(R1866*P1866,8),0)</f>
        <v>0</v>
      </c>
      <c r="T1866" s="113">
        <f t="shared" si="904"/>
        <v>0.16</v>
      </c>
      <c r="U1866" s="111">
        <f t="shared" si="911"/>
        <v>18</v>
      </c>
      <c r="V1866" s="111">
        <v>252</v>
      </c>
      <c r="W1866" s="110">
        <f t="shared" ref="W1866:W1929" si="922">ROUND((1+T1866)^TRUNC((U1866/V1866),9),9)</f>
        <v>1.0106578230000001</v>
      </c>
      <c r="X1866" s="103">
        <f t="shared" ref="X1866:X1929" si="923">TRUNC((P1866*(W1866-1)),8)</f>
        <v>0.30415828</v>
      </c>
      <c r="Y1866" s="103">
        <f t="shared" ref="Y1866:Y1929" si="924">IF(Q1866&gt;0,S1866+X1866,0)</f>
        <v>0</v>
      </c>
      <c r="Z1866" s="114" t="str">
        <f t="shared" si="906"/>
        <v>A+J=</v>
      </c>
      <c r="AA1866" s="108">
        <f t="shared" si="907"/>
        <v>46042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5" x14ac:dyDescent="0.2">
      <c r="A1867" s="102">
        <f t="shared" ref="A1867:A1930" si="925">(A1866+1)</f>
        <v>46042</v>
      </c>
      <c r="B1867" s="103">
        <f t="shared" si="917"/>
        <v>28.86397882</v>
      </c>
      <c r="C1867" s="192">
        <f t="shared" si="909"/>
        <v>19.817706498902783</v>
      </c>
      <c r="D1867" s="104">
        <f t="shared" ref="D1867:D1930" si="926">IF(E1867=E1866,D1866,E1866)</f>
        <v>1143.3130000000001</v>
      </c>
      <c r="E1867" s="105">
        <f t="shared" si="912"/>
        <v>1146.575</v>
      </c>
      <c r="F1867" s="106">
        <f t="shared" si="913"/>
        <v>45983</v>
      </c>
      <c r="G1867" s="107">
        <f t="shared" si="918"/>
        <v>2.8531119649648495E-3</v>
      </c>
      <c r="H1867" s="108">
        <f t="shared" si="905"/>
        <v>46073</v>
      </c>
      <c r="I1867" s="108">
        <f t="shared" si="919"/>
        <v>46042</v>
      </c>
      <c r="J1867" s="109">
        <f t="shared" ref="J1867:J1930" si="927">IF(I1867=I1866,J1866,NETWORKDAYS(I1866,I1867,$AD$171:$AD$502)-1)</f>
        <v>19</v>
      </c>
      <c r="K1867" s="109">
        <f t="shared" si="916"/>
        <v>19</v>
      </c>
      <c r="L1867" s="8">
        <f t="shared" ref="L1867:L1930" si="928">IF(E1867&lt;D1867,1,TRUNC((E1867/D1867)^TRUNC((K1867/J1867),9),8))</f>
        <v>1.00285311</v>
      </c>
      <c r="M1867" s="110">
        <f t="shared" si="915"/>
        <v>1.00285311</v>
      </c>
      <c r="N1867" s="110">
        <f t="shared" si="910"/>
        <v>1.4361690205668942</v>
      </c>
      <c r="O1867" s="103">
        <f t="shared" si="914"/>
        <v>1.44026656</v>
      </c>
      <c r="P1867" s="103">
        <f t="shared" si="920"/>
        <v>28.542779960000001</v>
      </c>
      <c r="Q1867" s="11">
        <f t="shared" si="908"/>
        <v>61</v>
      </c>
      <c r="R1867" s="30">
        <f t="shared" ref="R1867:R1930" si="929">IF(Q1867&gt;0,VLOOKUP($A1867,$AD$10:$AI$165,6),0)</f>
        <v>0.27570499999999998</v>
      </c>
      <c r="S1867" s="8">
        <f t="shared" si="921"/>
        <v>7.8693871399999997</v>
      </c>
      <c r="T1867" s="113">
        <f t="shared" ref="T1867:T1930" si="930">(T1866)</f>
        <v>0.16</v>
      </c>
      <c r="U1867" s="111">
        <f t="shared" si="911"/>
        <v>19</v>
      </c>
      <c r="V1867" s="111">
        <v>252</v>
      </c>
      <c r="W1867" s="110">
        <f t="shared" si="922"/>
        <v>1.0112532439999999</v>
      </c>
      <c r="X1867" s="103">
        <f t="shared" si="923"/>
        <v>0.32119885999999997</v>
      </c>
      <c r="Y1867" s="103">
        <f t="shared" si="924"/>
        <v>8.1905859999999997</v>
      </c>
      <c r="Z1867" s="114" t="str">
        <f t="shared" si="906"/>
        <v>A+J=</v>
      </c>
      <c r="AA1867" s="108">
        <f t="shared" si="907"/>
        <v>46042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5" x14ac:dyDescent="0.2">
      <c r="A1868" s="102">
        <f t="shared" si="925"/>
        <v>46043</v>
      </c>
      <c r="B1868" s="103">
        <f t="shared" si="917"/>
        <v>20.688378780000001</v>
      </c>
      <c r="C1868" s="192">
        <f t="shared" si="909"/>
        <v>14.353865735981787</v>
      </c>
      <c r="D1868" s="104">
        <f t="shared" si="926"/>
        <v>1143.3130000000001</v>
      </c>
      <c r="E1868" s="105">
        <f t="shared" si="912"/>
        <v>1146.575</v>
      </c>
      <c r="F1868" s="106">
        <f t="shared" si="913"/>
        <v>46011</v>
      </c>
      <c r="G1868" s="107">
        <f t="shared" si="918"/>
        <v>2.8531119649648495E-3</v>
      </c>
      <c r="H1868" s="108">
        <f t="shared" ref="H1868:H1931" si="931">IF(DAY(A1868)=H$9,VLOOKUP(A1868,AH$118:AN$450,4),H1867)</f>
        <v>46073</v>
      </c>
      <c r="I1868" s="108">
        <f t="shared" si="919"/>
        <v>46073</v>
      </c>
      <c r="J1868" s="109">
        <f t="shared" si="927"/>
        <v>21</v>
      </c>
      <c r="K1868" s="109">
        <f t="shared" si="916"/>
        <v>1</v>
      </c>
      <c r="L1868" s="8">
        <f t="shared" si="928"/>
        <v>1.0001356699999999</v>
      </c>
      <c r="M1868" s="110">
        <f t="shared" si="915"/>
        <v>1.00285311</v>
      </c>
      <c r="N1868" s="110">
        <f t="shared" si="910"/>
        <v>1.4402665687611638</v>
      </c>
      <c r="O1868" s="103">
        <f t="shared" si="914"/>
        <v>1.4404619599999999</v>
      </c>
      <c r="P1868" s="103">
        <f t="shared" si="920"/>
        <v>20.676197569999999</v>
      </c>
      <c r="Q1868" s="11">
        <f t="shared" si="908"/>
        <v>0</v>
      </c>
      <c r="R1868" s="30">
        <f t="shared" si="929"/>
        <v>0</v>
      </c>
      <c r="S1868" s="8">
        <f t="shared" si="921"/>
        <v>0</v>
      </c>
      <c r="T1868" s="113">
        <f t="shared" si="930"/>
        <v>0.16</v>
      </c>
      <c r="U1868" s="111">
        <f t="shared" si="911"/>
        <v>1</v>
      </c>
      <c r="V1868" s="111">
        <v>252</v>
      </c>
      <c r="W1868" s="110">
        <f t="shared" si="922"/>
        <v>1.0005891419999999</v>
      </c>
      <c r="X1868" s="103">
        <f t="shared" si="923"/>
        <v>1.218121E-2</v>
      </c>
      <c r="Y1868" s="103">
        <f t="shared" si="924"/>
        <v>0</v>
      </c>
      <c r="Z1868" s="114" t="str">
        <f t="shared" ref="Z1868:Z1931" si="932">IF($Q1867&gt;0,VLOOKUP($A1867,$AD$10:$AM$165,9),Z1867)</f>
        <v>A+J=</v>
      </c>
      <c r="AA1868" s="108">
        <f t="shared" ref="AA1868:AA1931" si="933">IF($Q1867&gt;0,VLOOKUP($A1867,$AD$10:$AM$165,10),AA1867)</f>
        <v>46073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5" x14ac:dyDescent="0.2">
      <c r="A1869" s="102">
        <f t="shared" si="925"/>
        <v>46044</v>
      </c>
      <c r="B1869" s="103">
        <f t="shared" si="917"/>
        <v>20.703375919999999</v>
      </c>
      <c r="C1869" s="192">
        <f t="shared" si="909"/>
        <v>14.353865735981787</v>
      </c>
      <c r="D1869" s="104">
        <f t="shared" si="926"/>
        <v>1143.3130000000001</v>
      </c>
      <c r="E1869" s="105">
        <f t="shared" si="912"/>
        <v>1146.575</v>
      </c>
      <c r="F1869" s="106">
        <f t="shared" si="913"/>
        <v>46011</v>
      </c>
      <c r="G1869" s="107">
        <f t="shared" si="918"/>
        <v>2.8531119649648495E-3</v>
      </c>
      <c r="H1869" s="108">
        <f t="shared" si="931"/>
        <v>46073</v>
      </c>
      <c r="I1869" s="108">
        <f t="shared" si="919"/>
        <v>46073</v>
      </c>
      <c r="J1869" s="109">
        <f t="shared" si="927"/>
        <v>21</v>
      </c>
      <c r="K1869" s="109">
        <f t="shared" si="916"/>
        <v>2</v>
      </c>
      <c r="L1869" s="8">
        <f t="shared" si="928"/>
        <v>1.0002713700000001</v>
      </c>
      <c r="M1869" s="110">
        <f t="shared" si="915"/>
        <v>1.00285311</v>
      </c>
      <c r="N1869" s="110">
        <f t="shared" si="910"/>
        <v>1.4402665687611638</v>
      </c>
      <c r="O1869" s="103">
        <f t="shared" si="914"/>
        <v>1.44065741</v>
      </c>
      <c r="P1869" s="103">
        <f t="shared" si="920"/>
        <v>20.679003030000001</v>
      </c>
      <c r="Q1869" s="11">
        <f t="shared" ref="Q1869:Q1932" si="934">IF(VLOOKUP(A1869,AD$10:AK$165,8)=VLOOKUP(A1868,AD$10:AK$165,8),0,VLOOKUP(A1869,AD$10:AK$165,8))</f>
        <v>0</v>
      </c>
      <c r="R1869" s="30">
        <f t="shared" si="929"/>
        <v>0</v>
      </c>
      <c r="S1869" s="8">
        <f t="shared" si="921"/>
        <v>0</v>
      </c>
      <c r="T1869" s="113">
        <f t="shared" si="930"/>
        <v>0.16</v>
      </c>
      <c r="U1869" s="111">
        <f t="shared" si="911"/>
        <v>2</v>
      </c>
      <c r="V1869" s="111">
        <v>252</v>
      </c>
      <c r="W1869" s="110">
        <f t="shared" si="922"/>
        <v>1.0011786300000001</v>
      </c>
      <c r="X1869" s="103">
        <f t="shared" si="923"/>
        <v>2.4372890000000001E-2</v>
      </c>
      <c r="Y1869" s="103">
        <f t="shared" si="924"/>
        <v>0</v>
      </c>
      <c r="Z1869" s="114" t="str">
        <f t="shared" si="932"/>
        <v>A+J=</v>
      </c>
      <c r="AA1869" s="108">
        <f t="shared" si="933"/>
        <v>46073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5" x14ac:dyDescent="0.2">
      <c r="A1870" s="102">
        <f t="shared" si="925"/>
        <v>46045</v>
      </c>
      <c r="B1870" s="103">
        <f t="shared" si="917"/>
        <v>20.718383729999999</v>
      </c>
      <c r="C1870" s="192">
        <f t="shared" ref="C1870:C1933" si="935">C1869-(S1869/O1869)</f>
        <v>14.353865735981787</v>
      </c>
      <c r="D1870" s="104">
        <f t="shared" si="926"/>
        <v>1143.3130000000001</v>
      </c>
      <c r="E1870" s="105">
        <f t="shared" si="912"/>
        <v>1146.575</v>
      </c>
      <c r="F1870" s="106">
        <f t="shared" si="913"/>
        <v>46011</v>
      </c>
      <c r="G1870" s="107">
        <f t="shared" si="918"/>
        <v>2.8531119649648495E-3</v>
      </c>
      <c r="H1870" s="108">
        <f t="shared" si="931"/>
        <v>46073</v>
      </c>
      <c r="I1870" s="108">
        <f t="shared" si="919"/>
        <v>46073</v>
      </c>
      <c r="J1870" s="109">
        <f t="shared" si="927"/>
        <v>21</v>
      </c>
      <c r="K1870" s="109">
        <f t="shared" si="916"/>
        <v>3</v>
      </c>
      <c r="L1870" s="8">
        <f t="shared" si="928"/>
        <v>1.00040708</v>
      </c>
      <c r="M1870" s="110">
        <f t="shared" si="915"/>
        <v>1.00285311</v>
      </c>
      <c r="N1870" s="110">
        <f t="shared" si="910"/>
        <v>1.4402665687611638</v>
      </c>
      <c r="O1870" s="103">
        <f t="shared" si="914"/>
        <v>1.4408528700000001</v>
      </c>
      <c r="P1870" s="103">
        <f t="shared" si="920"/>
        <v>20.68180864</v>
      </c>
      <c r="Q1870" s="11">
        <f t="shared" si="934"/>
        <v>0</v>
      </c>
      <c r="R1870" s="30">
        <f t="shared" si="929"/>
        <v>0</v>
      </c>
      <c r="S1870" s="8">
        <f t="shared" si="921"/>
        <v>0</v>
      </c>
      <c r="T1870" s="113">
        <f t="shared" si="930"/>
        <v>0.16</v>
      </c>
      <c r="U1870" s="111">
        <f t="shared" si="911"/>
        <v>3</v>
      </c>
      <c r="V1870" s="111">
        <v>252</v>
      </c>
      <c r="W1870" s="110">
        <f t="shared" si="922"/>
        <v>1.001768467</v>
      </c>
      <c r="X1870" s="103">
        <f t="shared" si="923"/>
        <v>3.6575089999999998E-2</v>
      </c>
      <c r="Y1870" s="103">
        <f t="shared" si="924"/>
        <v>0</v>
      </c>
      <c r="Z1870" s="114" t="str">
        <f t="shared" si="932"/>
        <v>A+J=</v>
      </c>
      <c r="AA1870" s="108">
        <f t="shared" si="933"/>
        <v>46073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5" x14ac:dyDescent="0.2">
      <c r="A1871" s="102">
        <f t="shared" si="925"/>
        <v>46046</v>
      </c>
      <c r="B1871" s="103">
        <f t="shared" si="917"/>
        <v>20.73340258</v>
      </c>
      <c r="C1871" s="192">
        <f t="shared" si="935"/>
        <v>14.353865735981787</v>
      </c>
      <c r="D1871" s="104">
        <f t="shared" si="926"/>
        <v>1143.3130000000001</v>
      </c>
      <c r="E1871" s="105">
        <f t="shared" si="912"/>
        <v>1146.575</v>
      </c>
      <c r="F1871" s="106">
        <f t="shared" si="913"/>
        <v>46011</v>
      </c>
      <c r="G1871" s="107">
        <f t="shared" si="918"/>
        <v>2.8531119649648495E-3</v>
      </c>
      <c r="H1871" s="108">
        <f t="shared" si="931"/>
        <v>46073</v>
      </c>
      <c r="I1871" s="108">
        <f t="shared" si="919"/>
        <v>46073</v>
      </c>
      <c r="J1871" s="109">
        <f t="shared" si="927"/>
        <v>21</v>
      </c>
      <c r="K1871" s="109">
        <f t="shared" si="916"/>
        <v>4</v>
      </c>
      <c r="L1871" s="8">
        <f t="shared" si="928"/>
        <v>1.0005428199999999</v>
      </c>
      <c r="M1871" s="110">
        <f t="shared" si="915"/>
        <v>1.00285311</v>
      </c>
      <c r="N1871" s="110">
        <f t="shared" si="910"/>
        <v>1.4402665687611638</v>
      </c>
      <c r="O1871" s="103">
        <f t="shared" si="914"/>
        <v>1.4410483700000001</v>
      </c>
      <c r="P1871" s="103">
        <f t="shared" si="920"/>
        <v>20.68461482</v>
      </c>
      <c r="Q1871" s="11">
        <f t="shared" si="934"/>
        <v>0</v>
      </c>
      <c r="R1871" s="30">
        <f t="shared" si="929"/>
        <v>0</v>
      </c>
      <c r="S1871" s="8">
        <f t="shared" si="921"/>
        <v>0</v>
      </c>
      <c r="T1871" s="113">
        <f t="shared" si="930"/>
        <v>0.16</v>
      </c>
      <c r="U1871" s="111">
        <f t="shared" si="911"/>
        <v>4</v>
      </c>
      <c r="V1871" s="111">
        <v>252</v>
      </c>
      <c r="W1871" s="110">
        <f t="shared" si="922"/>
        <v>1.0023586499999999</v>
      </c>
      <c r="X1871" s="103">
        <f t="shared" si="923"/>
        <v>4.8787759999999999E-2</v>
      </c>
      <c r="Y1871" s="103">
        <f t="shared" si="924"/>
        <v>0</v>
      </c>
      <c r="Z1871" s="114" t="str">
        <f t="shared" si="932"/>
        <v>A+J=</v>
      </c>
      <c r="AA1871" s="108">
        <f t="shared" si="933"/>
        <v>46073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5" x14ac:dyDescent="0.2">
      <c r="A1872" s="102">
        <f t="shared" si="925"/>
        <v>46047</v>
      </c>
      <c r="B1872" s="103">
        <f t="shared" si="917"/>
        <v>20.73340258</v>
      </c>
      <c r="C1872" s="192">
        <f t="shared" si="935"/>
        <v>14.353865735981787</v>
      </c>
      <c r="D1872" s="104">
        <f t="shared" si="926"/>
        <v>1143.3130000000001</v>
      </c>
      <c r="E1872" s="105">
        <f t="shared" si="912"/>
        <v>1146.575</v>
      </c>
      <c r="F1872" s="106">
        <f t="shared" si="913"/>
        <v>46011</v>
      </c>
      <c r="G1872" s="107">
        <f t="shared" si="918"/>
        <v>2.8531119649648495E-3</v>
      </c>
      <c r="H1872" s="108">
        <f t="shared" si="931"/>
        <v>46073</v>
      </c>
      <c r="I1872" s="108">
        <f t="shared" si="919"/>
        <v>46073</v>
      </c>
      <c r="J1872" s="109">
        <f t="shared" si="927"/>
        <v>21</v>
      </c>
      <c r="K1872" s="109">
        <f t="shared" si="916"/>
        <v>4</v>
      </c>
      <c r="L1872" s="8">
        <f t="shared" si="928"/>
        <v>1.0005428199999999</v>
      </c>
      <c r="M1872" s="110">
        <f t="shared" si="915"/>
        <v>1.00285311</v>
      </c>
      <c r="N1872" s="110">
        <f t="shared" si="910"/>
        <v>1.4402665687611638</v>
      </c>
      <c r="O1872" s="103">
        <f t="shared" si="914"/>
        <v>1.4410483700000001</v>
      </c>
      <c r="P1872" s="103">
        <f t="shared" si="920"/>
        <v>20.68461482</v>
      </c>
      <c r="Q1872" s="11">
        <f t="shared" si="934"/>
        <v>0</v>
      </c>
      <c r="R1872" s="30">
        <f t="shared" si="929"/>
        <v>0</v>
      </c>
      <c r="S1872" s="8">
        <f t="shared" si="921"/>
        <v>0</v>
      </c>
      <c r="T1872" s="113">
        <f t="shared" si="930"/>
        <v>0.16</v>
      </c>
      <c r="U1872" s="111">
        <f t="shared" si="911"/>
        <v>4</v>
      </c>
      <c r="V1872" s="111">
        <v>252</v>
      </c>
      <c r="W1872" s="110">
        <f t="shared" si="922"/>
        <v>1.0023586499999999</v>
      </c>
      <c r="X1872" s="103">
        <f t="shared" si="923"/>
        <v>4.8787759999999999E-2</v>
      </c>
      <c r="Y1872" s="103">
        <f t="shared" si="924"/>
        <v>0</v>
      </c>
      <c r="Z1872" s="114" t="str">
        <f t="shared" si="932"/>
        <v>A+J=</v>
      </c>
      <c r="AA1872" s="108">
        <f t="shared" si="933"/>
        <v>46073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5" x14ac:dyDescent="0.2">
      <c r="A1873" s="102">
        <f t="shared" si="925"/>
        <v>46048</v>
      </c>
      <c r="B1873" s="103">
        <f t="shared" si="917"/>
        <v>20.73340258</v>
      </c>
      <c r="C1873" s="192">
        <f t="shared" si="935"/>
        <v>14.353865735981787</v>
      </c>
      <c r="D1873" s="104">
        <f t="shared" si="926"/>
        <v>1143.3130000000001</v>
      </c>
      <c r="E1873" s="105">
        <f t="shared" si="912"/>
        <v>1146.575</v>
      </c>
      <c r="F1873" s="106">
        <f t="shared" si="913"/>
        <v>46011</v>
      </c>
      <c r="G1873" s="107">
        <f t="shared" si="918"/>
        <v>2.8531119649648495E-3</v>
      </c>
      <c r="H1873" s="108">
        <f t="shared" si="931"/>
        <v>46073</v>
      </c>
      <c r="I1873" s="108">
        <f t="shared" si="919"/>
        <v>46073</v>
      </c>
      <c r="J1873" s="109">
        <f t="shared" si="927"/>
        <v>21</v>
      </c>
      <c r="K1873" s="109">
        <f t="shared" si="916"/>
        <v>4</v>
      </c>
      <c r="L1873" s="8">
        <f t="shared" si="928"/>
        <v>1.0005428199999999</v>
      </c>
      <c r="M1873" s="110">
        <f t="shared" si="915"/>
        <v>1.00285311</v>
      </c>
      <c r="N1873" s="110">
        <f t="shared" si="910"/>
        <v>1.4402665687611638</v>
      </c>
      <c r="O1873" s="103">
        <f t="shared" si="914"/>
        <v>1.4410483700000001</v>
      </c>
      <c r="P1873" s="103">
        <f t="shared" si="920"/>
        <v>20.68461482</v>
      </c>
      <c r="Q1873" s="11">
        <f t="shared" si="934"/>
        <v>0</v>
      </c>
      <c r="R1873" s="30">
        <f t="shared" si="929"/>
        <v>0</v>
      </c>
      <c r="S1873" s="8">
        <f t="shared" si="921"/>
        <v>0</v>
      </c>
      <c r="T1873" s="113">
        <f t="shared" si="930"/>
        <v>0.16</v>
      </c>
      <c r="U1873" s="111">
        <f t="shared" si="911"/>
        <v>4</v>
      </c>
      <c r="V1873" s="111">
        <v>252</v>
      </c>
      <c r="W1873" s="110">
        <f t="shared" si="922"/>
        <v>1.0023586499999999</v>
      </c>
      <c r="X1873" s="103">
        <f t="shared" si="923"/>
        <v>4.8787759999999999E-2</v>
      </c>
      <c r="Y1873" s="103">
        <f t="shared" si="924"/>
        <v>0</v>
      </c>
      <c r="Z1873" s="114" t="str">
        <f t="shared" si="932"/>
        <v>A+J=</v>
      </c>
      <c r="AA1873" s="108">
        <f t="shared" si="933"/>
        <v>46073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5" x14ac:dyDescent="0.2">
      <c r="A1874" s="102">
        <f t="shared" si="925"/>
        <v>46049</v>
      </c>
      <c r="B1874" s="103">
        <f t="shared" si="917"/>
        <v>20.74843225</v>
      </c>
      <c r="C1874" s="192">
        <f t="shared" si="935"/>
        <v>14.353865735981787</v>
      </c>
      <c r="D1874" s="104">
        <f t="shared" si="926"/>
        <v>1143.3130000000001</v>
      </c>
      <c r="E1874" s="105">
        <f t="shared" si="912"/>
        <v>1146.575</v>
      </c>
      <c r="F1874" s="106">
        <f t="shared" si="913"/>
        <v>46011</v>
      </c>
      <c r="G1874" s="107">
        <f t="shared" si="918"/>
        <v>2.8531119649648495E-3</v>
      </c>
      <c r="H1874" s="108">
        <f t="shared" si="931"/>
        <v>46073</v>
      </c>
      <c r="I1874" s="108">
        <f t="shared" si="919"/>
        <v>46073</v>
      </c>
      <c r="J1874" s="109">
        <f t="shared" si="927"/>
        <v>21</v>
      </c>
      <c r="K1874" s="109">
        <f t="shared" si="916"/>
        <v>5</v>
      </c>
      <c r="L1874" s="8">
        <f t="shared" si="928"/>
        <v>1.00067857</v>
      </c>
      <c r="M1874" s="110">
        <f t="shared" si="915"/>
        <v>1.00285311</v>
      </c>
      <c r="N1874" s="110">
        <f t="shared" si="910"/>
        <v>1.4402665687611638</v>
      </c>
      <c r="O1874" s="103">
        <f t="shared" si="914"/>
        <v>1.44124389</v>
      </c>
      <c r="P1874" s="103">
        <f t="shared" si="920"/>
        <v>20.687421279999999</v>
      </c>
      <c r="Q1874" s="11">
        <f t="shared" si="934"/>
        <v>0</v>
      </c>
      <c r="R1874" s="30">
        <f t="shared" si="929"/>
        <v>0</v>
      </c>
      <c r="S1874" s="8">
        <f t="shared" si="921"/>
        <v>0</v>
      </c>
      <c r="T1874" s="113">
        <f t="shared" si="930"/>
        <v>0.16</v>
      </c>
      <c r="U1874" s="111">
        <f t="shared" si="911"/>
        <v>5</v>
      </c>
      <c r="V1874" s="111">
        <v>252</v>
      </c>
      <c r="W1874" s="110">
        <f t="shared" si="922"/>
        <v>1.0029491820000001</v>
      </c>
      <c r="X1874" s="103">
        <f t="shared" si="923"/>
        <v>6.1010969999999998E-2</v>
      </c>
      <c r="Y1874" s="103">
        <f t="shared" si="924"/>
        <v>0</v>
      </c>
      <c r="Z1874" s="114" t="str">
        <f t="shared" si="932"/>
        <v>A+J=</v>
      </c>
      <c r="AA1874" s="108">
        <f t="shared" si="933"/>
        <v>46073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5" x14ac:dyDescent="0.2">
      <c r="A1875" s="102">
        <f t="shared" si="925"/>
        <v>46050</v>
      </c>
      <c r="B1875" s="103">
        <f t="shared" si="917"/>
        <v>20.763472700000001</v>
      </c>
      <c r="C1875" s="192">
        <f t="shared" si="935"/>
        <v>14.353865735981787</v>
      </c>
      <c r="D1875" s="104">
        <f t="shared" si="926"/>
        <v>1143.3130000000001</v>
      </c>
      <c r="E1875" s="105">
        <f t="shared" si="912"/>
        <v>1146.575</v>
      </c>
      <c r="F1875" s="106">
        <f t="shared" si="913"/>
        <v>46011</v>
      </c>
      <c r="G1875" s="107">
        <f t="shared" si="918"/>
        <v>2.8531119649648495E-3</v>
      </c>
      <c r="H1875" s="108">
        <f t="shared" si="931"/>
        <v>46073</v>
      </c>
      <c r="I1875" s="108">
        <f t="shared" si="919"/>
        <v>46073</v>
      </c>
      <c r="J1875" s="109">
        <f t="shared" si="927"/>
        <v>21</v>
      </c>
      <c r="K1875" s="109">
        <f t="shared" si="916"/>
        <v>6</v>
      </c>
      <c r="L1875" s="8">
        <f t="shared" si="928"/>
        <v>1.00081434</v>
      </c>
      <c r="M1875" s="110">
        <f t="shared" si="915"/>
        <v>1.00285311</v>
      </c>
      <c r="N1875" s="110">
        <f t="shared" si="910"/>
        <v>1.4402665687611638</v>
      </c>
      <c r="O1875" s="103">
        <f t="shared" si="914"/>
        <v>1.44143943</v>
      </c>
      <c r="P1875" s="103">
        <f t="shared" si="920"/>
        <v>20.690228040000001</v>
      </c>
      <c r="Q1875" s="11">
        <f t="shared" si="934"/>
        <v>0</v>
      </c>
      <c r="R1875" s="30">
        <f t="shared" si="929"/>
        <v>0</v>
      </c>
      <c r="S1875" s="8">
        <f t="shared" si="921"/>
        <v>0</v>
      </c>
      <c r="T1875" s="113">
        <f t="shared" si="930"/>
        <v>0.16</v>
      </c>
      <c r="U1875" s="111">
        <f t="shared" si="911"/>
        <v>6</v>
      </c>
      <c r="V1875" s="111">
        <v>252</v>
      </c>
      <c r="W1875" s="110">
        <f t="shared" si="922"/>
        <v>1.003540061</v>
      </c>
      <c r="X1875" s="103">
        <f t="shared" si="923"/>
        <v>7.3244660000000003E-2</v>
      </c>
      <c r="Y1875" s="103">
        <f t="shared" si="924"/>
        <v>0</v>
      </c>
      <c r="Z1875" s="114" t="str">
        <f t="shared" si="932"/>
        <v>A+J=</v>
      </c>
      <c r="AA1875" s="108">
        <f t="shared" si="933"/>
        <v>46073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5" x14ac:dyDescent="0.2">
      <c r="A1876" s="102">
        <f t="shared" si="925"/>
        <v>46051</v>
      </c>
      <c r="B1876" s="103">
        <f t="shared" si="917"/>
        <v>20.778524109999999</v>
      </c>
      <c r="C1876" s="192">
        <f t="shared" si="935"/>
        <v>14.353865735981787</v>
      </c>
      <c r="D1876" s="104">
        <f t="shared" si="926"/>
        <v>1143.3130000000001</v>
      </c>
      <c r="E1876" s="105">
        <f t="shared" si="912"/>
        <v>1146.575</v>
      </c>
      <c r="F1876" s="106">
        <f t="shared" si="913"/>
        <v>46011</v>
      </c>
      <c r="G1876" s="107">
        <f t="shared" si="918"/>
        <v>2.8531119649648495E-3</v>
      </c>
      <c r="H1876" s="108">
        <f t="shared" si="931"/>
        <v>46073</v>
      </c>
      <c r="I1876" s="108">
        <f t="shared" si="919"/>
        <v>46073</v>
      </c>
      <c r="J1876" s="109">
        <f t="shared" si="927"/>
        <v>21</v>
      </c>
      <c r="K1876" s="109">
        <f t="shared" si="916"/>
        <v>7</v>
      </c>
      <c r="L1876" s="8">
        <f t="shared" si="928"/>
        <v>1.0009501300000001</v>
      </c>
      <c r="M1876" s="110">
        <f t="shared" si="915"/>
        <v>1.00285311</v>
      </c>
      <c r="N1876" s="110">
        <f t="shared" si="910"/>
        <v>1.4402665687611638</v>
      </c>
      <c r="O1876" s="103">
        <f t="shared" si="914"/>
        <v>1.441635</v>
      </c>
      <c r="P1876" s="103">
        <f t="shared" si="920"/>
        <v>20.69303523</v>
      </c>
      <c r="Q1876" s="11">
        <f t="shared" si="934"/>
        <v>0</v>
      </c>
      <c r="R1876" s="30">
        <f t="shared" si="929"/>
        <v>0</v>
      </c>
      <c r="S1876" s="8">
        <f t="shared" si="921"/>
        <v>0</v>
      </c>
      <c r="T1876" s="113">
        <f t="shared" si="930"/>
        <v>0.16</v>
      </c>
      <c r="U1876" s="111">
        <f t="shared" si="911"/>
        <v>7</v>
      </c>
      <c r="V1876" s="111">
        <v>252</v>
      </c>
      <c r="W1876" s="110">
        <f t="shared" si="922"/>
        <v>1.004131288</v>
      </c>
      <c r="X1876" s="103">
        <f t="shared" si="923"/>
        <v>8.5488880000000003E-2</v>
      </c>
      <c r="Y1876" s="103">
        <f t="shared" si="924"/>
        <v>0</v>
      </c>
      <c r="Z1876" s="114" t="str">
        <f t="shared" si="932"/>
        <v>A+J=</v>
      </c>
      <c r="AA1876" s="108">
        <f t="shared" si="933"/>
        <v>46073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5" x14ac:dyDescent="0.2">
      <c r="A1877" s="102">
        <f t="shared" si="925"/>
        <v>46052</v>
      </c>
      <c r="B1877" s="103">
        <f t="shared" si="917"/>
        <v>20.79358663</v>
      </c>
      <c r="C1877" s="192">
        <f t="shared" si="935"/>
        <v>14.353865735981787</v>
      </c>
      <c r="D1877" s="104">
        <f t="shared" si="926"/>
        <v>1143.3130000000001</v>
      </c>
      <c r="E1877" s="105">
        <f t="shared" si="912"/>
        <v>1146.575</v>
      </c>
      <c r="F1877" s="106">
        <f t="shared" si="913"/>
        <v>46011</v>
      </c>
      <c r="G1877" s="107">
        <f t="shared" si="918"/>
        <v>2.8531119649648495E-3</v>
      </c>
      <c r="H1877" s="108">
        <f t="shared" si="931"/>
        <v>46073</v>
      </c>
      <c r="I1877" s="108">
        <f t="shared" si="919"/>
        <v>46073</v>
      </c>
      <c r="J1877" s="109">
        <f t="shared" si="927"/>
        <v>21</v>
      </c>
      <c r="K1877" s="109">
        <f t="shared" si="916"/>
        <v>8</v>
      </c>
      <c r="L1877" s="8">
        <f t="shared" si="928"/>
        <v>1.0010859400000001</v>
      </c>
      <c r="M1877" s="110">
        <f t="shared" si="915"/>
        <v>1.00285311</v>
      </c>
      <c r="N1877" s="110">
        <f t="shared" si="910"/>
        <v>1.4402665687611638</v>
      </c>
      <c r="O1877" s="103">
        <f t="shared" si="914"/>
        <v>1.44183061</v>
      </c>
      <c r="P1877" s="103">
        <f t="shared" si="920"/>
        <v>20.695842979999998</v>
      </c>
      <c r="Q1877" s="11">
        <f t="shared" si="934"/>
        <v>0</v>
      </c>
      <c r="R1877" s="30">
        <f t="shared" si="929"/>
        <v>0</v>
      </c>
      <c r="S1877" s="8">
        <f t="shared" si="921"/>
        <v>0</v>
      </c>
      <c r="T1877" s="113">
        <f t="shared" si="930"/>
        <v>0.16</v>
      </c>
      <c r="U1877" s="111">
        <f t="shared" si="911"/>
        <v>8</v>
      </c>
      <c r="V1877" s="111">
        <v>252</v>
      </c>
      <c r="W1877" s="110">
        <f t="shared" si="922"/>
        <v>1.0047228640000001</v>
      </c>
      <c r="X1877" s="103">
        <f t="shared" si="923"/>
        <v>9.7743650000000001E-2</v>
      </c>
      <c r="Y1877" s="103">
        <f t="shared" si="924"/>
        <v>0</v>
      </c>
      <c r="Z1877" s="114" t="str">
        <f t="shared" si="932"/>
        <v>A+J=</v>
      </c>
      <c r="AA1877" s="108">
        <f t="shared" si="933"/>
        <v>46073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5" x14ac:dyDescent="0.2">
      <c r="A1878" s="102">
        <f t="shared" si="925"/>
        <v>46053</v>
      </c>
      <c r="B1878" s="103">
        <f t="shared" si="917"/>
        <v>20.808659680000002</v>
      </c>
      <c r="C1878" s="192">
        <f t="shared" si="935"/>
        <v>14.353865735981787</v>
      </c>
      <c r="D1878" s="104">
        <f t="shared" si="926"/>
        <v>1143.3130000000001</v>
      </c>
      <c r="E1878" s="105">
        <f t="shared" si="912"/>
        <v>1146.575</v>
      </c>
      <c r="F1878" s="106">
        <f t="shared" si="913"/>
        <v>46011</v>
      </c>
      <c r="G1878" s="107">
        <f t="shared" si="918"/>
        <v>2.8531119649648495E-3</v>
      </c>
      <c r="H1878" s="108">
        <f t="shared" si="931"/>
        <v>46073</v>
      </c>
      <c r="I1878" s="108">
        <f t="shared" si="919"/>
        <v>46073</v>
      </c>
      <c r="J1878" s="109">
        <f t="shared" si="927"/>
        <v>21</v>
      </c>
      <c r="K1878" s="109">
        <f t="shared" si="916"/>
        <v>9</v>
      </c>
      <c r="L1878" s="8">
        <f t="shared" si="928"/>
        <v>1.00122176</v>
      </c>
      <c r="M1878" s="110">
        <f t="shared" si="915"/>
        <v>1.00285311</v>
      </c>
      <c r="N1878" s="110">
        <f t="shared" si="910"/>
        <v>1.4402665687611638</v>
      </c>
      <c r="O1878" s="103">
        <f t="shared" si="914"/>
        <v>1.44202622</v>
      </c>
      <c r="P1878" s="103">
        <f t="shared" si="920"/>
        <v>20.698650740000001</v>
      </c>
      <c r="Q1878" s="11">
        <f t="shared" si="934"/>
        <v>0</v>
      </c>
      <c r="R1878" s="30">
        <f t="shared" si="929"/>
        <v>0</v>
      </c>
      <c r="S1878" s="8">
        <f t="shared" si="921"/>
        <v>0</v>
      </c>
      <c r="T1878" s="113">
        <f t="shared" si="930"/>
        <v>0.16</v>
      </c>
      <c r="U1878" s="111">
        <f t="shared" si="911"/>
        <v>9</v>
      </c>
      <c r="V1878" s="111">
        <v>252</v>
      </c>
      <c r="W1878" s="110">
        <f t="shared" si="922"/>
        <v>1.005314788</v>
      </c>
      <c r="X1878" s="103">
        <f t="shared" si="923"/>
        <v>0.11000894</v>
      </c>
      <c r="Y1878" s="103">
        <f t="shared" si="924"/>
        <v>0</v>
      </c>
      <c r="Z1878" s="114" t="str">
        <f t="shared" si="932"/>
        <v>A+J=</v>
      </c>
      <c r="AA1878" s="108">
        <f t="shared" si="933"/>
        <v>46073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5" x14ac:dyDescent="0.2">
      <c r="A1879" s="102">
        <f t="shared" si="925"/>
        <v>46054</v>
      </c>
      <c r="B1879" s="103">
        <f t="shared" si="917"/>
        <v>20.808659680000002</v>
      </c>
      <c r="C1879" s="192">
        <f t="shared" si="935"/>
        <v>14.353865735981787</v>
      </c>
      <c r="D1879" s="104">
        <f t="shared" si="926"/>
        <v>1143.3130000000001</v>
      </c>
      <c r="E1879" s="105">
        <f t="shared" si="912"/>
        <v>1146.575</v>
      </c>
      <c r="F1879" s="106">
        <f t="shared" si="913"/>
        <v>46011</v>
      </c>
      <c r="G1879" s="107">
        <f t="shared" si="918"/>
        <v>2.8531119649648495E-3</v>
      </c>
      <c r="H1879" s="108">
        <f t="shared" si="931"/>
        <v>46073</v>
      </c>
      <c r="I1879" s="108">
        <f t="shared" si="919"/>
        <v>46073</v>
      </c>
      <c r="J1879" s="109">
        <f t="shared" si="927"/>
        <v>21</v>
      </c>
      <c r="K1879" s="109">
        <f t="shared" si="916"/>
        <v>9</v>
      </c>
      <c r="L1879" s="8">
        <f t="shared" si="928"/>
        <v>1.00122176</v>
      </c>
      <c r="M1879" s="110">
        <f t="shared" si="915"/>
        <v>1.00285311</v>
      </c>
      <c r="N1879" s="110">
        <f t="shared" si="910"/>
        <v>1.4402665687611638</v>
      </c>
      <c r="O1879" s="103">
        <f t="shared" si="914"/>
        <v>1.44202622</v>
      </c>
      <c r="P1879" s="103">
        <f t="shared" si="920"/>
        <v>20.698650740000001</v>
      </c>
      <c r="Q1879" s="11">
        <f t="shared" si="934"/>
        <v>0</v>
      </c>
      <c r="R1879" s="30">
        <f t="shared" si="929"/>
        <v>0</v>
      </c>
      <c r="S1879" s="8">
        <f t="shared" si="921"/>
        <v>0</v>
      </c>
      <c r="T1879" s="113">
        <f t="shared" si="930"/>
        <v>0.16</v>
      </c>
      <c r="U1879" s="111">
        <f t="shared" si="911"/>
        <v>9</v>
      </c>
      <c r="V1879" s="111">
        <v>252</v>
      </c>
      <c r="W1879" s="110">
        <f t="shared" si="922"/>
        <v>1.005314788</v>
      </c>
      <c r="X1879" s="103">
        <f t="shared" si="923"/>
        <v>0.11000894</v>
      </c>
      <c r="Y1879" s="103">
        <f t="shared" si="924"/>
        <v>0</v>
      </c>
      <c r="Z1879" s="114" t="str">
        <f t="shared" si="932"/>
        <v>A+J=</v>
      </c>
      <c r="AA1879" s="108">
        <f t="shared" si="933"/>
        <v>46073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5" x14ac:dyDescent="0.2">
      <c r="A1880" s="102">
        <f t="shared" si="925"/>
        <v>46055</v>
      </c>
      <c r="B1880" s="103">
        <f t="shared" si="917"/>
        <v>20.808659680000002</v>
      </c>
      <c r="C1880" s="192">
        <f t="shared" si="935"/>
        <v>14.353865735981787</v>
      </c>
      <c r="D1880" s="104">
        <f t="shared" si="926"/>
        <v>1143.3130000000001</v>
      </c>
      <c r="E1880" s="105">
        <f t="shared" si="912"/>
        <v>1146.575</v>
      </c>
      <c r="F1880" s="106">
        <f t="shared" si="913"/>
        <v>46011</v>
      </c>
      <c r="G1880" s="107">
        <f t="shared" si="918"/>
        <v>2.8531119649648495E-3</v>
      </c>
      <c r="H1880" s="108">
        <f t="shared" si="931"/>
        <v>46073</v>
      </c>
      <c r="I1880" s="108">
        <f t="shared" si="919"/>
        <v>46073</v>
      </c>
      <c r="J1880" s="109">
        <f t="shared" si="927"/>
        <v>21</v>
      </c>
      <c r="K1880" s="109">
        <f t="shared" si="916"/>
        <v>9</v>
      </c>
      <c r="L1880" s="8">
        <f t="shared" si="928"/>
        <v>1.00122176</v>
      </c>
      <c r="M1880" s="110">
        <f t="shared" si="915"/>
        <v>1.00285311</v>
      </c>
      <c r="N1880" s="110">
        <f t="shared" si="910"/>
        <v>1.4402665687611638</v>
      </c>
      <c r="O1880" s="103">
        <f t="shared" si="914"/>
        <v>1.44202622</v>
      </c>
      <c r="P1880" s="103">
        <f t="shared" si="920"/>
        <v>20.698650740000001</v>
      </c>
      <c r="Q1880" s="11">
        <f t="shared" si="934"/>
        <v>0</v>
      </c>
      <c r="R1880" s="30">
        <f t="shared" si="929"/>
        <v>0</v>
      </c>
      <c r="S1880" s="8">
        <f t="shared" si="921"/>
        <v>0</v>
      </c>
      <c r="T1880" s="113">
        <f t="shared" si="930"/>
        <v>0.16</v>
      </c>
      <c r="U1880" s="111">
        <f t="shared" si="911"/>
        <v>9</v>
      </c>
      <c r="V1880" s="111">
        <v>252</v>
      </c>
      <c r="W1880" s="110">
        <f t="shared" si="922"/>
        <v>1.005314788</v>
      </c>
      <c r="X1880" s="103">
        <f t="shared" si="923"/>
        <v>0.11000894</v>
      </c>
      <c r="Y1880" s="103">
        <f t="shared" si="924"/>
        <v>0</v>
      </c>
      <c r="Z1880" s="114" t="str">
        <f t="shared" si="932"/>
        <v>A+J=</v>
      </c>
      <c r="AA1880" s="108">
        <f t="shared" si="933"/>
        <v>46073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5" x14ac:dyDescent="0.2">
      <c r="A1881" s="102">
        <f t="shared" si="925"/>
        <v>46056</v>
      </c>
      <c r="B1881" s="103">
        <f t="shared" si="917"/>
        <v>20.823744000000001</v>
      </c>
      <c r="C1881" s="192">
        <f t="shared" si="935"/>
        <v>14.353865735981787</v>
      </c>
      <c r="D1881" s="104">
        <f t="shared" si="926"/>
        <v>1143.3130000000001</v>
      </c>
      <c r="E1881" s="105">
        <f t="shared" si="912"/>
        <v>1146.575</v>
      </c>
      <c r="F1881" s="106">
        <f t="shared" si="913"/>
        <v>46011</v>
      </c>
      <c r="G1881" s="107">
        <f t="shared" si="918"/>
        <v>2.8531119649648495E-3</v>
      </c>
      <c r="H1881" s="108">
        <f t="shared" si="931"/>
        <v>46073</v>
      </c>
      <c r="I1881" s="108">
        <f t="shared" si="919"/>
        <v>46073</v>
      </c>
      <c r="J1881" s="109">
        <f t="shared" si="927"/>
        <v>21</v>
      </c>
      <c r="K1881" s="109">
        <f t="shared" si="916"/>
        <v>10</v>
      </c>
      <c r="L1881" s="8">
        <f t="shared" si="928"/>
        <v>1.0013576099999999</v>
      </c>
      <c r="M1881" s="110">
        <f t="shared" si="915"/>
        <v>1.00285311</v>
      </c>
      <c r="N1881" s="110">
        <f t="shared" si="910"/>
        <v>1.4402665687611638</v>
      </c>
      <c r="O1881" s="103">
        <f t="shared" si="914"/>
        <v>1.44222188</v>
      </c>
      <c r="P1881" s="103">
        <f t="shared" si="920"/>
        <v>20.70145922</v>
      </c>
      <c r="Q1881" s="11">
        <f t="shared" si="934"/>
        <v>0</v>
      </c>
      <c r="R1881" s="30">
        <f t="shared" si="929"/>
        <v>0</v>
      </c>
      <c r="S1881" s="8">
        <f t="shared" si="921"/>
        <v>0</v>
      </c>
      <c r="T1881" s="113">
        <f t="shared" si="930"/>
        <v>0.16</v>
      </c>
      <c r="U1881" s="111">
        <f t="shared" si="911"/>
        <v>10</v>
      </c>
      <c r="V1881" s="111">
        <v>252</v>
      </c>
      <c r="W1881" s="110">
        <f t="shared" si="922"/>
        <v>1.005907061</v>
      </c>
      <c r="X1881" s="103">
        <f t="shared" si="923"/>
        <v>0.12228478</v>
      </c>
      <c r="Y1881" s="103">
        <f t="shared" si="924"/>
        <v>0</v>
      </c>
      <c r="Z1881" s="114" t="str">
        <f t="shared" si="932"/>
        <v>A+J=</v>
      </c>
      <c r="AA1881" s="108">
        <f t="shared" si="933"/>
        <v>46073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5" x14ac:dyDescent="0.2">
      <c r="A1882" s="102">
        <f t="shared" si="925"/>
        <v>46057</v>
      </c>
      <c r="B1882" s="103">
        <f t="shared" si="917"/>
        <v>20.838839160000003</v>
      </c>
      <c r="C1882" s="192">
        <f t="shared" si="935"/>
        <v>14.353865735981787</v>
      </c>
      <c r="D1882" s="104">
        <f t="shared" si="926"/>
        <v>1143.3130000000001</v>
      </c>
      <c r="E1882" s="105">
        <f t="shared" si="912"/>
        <v>1146.575</v>
      </c>
      <c r="F1882" s="106">
        <f t="shared" si="913"/>
        <v>46011</v>
      </c>
      <c r="G1882" s="107">
        <f t="shared" si="918"/>
        <v>2.8531119649648495E-3</v>
      </c>
      <c r="H1882" s="108">
        <f t="shared" si="931"/>
        <v>46073</v>
      </c>
      <c r="I1882" s="108">
        <f t="shared" si="919"/>
        <v>46073</v>
      </c>
      <c r="J1882" s="109">
        <f t="shared" si="927"/>
        <v>21</v>
      </c>
      <c r="K1882" s="109">
        <f t="shared" si="916"/>
        <v>11</v>
      </c>
      <c r="L1882" s="8">
        <f t="shared" si="928"/>
        <v>1.00149347</v>
      </c>
      <c r="M1882" s="110">
        <f t="shared" si="915"/>
        <v>1.00285311</v>
      </c>
      <c r="N1882" s="110">
        <f t="shared" si="910"/>
        <v>1.4402665687611638</v>
      </c>
      <c r="O1882" s="103">
        <f t="shared" si="914"/>
        <v>1.44241756</v>
      </c>
      <c r="P1882" s="103">
        <f t="shared" si="920"/>
        <v>20.704267990000002</v>
      </c>
      <c r="Q1882" s="11">
        <f t="shared" si="934"/>
        <v>0</v>
      </c>
      <c r="R1882" s="30">
        <f t="shared" si="929"/>
        <v>0</v>
      </c>
      <c r="S1882" s="8">
        <f t="shared" si="921"/>
        <v>0</v>
      </c>
      <c r="T1882" s="113">
        <f t="shared" si="930"/>
        <v>0.16</v>
      </c>
      <c r="U1882" s="111">
        <f t="shared" si="911"/>
        <v>11</v>
      </c>
      <c r="V1882" s="111">
        <v>252</v>
      </c>
      <c r="W1882" s="110">
        <f t="shared" si="922"/>
        <v>1.0064996829999999</v>
      </c>
      <c r="X1882" s="103">
        <f t="shared" si="923"/>
        <v>0.13457116999999999</v>
      </c>
      <c r="Y1882" s="103">
        <f t="shared" si="924"/>
        <v>0</v>
      </c>
      <c r="Z1882" s="114" t="str">
        <f t="shared" si="932"/>
        <v>A+J=</v>
      </c>
      <c r="AA1882" s="108">
        <f t="shared" si="933"/>
        <v>46073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5" x14ac:dyDescent="0.2">
      <c r="A1883" s="102">
        <f t="shared" si="925"/>
        <v>46058</v>
      </c>
      <c r="B1883" s="103">
        <f t="shared" si="917"/>
        <v>20.853945170000003</v>
      </c>
      <c r="C1883" s="192">
        <f t="shared" si="935"/>
        <v>14.353865735981787</v>
      </c>
      <c r="D1883" s="104">
        <f t="shared" si="926"/>
        <v>1143.3130000000001</v>
      </c>
      <c r="E1883" s="105">
        <f t="shared" si="912"/>
        <v>1146.575</v>
      </c>
      <c r="F1883" s="106">
        <f t="shared" si="913"/>
        <v>46011</v>
      </c>
      <c r="G1883" s="107">
        <f t="shared" si="918"/>
        <v>2.8531119649648495E-3</v>
      </c>
      <c r="H1883" s="108">
        <f t="shared" si="931"/>
        <v>46073</v>
      </c>
      <c r="I1883" s="108">
        <f t="shared" si="919"/>
        <v>46073</v>
      </c>
      <c r="J1883" s="109">
        <f t="shared" si="927"/>
        <v>21</v>
      </c>
      <c r="K1883" s="109">
        <f t="shared" si="916"/>
        <v>12</v>
      </c>
      <c r="L1883" s="8">
        <f t="shared" si="928"/>
        <v>1.00162935</v>
      </c>
      <c r="M1883" s="110">
        <f t="shared" si="915"/>
        <v>1.00285311</v>
      </c>
      <c r="N1883" s="110">
        <f t="shared" si="910"/>
        <v>1.4402665687611638</v>
      </c>
      <c r="O1883" s="103">
        <f t="shared" si="914"/>
        <v>1.4426132599999999</v>
      </c>
      <c r="P1883" s="103">
        <f t="shared" si="920"/>
        <v>20.707077040000001</v>
      </c>
      <c r="Q1883" s="11">
        <f t="shared" si="934"/>
        <v>0</v>
      </c>
      <c r="R1883" s="30">
        <f t="shared" si="929"/>
        <v>0</v>
      </c>
      <c r="S1883" s="8">
        <f t="shared" si="921"/>
        <v>0</v>
      </c>
      <c r="T1883" s="113">
        <f t="shared" si="930"/>
        <v>0.16</v>
      </c>
      <c r="U1883" s="111">
        <f t="shared" si="911"/>
        <v>12</v>
      </c>
      <c r="V1883" s="111">
        <v>252</v>
      </c>
      <c r="W1883" s="110">
        <f t="shared" si="922"/>
        <v>1.007092654</v>
      </c>
      <c r="X1883" s="103">
        <f t="shared" si="923"/>
        <v>0.14686813000000001</v>
      </c>
      <c r="Y1883" s="103">
        <f t="shared" si="924"/>
        <v>0</v>
      </c>
      <c r="Z1883" s="114" t="str">
        <f t="shared" si="932"/>
        <v>A+J=</v>
      </c>
      <c r="AA1883" s="108">
        <f t="shared" si="933"/>
        <v>46073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5" x14ac:dyDescent="0.2">
      <c r="A1884" s="102">
        <f t="shared" si="925"/>
        <v>46059</v>
      </c>
      <c r="B1884" s="103">
        <f t="shared" si="917"/>
        <v>20.869062160000002</v>
      </c>
      <c r="C1884" s="192">
        <f t="shared" si="935"/>
        <v>14.353865735981787</v>
      </c>
      <c r="D1884" s="104">
        <f t="shared" si="926"/>
        <v>1143.3130000000001</v>
      </c>
      <c r="E1884" s="105">
        <f t="shared" si="912"/>
        <v>1146.575</v>
      </c>
      <c r="F1884" s="106">
        <f t="shared" si="913"/>
        <v>46011</v>
      </c>
      <c r="G1884" s="107">
        <f t="shared" si="918"/>
        <v>2.8531119649648495E-3</v>
      </c>
      <c r="H1884" s="108">
        <f t="shared" si="931"/>
        <v>46073</v>
      </c>
      <c r="I1884" s="108">
        <f t="shared" si="919"/>
        <v>46073</v>
      </c>
      <c r="J1884" s="109">
        <f t="shared" si="927"/>
        <v>21</v>
      </c>
      <c r="K1884" s="109">
        <f t="shared" si="916"/>
        <v>13</v>
      </c>
      <c r="L1884" s="8">
        <f t="shared" si="928"/>
        <v>1.0017652500000001</v>
      </c>
      <c r="M1884" s="110">
        <f t="shared" si="915"/>
        <v>1.00285311</v>
      </c>
      <c r="N1884" s="110">
        <f t="shared" si="910"/>
        <v>1.4402665687611638</v>
      </c>
      <c r="O1884" s="103">
        <f t="shared" si="914"/>
        <v>1.4428089900000001</v>
      </c>
      <c r="P1884" s="103">
        <f t="shared" si="920"/>
        <v>20.709886520000001</v>
      </c>
      <c r="Q1884" s="11">
        <f t="shared" si="934"/>
        <v>0</v>
      </c>
      <c r="R1884" s="30">
        <f t="shared" si="929"/>
        <v>0</v>
      </c>
      <c r="S1884" s="8">
        <f t="shared" si="921"/>
        <v>0</v>
      </c>
      <c r="T1884" s="113">
        <f t="shared" si="930"/>
        <v>0.16</v>
      </c>
      <c r="U1884" s="111">
        <f t="shared" si="911"/>
        <v>13</v>
      </c>
      <c r="V1884" s="111">
        <v>252</v>
      </c>
      <c r="W1884" s="110">
        <f t="shared" si="922"/>
        <v>1.0076859739999999</v>
      </c>
      <c r="X1884" s="103">
        <f t="shared" si="923"/>
        <v>0.15917564000000001</v>
      </c>
      <c r="Y1884" s="103">
        <f t="shared" si="924"/>
        <v>0</v>
      </c>
      <c r="Z1884" s="114" t="str">
        <f t="shared" si="932"/>
        <v>A+J=</v>
      </c>
      <c r="AA1884" s="108">
        <f t="shared" si="933"/>
        <v>46073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5" x14ac:dyDescent="0.2">
      <c r="A1885" s="102">
        <f t="shared" si="925"/>
        <v>46060</v>
      </c>
      <c r="B1885" s="103">
        <f t="shared" si="917"/>
        <v>20.884190329999999</v>
      </c>
      <c r="C1885" s="192">
        <f t="shared" si="935"/>
        <v>14.353865735981787</v>
      </c>
      <c r="D1885" s="104">
        <f t="shared" si="926"/>
        <v>1143.3130000000001</v>
      </c>
      <c r="E1885" s="105">
        <f t="shared" si="912"/>
        <v>1146.575</v>
      </c>
      <c r="F1885" s="106">
        <f t="shared" si="913"/>
        <v>46011</v>
      </c>
      <c r="G1885" s="107">
        <f t="shared" si="918"/>
        <v>2.8531119649648495E-3</v>
      </c>
      <c r="H1885" s="108">
        <f t="shared" si="931"/>
        <v>46073</v>
      </c>
      <c r="I1885" s="108">
        <f t="shared" si="919"/>
        <v>46073</v>
      </c>
      <c r="J1885" s="109">
        <f t="shared" si="927"/>
        <v>21</v>
      </c>
      <c r="K1885" s="109">
        <f t="shared" si="916"/>
        <v>14</v>
      </c>
      <c r="L1885" s="8">
        <f t="shared" si="928"/>
        <v>1.00190117</v>
      </c>
      <c r="M1885" s="110">
        <f t="shared" si="915"/>
        <v>1.00285311</v>
      </c>
      <c r="N1885" s="110">
        <f t="shared" si="910"/>
        <v>1.4402665687611638</v>
      </c>
      <c r="O1885" s="103">
        <f t="shared" si="914"/>
        <v>1.44300476</v>
      </c>
      <c r="P1885" s="103">
        <f t="shared" si="920"/>
        <v>20.712696579999999</v>
      </c>
      <c r="Q1885" s="11">
        <f t="shared" si="934"/>
        <v>0</v>
      </c>
      <c r="R1885" s="30">
        <f t="shared" si="929"/>
        <v>0</v>
      </c>
      <c r="S1885" s="8">
        <f t="shared" si="921"/>
        <v>0</v>
      </c>
      <c r="T1885" s="113">
        <f t="shared" si="930"/>
        <v>0.16</v>
      </c>
      <c r="U1885" s="111">
        <f t="shared" si="911"/>
        <v>14</v>
      </c>
      <c r="V1885" s="111">
        <v>252</v>
      </c>
      <c r="W1885" s="110">
        <f t="shared" si="922"/>
        <v>1.0082796439999999</v>
      </c>
      <c r="X1885" s="103">
        <f t="shared" si="923"/>
        <v>0.17149375</v>
      </c>
      <c r="Y1885" s="103">
        <f t="shared" si="924"/>
        <v>0</v>
      </c>
      <c r="Z1885" s="114" t="str">
        <f t="shared" si="932"/>
        <v>A+J=</v>
      </c>
      <c r="AA1885" s="108">
        <f t="shared" si="933"/>
        <v>46073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5" x14ac:dyDescent="0.2">
      <c r="A1886" s="102">
        <f t="shared" si="925"/>
        <v>46061</v>
      </c>
      <c r="B1886" s="103">
        <f t="shared" si="917"/>
        <v>20.884190329999999</v>
      </c>
      <c r="C1886" s="192">
        <f t="shared" si="935"/>
        <v>14.353865735981787</v>
      </c>
      <c r="D1886" s="104">
        <f t="shared" si="926"/>
        <v>1143.3130000000001</v>
      </c>
      <c r="E1886" s="105">
        <f t="shared" si="912"/>
        <v>1146.575</v>
      </c>
      <c r="F1886" s="106">
        <f t="shared" si="913"/>
        <v>46011</v>
      </c>
      <c r="G1886" s="107">
        <f t="shared" si="918"/>
        <v>2.8531119649648495E-3</v>
      </c>
      <c r="H1886" s="108">
        <f t="shared" si="931"/>
        <v>46073</v>
      </c>
      <c r="I1886" s="108">
        <f t="shared" si="919"/>
        <v>46073</v>
      </c>
      <c r="J1886" s="109">
        <f t="shared" si="927"/>
        <v>21</v>
      </c>
      <c r="K1886" s="109">
        <f t="shared" si="916"/>
        <v>14</v>
      </c>
      <c r="L1886" s="8">
        <f t="shared" si="928"/>
        <v>1.00190117</v>
      </c>
      <c r="M1886" s="110">
        <f t="shared" si="915"/>
        <v>1.00285311</v>
      </c>
      <c r="N1886" s="110">
        <f t="shared" si="910"/>
        <v>1.4402665687611638</v>
      </c>
      <c r="O1886" s="103">
        <f t="shared" si="914"/>
        <v>1.44300476</v>
      </c>
      <c r="P1886" s="103">
        <f t="shared" si="920"/>
        <v>20.712696579999999</v>
      </c>
      <c r="Q1886" s="11">
        <f t="shared" si="934"/>
        <v>0</v>
      </c>
      <c r="R1886" s="30">
        <f t="shared" si="929"/>
        <v>0</v>
      </c>
      <c r="S1886" s="8">
        <f t="shared" si="921"/>
        <v>0</v>
      </c>
      <c r="T1886" s="113">
        <f t="shared" si="930"/>
        <v>0.16</v>
      </c>
      <c r="U1886" s="111">
        <f t="shared" si="911"/>
        <v>14</v>
      </c>
      <c r="V1886" s="111">
        <v>252</v>
      </c>
      <c r="W1886" s="110">
        <f t="shared" si="922"/>
        <v>1.0082796439999999</v>
      </c>
      <c r="X1886" s="103">
        <f t="shared" si="923"/>
        <v>0.17149375</v>
      </c>
      <c r="Y1886" s="103">
        <f t="shared" si="924"/>
        <v>0</v>
      </c>
      <c r="Z1886" s="114" t="str">
        <f t="shared" si="932"/>
        <v>A+J=</v>
      </c>
      <c r="AA1886" s="108">
        <f t="shared" si="933"/>
        <v>46073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5" x14ac:dyDescent="0.2">
      <c r="A1887" s="102">
        <f t="shared" si="925"/>
        <v>46062</v>
      </c>
      <c r="B1887" s="103">
        <f t="shared" si="917"/>
        <v>20.884190329999999</v>
      </c>
      <c r="C1887" s="192">
        <f t="shared" si="935"/>
        <v>14.353865735981787</v>
      </c>
      <c r="D1887" s="104">
        <f t="shared" si="926"/>
        <v>1143.3130000000001</v>
      </c>
      <c r="E1887" s="105">
        <f t="shared" si="912"/>
        <v>1146.575</v>
      </c>
      <c r="F1887" s="106">
        <f t="shared" si="913"/>
        <v>46011</v>
      </c>
      <c r="G1887" s="107">
        <f t="shared" si="918"/>
        <v>2.8531119649648495E-3</v>
      </c>
      <c r="H1887" s="108">
        <f t="shared" si="931"/>
        <v>46073</v>
      </c>
      <c r="I1887" s="108">
        <f t="shared" si="919"/>
        <v>46073</v>
      </c>
      <c r="J1887" s="109">
        <f t="shared" si="927"/>
        <v>21</v>
      </c>
      <c r="K1887" s="109">
        <f t="shared" si="916"/>
        <v>14</v>
      </c>
      <c r="L1887" s="8">
        <f t="shared" si="928"/>
        <v>1.00190117</v>
      </c>
      <c r="M1887" s="110">
        <f t="shared" si="915"/>
        <v>1.00285311</v>
      </c>
      <c r="N1887" s="110">
        <f t="shared" ref="N1887:N1950" si="936">IF(I1887&gt;I1886,N1886*M1887,N1886)</f>
        <v>1.4402665687611638</v>
      </c>
      <c r="O1887" s="103">
        <f t="shared" si="914"/>
        <v>1.44300476</v>
      </c>
      <c r="P1887" s="103">
        <f t="shared" si="920"/>
        <v>20.712696579999999</v>
      </c>
      <c r="Q1887" s="11">
        <f t="shared" si="934"/>
        <v>0</v>
      </c>
      <c r="R1887" s="30">
        <f t="shared" si="929"/>
        <v>0</v>
      </c>
      <c r="S1887" s="8">
        <f t="shared" si="921"/>
        <v>0</v>
      </c>
      <c r="T1887" s="113">
        <f t="shared" si="930"/>
        <v>0.16</v>
      </c>
      <c r="U1887" s="111">
        <f t="shared" si="911"/>
        <v>14</v>
      </c>
      <c r="V1887" s="111">
        <v>252</v>
      </c>
      <c r="W1887" s="110">
        <f t="shared" si="922"/>
        <v>1.0082796439999999</v>
      </c>
      <c r="X1887" s="103">
        <f t="shared" si="923"/>
        <v>0.17149375</v>
      </c>
      <c r="Y1887" s="103">
        <f t="shared" si="924"/>
        <v>0</v>
      </c>
      <c r="Z1887" s="114" t="str">
        <f t="shared" si="932"/>
        <v>A+J=</v>
      </c>
      <c r="AA1887" s="108">
        <f t="shared" si="933"/>
        <v>46073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5" x14ac:dyDescent="0.2">
      <c r="A1888" s="102">
        <f t="shared" si="925"/>
        <v>46063</v>
      </c>
      <c r="B1888" s="103">
        <f t="shared" si="917"/>
        <v>20.89932907</v>
      </c>
      <c r="C1888" s="192">
        <f t="shared" si="935"/>
        <v>14.353865735981787</v>
      </c>
      <c r="D1888" s="104">
        <f t="shared" si="926"/>
        <v>1143.3130000000001</v>
      </c>
      <c r="E1888" s="105">
        <f t="shared" si="912"/>
        <v>1146.575</v>
      </c>
      <c r="F1888" s="106">
        <f t="shared" si="913"/>
        <v>46011</v>
      </c>
      <c r="G1888" s="107">
        <f t="shared" si="918"/>
        <v>2.8531119649648495E-3</v>
      </c>
      <c r="H1888" s="108">
        <f t="shared" si="931"/>
        <v>46073</v>
      </c>
      <c r="I1888" s="108">
        <f t="shared" si="919"/>
        <v>46073</v>
      </c>
      <c r="J1888" s="109">
        <f t="shared" si="927"/>
        <v>21</v>
      </c>
      <c r="K1888" s="109">
        <f t="shared" si="916"/>
        <v>15</v>
      </c>
      <c r="L1888" s="8">
        <f t="shared" si="928"/>
        <v>1.0020370999999999</v>
      </c>
      <c r="M1888" s="110">
        <f t="shared" si="915"/>
        <v>1.00285311</v>
      </c>
      <c r="N1888" s="110">
        <f t="shared" si="936"/>
        <v>1.4402665687611638</v>
      </c>
      <c r="O1888" s="103">
        <f t="shared" si="914"/>
        <v>1.4432005299999999</v>
      </c>
      <c r="P1888" s="103">
        <f t="shared" si="920"/>
        <v>20.71550663</v>
      </c>
      <c r="Q1888" s="11">
        <f t="shared" si="934"/>
        <v>0</v>
      </c>
      <c r="R1888" s="30">
        <f t="shared" si="929"/>
        <v>0</v>
      </c>
      <c r="S1888" s="8">
        <f t="shared" si="921"/>
        <v>0</v>
      </c>
      <c r="T1888" s="113">
        <f t="shared" si="930"/>
        <v>0.16</v>
      </c>
      <c r="U1888" s="111">
        <f t="shared" si="911"/>
        <v>15</v>
      </c>
      <c r="V1888" s="111">
        <v>252</v>
      </c>
      <c r="W1888" s="110">
        <f t="shared" si="922"/>
        <v>1.008873664</v>
      </c>
      <c r="X1888" s="103">
        <f t="shared" si="923"/>
        <v>0.18382244</v>
      </c>
      <c r="Y1888" s="103">
        <f t="shared" si="924"/>
        <v>0</v>
      </c>
      <c r="Z1888" s="114" t="str">
        <f t="shared" si="932"/>
        <v>A+J=</v>
      </c>
      <c r="AA1888" s="108">
        <f t="shared" si="933"/>
        <v>46073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5" x14ac:dyDescent="0.2">
      <c r="A1889" s="102">
        <f t="shared" si="925"/>
        <v>46064</v>
      </c>
      <c r="B1889" s="103">
        <f t="shared" si="917"/>
        <v>20.914479119999999</v>
      </c>
      <c r="C1889" s="192">
        <f t="shared" si="935"/>
        <v>14.353865735981787</v>
      </c>
      <c r="D1889" s="104">
        <f t="shared" si="926"/>
        <v>1143.3130000000001</v>
      </c>
      <c r="E1889" s="105">
        <f t="shared" si="912"/>
        <v>1146.575</v>
      </c>
      <c r="F1889" s="106">
        <f t="shared" si="913"/>
        <v>46011</v>
      </c>
      <c r="G1889" s="107">
        <f t="shared" si="918"/>
        <v>2.8531119649648495E-3</v>
      </c>
      <c r="H1889" s="108">
        <f t="shared" si="931"/>
        <v>46073</v>
      </c>
      <c r="I1889" s="108">
        <f t="shared" si="919"/>
        <v>46073</v>
      </c>
      <c r="J1889" s="109">
        <f t="shared" si="927"/>
        <v>21</v>
      </c>
      <c r="K1889" s="109">
        <f t="shared" si="916"/>
        <v>16</v>
      </c>
      <c r="L1889" s="8">
        <f t="shared" si="928"/>
        <v>1.0021730600000001</v>
      </c>
      <c r="M1889" s="110">
        <f t="shared" si="915"/>
        <v>1.00285311</v>
      </c>
      <c r="N1889" s="110">
        <f t="shared" si="936"/>
        <v>1.4402665687611638</v>
      </c>
      <c r="O1889" s="103">
        <f t="shared" si="914"/>
        <v>1.44339635</v>
      </c>
      <c r="P1889" s="103">
        <f t="shared" si="920"/>
        <v>20.718317410000001</v>
      </c>
      <c r="Q1889" s="11">
        <f t="shared" si="934"/>
        <v>0</v>
      </c>
      <c r="R1889" s="30">
        <f t="shared" si="929"/>
        <v>0</v>
      </c>
      <c r="S1889" s="8">
        <f t="shared" si="921"/>
        <v>0</v>
      </c>
      <c r="T1889" s="113">
        <f t="shared" si="930"/>
        <v>0.16</v>
      </c>
      <c r="U1889" s="111">
        <f t="shared" si="911"/>
        <v>16</v>
      </c>
      <c r="V1889" s="111">
        <v>252</v>
      </c>
      <c r="W1889" s="110">
        <f t="shared" si="922"/>
        <v>1.0094680330000001</v>
      </c>
      <c r="X1889" s="103">
        <f t="shared" si="923"/>
        <v>0.19616170999999999</v>
      </c>
      <c r="Y1889" s="103">
        <f t="shared" si="924"/>
        <v>0</v>
      </c>
      <c r="Z1889" s="114" t="str">
        <f t="shared" si="932"/>
        <v>A+J=</v>
      </c>
      <c r="AA1889" s="108">
        <f t="shared" si="933"/>
        <v>46073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5" x14ac:dyDescent="0.2">
      <c r="A1890" s="102">
        <f t="shared" si="925"/>
        <v>46065</v>
      </c>
      <c r="B1890" s="103">
        <f t="shared" si="917"/>
        <v>20.929639909999999</v>
      </c>
      <c r="C1890" s="192">
        <f t="shared" si="935"/>
        <v>14.353865735981787</v>
      </c>
      <c r="D1890" s="104">
        <f t="shared" si="926"/>
        <v>1143.3130000000001</v>
      </c>
      <c r="E1890" s="105">
        <f t="shared" si="912"/>
        <v>1146.575</v>
      </c>
      <c r="F1890" s="106">
        <f t="shared" si="913"/>
        <v>46011</v>
      </c>
      <c r="G1890" s="107">
        <f t="shared" si="918"/>
        <v>2.8531119649648495E-3</v>
      </c>
      <c r="H1890" s="108">
        <f t="shared" si="931"/>
        <v>46073</v>
      </c>
      <c r="I1890" s="108">
        <f t="shared" si="919"/>
        <v>46073</v>
      </c>
      <c r="J1890" s="109">
        <f t="shared" si="927"/>
        <v>21</v>
      </c>
      <c r="K1890" s="109">
        <f t="shared" si="916"/>
        <v>17</v>
      </c>
      <c r="L1890" s="8">
        <f t="shared" si="928"/>
        <v>1.0023090299999999</v>
      </c>
      <c r="M1890" s="110">
        <f t="shared" si="915"/>
        <v>1.00285311</v>
      </c>
      <c r="N1890" s="110">
        <f t="shared" si="936"/>
        <v>1.4402665687611638</v>
      </c>
      <c r="O1890" s="103">
        <f t="shared" si="914"/>
        <v>1.44359218</v>
      </c>
      <c r="P1890" s="103">
        <f t="shared" si="920"/>
        <v>20.721128319999998</v>
      </c>
      <c r="Q1890" s="11">
        <f t="shared" si="934"/>
        <v>0</v>
      </c>
      <c r="R1890" s="30">
        <f t="shared" si="929"/>
        <v>0</v>
      </c>
      <c r="S1890" s="8">
        <f t="shared" si="921"/>
        <v>0</v>
      </c>
      <c r="T1890" s="113">
        <f t="shared" si="930"/>
        <v>0.16</v>
      </c>
      <c r="U1890" s="111">
        <f t="shared" si="911"/>
        <v>17</v>
      </c>
      <c r="V1890" s="111">
        <v>252</v>
      </c>
      <c r="W1890" s="110">
        <f t="shared" si="922"/>
        <v>1.0100627529999999</v>
      </c>
      <c r="X1890" s="103">
        <f t="shared" si="923"/>
        <v>0.20851159</v>
      </c>
      <c r="Y1890" s="103">
        <f t="shared" si="924"/>
        <v>0</v>
      </c>
      <c r="Z1890" s="114" t="str">
        <f t="shared" si="932"/>
        <v>A+J=</v>
      </c>
      <c r="AA1890" s="108">
        <f t="shared" si="933"/>
        <v>46073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5" x14ac:dyDescent="0.2">
      <c r="A1891" s="102">
        <f t="shared" si="925"/>
        <v>46066</v>
      </c>
      <c r="B1891" s="103">
        <f t="shared" si="917"/>
        <v>20.94481175</v>
      </c>
      <c r="C1891" s="192">
        <f t="shared" si="935"/>
        <v>14.353865735981787</v>
      </c>
      <c r="D1891" s="104">
        <f t="shared" si="926"/>
        <v>1143.3130000000001</v>
      </c>
      <c r="E1891" s="105">
        <f t="shared" si="912"/>
        <v>1146.575</v>
      </c>
      <c r="F1891" s="106">
        <f t="shared" si="913"/>
        <v>46011</v>
      </c>
      <c r="G1891" s="107">
        <f t="shared" si="918"/>
        <v>2.8531119649648495E-3</v>
      </c>
      <c r="H1891" s="108">
        <f t="shared" si="931"/>
        <v>46073</v>
      </c>
      <c r="I1891" s="108">
        <f t="shared" si="919"/>
        <v>46073</v>
      </c>
      <c r="J1891" s="109">
        <f t="shared" si="927"/>
        <v>21</v>
      </c>
      <c r="K1891" s="109">
        <f t="shared" si="916"/>
        <v>18</v>
      </c>
      <c r="L1891" s="8">
        <f t="shared" si="928"/>
        <v>1.0024450199999999</v>
      </c>
      <c r="M1891" s="110">
        <f t="shared" si="915"/>
        <v>1.00285311</v>
      </c>
      <c r="N1891" s="110">
        <f t="shared" si="936"/>
        <v>1.4402665687611638</v>
      </c>
      <c r="O1891" s="103">
        <f t="shared" si="914"/>
        <v>1.4437880400000001</v>
      </c>
      <c r="P1891" s="103">
        <f t="shared" si="920"/>
        <v>20.72393967</v>
      </c>
      <c r="Q1891" s="11">
        <f t="shared" si="934"/>
        <v>0</v>
      </c>
      <c r="R1891" s="30">
        <f t="shared" si="929"/>
        <v>0</v>
      </c>
      <c r="S1891" s="8">
        <f t="shared" si="921"/>
        <v>0</v>
      </c>
      <c r="T1891" s="113">
        <f t="shared" si="930"/>
        <v>0.16</v>
      </c>
      <c r="U1891" s="111">
        <f t="shared" si="911"/>
        <v>18</v>
      </c>
      <c r="V1891" s="111">
        <v>252</v>
      </c>
      <c r="W1891" s="110">
        <f t="shared" si="922"/>
        <v>1.0106578230000001</v>
      </c>
      <c r="X1891" s="103">
        <f t="shared" si="923"/>
        <v>0.22087208</v>
      </c>
      <c r="Y1891" s="103">
        <f t="shared" si="924"/>
        <v>0</v>
      </c>
      <c r="Z1891" s="114" t="str">
        <f t="shared" si="932"/>
        <v>A+J=</v>
      </c>
      <c r="AA1891" s="108">
        <f t="shared" si="933"/>
        <v>46073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5" x14ac:dyDescent="0.2">
      <c r="A1892" s="102">
        <f t="shared" si="925"/>
        <v>46067</v>
      </c>
      <c r="B1892" s="103">
        <f t="shared" si="917"/>
        <v>20.959994639999998</v>
      </c>
      <c r="C1892" s="192">
        <f t="shared" si="935"/>
        <v>14.353865735981787</v>
      </c>
      <c r="D1892" s="104">
        <f t="shared" si="926"/>
        <v>1143.3130000000001</v>
      </c>
      <c r="E1892" s="105">
        <f t="shared" si="912"/>
        <v>1146.575</v>
      </c>
      <c r="F1892" s="106">
        <f t="shared" si="913"/>
        <v>46011</v>
      </c>
      <c r="G1892" s="107">
        <f t="shared" si="918"/>
        <v>2.8531119649648495E-3</v>
      </c>
      <c r="H1892" s="108">
        <f t="shared" si="931"/>
        <v>46073</v>
      </c>
      <c r="I1892" s="108">
        <f t="shared" si="919"/>
        <v>46073</v>
      </c>
      <c r="J1892" s="109">
        <f t="shared" si="927"/>
        <v>21</v>
      </c>
      <c r="K1892" s="109">
        <f t="shared" si="916"/>
        <v>19</v>
      </c>
      <c r="L1892" s="8">
        <f t="shared" si="928"/>
        <v>1.00258103</v>
      </c>
      <c r="M1892" s="110">
        <f t="shared" si="915"/>
        <v>1.00285311</v>
      </c>
      <c r="N1892" s="110">
        <f t="shared" si="936"/>
        <v>1.4402665687611638</v>
      </c>
      <c r="O1892" s="103">
        <f t="shared" si="914"/>
        <v>1.4439839299999999</v>
      </c>
      <c r="P1892" s="103">
        <f t="shared" si="920"/>
        <v>20.726751449999998</v>
      </c>
      <c r="Q1892" s="11">
        <f t="shared" si="934"/>
        <v>0</v>
      </c>
      <c r="R1892" s="30">
        <f t="shared" si="929"/>
        <v>0</v>
      </c>
      <c r="S1892" s="8">
        <f t="shared" si="921"/>
        <v>0</v>
      </c>
      <c r="T1892" s="113">
        <f t="shared" si="930"/>
        <v>0.16</v>
      </c>
      <c r="U1892" s="111">
        <f t="shared" si="911"/>
        <v>19</v>
      </c>
      <c r="V1892" s="111">
        <v>252</v>
      </c>
      <c r="W1892" s="110">
        <f t="shared" si="922"/>
        <v>1.0112532439999999</v>
      </c>
      <c r="X1892" s="103">
        <f t="shared" si="923"/>
        <v>0.23324318999999999</v>
      </c>
      <c r="Y1892" s="103">
        <f t="shared" si="924"/>
        <v>0</v>
      </c>
      <c r="Z1892" s="114" t="str">
        <f t="shared" si="932"/>
        <v>A+J=</v>
      </c>
      <c r="AA1892" s="108">
        <f t="shared" si="933"/>
        <v>46073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5" x14ac:dyDescent="0.2">
      <c r="A1893" s="102">
        <f t="shared" si="925"/>
        <v>46068</v>
      </c>
      <c r="B1893" s="103">
        <f t="shared" si="917"/>
        <v>20.959994639999998</v>
      </c>
      <c r="C1893" s="192">
        <f t="shared" si="935"/>
        <v>14.353865735981787</v>
      </c>
      <c r="D1893" s="104">
        <f t="shared" si="926"/>
        <v>1143.3130000000001</v>
      </c>
      <c r="E1893" s="105">
        <f t="shared" si="912"/>
        <v>1146.575</v>
      </c>
      <c r="F1893" s="106">
        <f t="shared" si="913"/>
        <v>46011</v>
      </c>
      <c r="G1893" s="107">
        <f t="shared" si="918"/>
        <v>2.8531119649648495E-3</v>
      </c>
      <c r="H1893" s="108">
        <f t="shared" si="931"/>
        <v>46073</v>
      </c>
      <c r="I1893" s="108">
        <f t="shared" si="919"/>
        <v>46073</v>
      </c>
      <c r="J1893" s="109">
        <f t="shared" si="927"/>
        <v>21</v>
      </c>
      <c r="K1893" s="109">
        <f t="shared" si="916"/>
        <v>19</v>
      </c>
      <c r="L1893" s="8">
        <f t="shared" si="928"/>
        <v>1.00258103</v>
      </c>
      <c r="M1893" s="110">
        <f t="shared" si="915"/>
        <v>1.00285311</v>
      </c>
      <c r="N1893" s="110">
        <f t="shared" si="936"/>
        <v>1.4402665687611638</v>
      </c>
      <c r="O1893" s="103">
        <f t="shared" si="914"/>
        <v>1.4439839299999999</v>
      </c>
      <c r="P1893" s="103">
        <f t="shared" si="920"/>
        <v>20.726751449999998</v>
      </c>
      <c r="Q1893" s="11">
        <f t="shared" si="934"/>
        <v>0</v>
      </c>
      <c r="R1893" s="30">
        <f t="shared" si="929"/>
        <v>0</v>
      </c>
      <c r="S1893" s="8">
        <f t="shared" si="921"/>
        <v>0</v>
      </c>
      <c r="T1893" s="113">
        <f t="shared" si="930"/>
        <v>0.16</v>
      </c>
      <c r="U1893" s="111">
        <f t="shared" ref="U1893:U1956" si="937">IF(Q1892&gt;0,1,IF(K1893=K1892,U1892,U1892+1))</f>
        <v>19</v>
      </c>
      <c r="V1893" s="111">
        <v>252</v>
      </c>
      <c r="W1893" s="110">
        <f t="shared" si="922"/>
        <v>1.0112532439999999</v>
      </c>
      <c r="X1893" s="103">
        <f t="shared" si="923"/>
        <v>0.23324318999999999</v>
      </c>
      <c r="Y1893" s="103">
        <f t="shared" si="924"/>
        <v>0</v>
      </c>
      <c r="Z1893" s="114" t="str">
        <f t="shared" si="932"/>
        <v>A+J=</v>
      </c>
      <c r="AA1893" s="108">
        <f t="shared" si="933"/>
        <v>46073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5" x14ac:dyDescent="0.2">
      <c r="A1894" s="102">
        <f t="shared" si="925"/>
        <v>46069</v>
      </c>
      <c r="B1894" s="103">
        <f t="shared" si="917"/>
        <v>20.959994639999998</v>
      </c>
      <c r="C1894" s="192">
        <f t="shared" si="935"/>
        <v>14.353865735981787</v>
      </c>
      <c r="D1894" s="104">
        <f t="shared" si="926"/>
        <v>1143.3130000000001</v>
      </c>
      <c r="E1894" s="105">
        <f t="shared" si="912"/>
        <v>1146.575</v>
      </c>
      <c r="F1894" s="106">
        <f t="shared" si="913"/>
        <v>46011</v>
      </c>
      <c r="G1894" s="107">
        <f t="shared" si="918"/>
        <v>2.8531119649648495E-3</v>
      </c>
      <c r="H1894" s="108">
        <f t="shared" si="931"/>
        <v>46073</v>
      </c>
      <c r="I1894" s="108">
        <f t="shared" si="919"/>
        <v>46073</v>
      </c>
      <c r="J1894" s="109">
        <f t="shared" si="927"/>
        <v>21</v>
      </c>
      <c r="K1894" s="109">
        <f t="shared" si="916"/>
        <v>19</v>
      </c>
      <c r="L1894" s="8">
        <f t="shared" si="928"/>
        <v>1.00258103</v>
      </c>
      <c r="M1894" s="110">
        <f t="shared" si="915"/>
        <v>1.00285311</v>
      </c>
      <c r="N1894" s="110">
        <f t="shared" si="936"/>
        <v>1.4402665687611638</v>
      </c>
      <c r="O1894" s="103">
        <f t="shared" si="914"/>
        <v>1.4439839299999999</v>
      </c>
      <c r="P1894" s="103">
        <f t="shared" si="920"/>
        <v>20.726751449999998</v>
      </c>
      <c r="Q1894" s="11">
        <f t="shared" si="934"/>
        <v>0</v>
      </c>
      <c r="R1894" s="30">
        <f t="shared" si="929"/>
        <v>0</v>
      </c>
      <c r="S1894" s="8">
        <f t="shared" si="921"/>
        <v>0</v>
      </c>
      <c r="T1894" s="113">
        <f t="shared" si="930"/>
        <v>0.16</v>
      </c>
      <c r="U1894" s="111">
        <f t="shared" si="937"/>
        <v>19</v>
      </c>
      <c r="V1894" s="111">
        <v>252</v>
      </c>
      <c r="W1894" s="110">
        <f t="shared" si="922"/>
        <v>1.0112532439999999</v>
      </c>
      <c r="X1894" s="103">
        <f t="shared" si="923"/>
        <v>0.23324318999999999</v>
      </c>
      <c r="Y1894" s="103">
        <f t="shared" si="924"/>
        <v>0</v>
      </c>
      <c r="Z1894" s="114" t="str">
        <f t="shared" si="932"/>
        <v>A+J=</v>
      </c>
      <c r="AA1894" s="108">
        <f t="shared" si="933"/>
        <v>46073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5" x14ac:dyDescent="0.2">
      <c r="A1895" s="102">
        <f t="shared" si="925"/>
        <v>46070</v>
      </c>
      <c r="B1895" s="103">
        <f t="shared" si="917"/>
        <v>20.959994639999998</v>
      </c>
      <c r="C1895" s="192">
        <f t="shared" si="935"/>
        <v>14.353865735981787</v>
      </c>
      <c r="D1895" s="104">
        <f t="shared" si="926"/>
        <v>1143.3130000000001</v>
      </c>
      <c r="E1895" s="105">
        <f t="shared" si="912"/>
        <v>1146.575</v>
      </c>
      <c r="F1895" s="106">
        <f t="shared" si="913"/>
        <v>46011</v>
      </c>
      <c r="G1895" s="107">
        <f t="shared" si="918"/>
        <v>2.8531119649648495E-3</v>
      </c>
      <c r="H1895" s="108">
        <f t="shared" si="931"/>
        <v>46073</v>
      </c>
      <c r="I1895" s="108">
        <f t="shared" si="919"/>
        <v>46073</v>
      </c>
      <c r="J1895" s="109">
        <f t="shared" si="927"/>
        <v>21</v>
      </c>
      <c r="K1895" s="109">
        <f t="shared" si="916"/>
        <v>19</v>
      </c>
      <c r="L1895" s="8">
        <f t="shared" si="928"/>
        <v>1.00258103</v>
      </c>
      <c r="M1895" s="110">
        <f t="shared" si="915"/>
        <v>1.00285311</v>
      </c>
      <c r="N1895" s="110">
        <f t="shared" si="936"/>
        <v>1.4402665687611638</v>
      </c>
      <c r="O1895" s="103">
        <f t="shared" si="914"/>
        <v>1.4439839299999999</v>
      </c>
      <c r="P1895" s="103">
        <f t="shared" si="920"/>
        <v>20.726751449999998</v>
      </c>
      <c r="Q1895" s="11">
        <f t="shared" si="934"/>
        <v>0</v>
      </c>
      <c r="R1895" s="30">
        <f t="shared" si="929"/>
        <v>0</v>
      </c>
      <c r="S1895" s="8">
        <f t="shared" si="921"/>
        <v>0</v>
      </c>
      <c r="T1895" s="113">
        <f t="shared" si="930"/>
        <v>0.16</v>
      </c>
      <c r="U1895" s="111">
        <f t="shared" si="937"/>
        <v>19</v>
      </c>
      <c r="V1895" s="111">
        <v>252</v>
      </c>
      <c r="W1895" s="110">
        <f t="shared" si="922"/>
        <v>1.0112532439999999</v>
      </c>
      <c r="X1895" s="103">
        <f t="shared" si="923"/>
        <v>0.23324318999999999</v>
      </c>
      <c r="Y1895" s="103">
        <f t="shared" si="924"/>
        <v>0</v>
      </c>
      <c r="Z1895" s="114" t="str">
        <f t="shared" si="932"/>
        <v>A+J=</v>
      </c>
      <c r="AA1895" s="108">
        <f t="shared" si="933"/>
        <v>46073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5" x14ac:dyDescent="0.2">
      <c r="A1896" s="102">
        <f t="shared" si="925"/>
        <v>46071</v>
      </c>
      <c r="B1896" s="103">
        <f t="shared" si="917"/>
        <v>20.959994639999998</v>
      </c>
      <c r="C1896" s="192">
        <f t="shared" si="935"/>
        <v>14.353865735981787</v>
      </c>
      <c r="D1896" s="104">
        <f t="shared" si="926"/>
        <v>1143.3130000000001</v>
      </c>
      <c r="E1896" s="105">
        <f t="shared" ref="E1896:E1959" si="938">IF($K1896=1,VLOOKUP($A1895,$AO$10:$AS$165,4),E1895)</f>
        <v>1146.575</v>
      </c>
      <c r="F1896" s="106">
        <f t="shared" ref="F1896:F1959" si="939">IF($K1896=1,VLOOKUP($A1895,$AO$10:$AS$165,5),F1895)</f>
        <v>46011</v>
      </c>
      <c r="G1896" s="107">
        <f t="shared" si="918"/>
        <v>2.8531119649648495E-3</v>
      </c>
      <c r="H1896" s="108">
        <f t="shared" si="931"/>
        <v>46073</v>
      </c>
      <c r="I1896" s="108">
        <f t="shared" si="919"/>
        <v>46073</v>
      </c>
      <c r="J1896" s="109">
        <f t="shared" si="927"/>
        <v>21</v>
      </c>
      <c r="K1896" s="109">
        <f t="shared" si="916"/>
        <v>19</v>
      </c>
      <c r="L1896" s="8">
        <f t="shared" si="928"/>
        <v>1.00258103</v>
      </c>
      <c r="M1896" s="110">
        <f t="shared" si="915"/>
        <v>1.00285311</v>
      </c>
      <c r="N1896" s="110">
        <f t="shared" si="936"/>
        <v>1.4402665687611638</v>
      </c>
      <c r="O1896" s="103">
        <f t="shared" si="914"/>
        <v>1.4439839299999999</v>
      </c>
      <c r="P1896" s="103">
        <f t="shared" si="920"/>
        <v>20.726751449999998</v>
      </c>
      <c r="Q1896" s="11">
        <f t="shared" si="934"/>
        <v>0</v>
      </c>
      <c r="R1896" s="30">
        <f t="shared" si="929"/>
        <v>0</v>
      </c>
      <c r="S1896" s="8">
        <f t="shared" si="921"/>
        <v>0</v>
      </c>
      <c r="T1896" s="113">
        <f t="shared" si="930"/>
        <v>0.16</v>
      </c>
      <c r="U1896" s="111">
        <f t="shared" si="937"/>
        <v>19</v>
      </c>
      <c r="V1896" s="111">
        <v>252</v>
      </c>
      <c r="W1896" s="110">
        <f t="shared" si="922"/>
        <v>1.0112532439999999</v>
      </c>
      <c r="X1896" s="103">
        <f t="shared" si="923"/>
        <v>0.23324318999999999</v>
      </c>
      <c r="Y1896" s="103">
        <f t="shared" si="924"/>
        <v>0</v>
      </c>
      <c r="Z1896" s="114" t="str">
        <f t="shared" si="932"/>
        <v>A+J=</v>
      </c>
      <c r="AA1896" s="108">
        <f t="shared" si="933"/>
        <v>46073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5" x14ac:dyDescent="0.2">
      <c r="A1897" s="102">
        <f t="shared" si="925"/>
        <v>46072</v>
      </c>
      <c r="B1897" s="103">
        <f t="shared" si="917"/>
        <v>20.97518857</v>
      </c>
      <c r="C1897" s="192">
        <f t="shared" si="935"/>
        <v>14.353865735981787</v>
      </c>
      <c r="D1897" s="104">
        <f t="shared" si="926"/>
        <v>1143.3130000000001</v>
      </c>
      <c r="E1897" s="105">
        <f t="shared" si="938"/>
        <v>1146.575</v>
      </c>
      <c r="F1897" s="106">
        <f t="shared" si="939"/>
        <v>46011</v>
      </c>
      <c r="G1897" s="107">
        <f t="shared" si="918"/>
        <v>2.8531119649648495E-3</v>
      </c>
      <c r="H1897" s="108">
        <f t="shared" si="931"/>
        <v>46073</v>
      </c>
      <c r="I1897" s="108">
        <f t="shared" si="919"/>
        <v>46073</v>
      </c>
      <c r="J1897" s="109">
        <f t="shared" si="927"/>
        <v>21</v>
      </c>
      <c r="K1897" s="109">
        <f t="shared" si="916"/>
        <v>20</v>
      </c>
      <c r="L1897" s="8">
        <f t="shared" si="928"/>
        <v>1.0027170599999999</v>
      </c>
      <c r="M1897" s="110">
        <f t="shared" si="915"/>
        <v>1.00285311</v>
      </c>
      <c r="N1897" s="110">
        <f t="shared" si="936"/>
        <v>1.4402665687611638</v>
      </c>
      <c r="O1897" s="103">
        <f t="shared" ref="O1897:O1960" si="940">TRUNC(TRUNC((L1897*N1897),15),8)</f>
        <v>1.44417985</v>
      </c>
      <c r="P1897" s="103">
        <f t="shared" si="920"/>
        <v>20.72956366</v>
      </c>
      <c r="Q1897" s="11">
        <f t="shared" si="934"/>
        <v>0</v>
      </c>
      <c r="R1897" s="30">
        <f t="shared" si="929"/>
        <v>0</v>
      </c>
      <c r="S1897" s="8">
        <f t="shared" si="921"/>
        <v>0</v>
      </c>
      <c r="T1897" s="113">
        <f t="shared" si="930"/>
        <v>0.16</v>
      </c>
      <c r="U1897" s="111">
        <f t="shared" si="937"/>
        <v>20</v>
      </c>
      <c r="V1897" s="111">
        <v>252</v>
      </c>
      <c r="W1897" s="110">
        <f t="shared" si="922"/>
        <v>1.0118490149999999</v>
      </c>
      <c r="X1897" s="103">
        <f t="shared" si="923"/>
        <v>0.24562491</v>
      </c>
      <c r="Y1897" s="103">
        <f t="shared" si="924"/>
        <v>0</v>
      </c>
      <c r="Z1897" s="114" t="str">
        <f t="shared" si="932"/>
        <v>A+J=</v>
      </c>
      <c r="AA1897" s="108">
        <f t="shared" si="933"/>
        <v>46073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5" x14ac:dyDescent="0.2">
      <c r="A1898" s="102">
        <f t="shared" si="925"/>
        <v>46073</v>
      </c>
      <c r="B1898" s="103">
        <f t="shared" si="917"/>
        <v>20.990393579999999</v>
      </c>
      <c r="C1898" s="192">
        <f t="shared" si="935"/>
        <v>14.353865735981787</v>
      </c>
      <c r="D1898" s="104">
        <f t="shared" si="926"/>
        <v>1143.3130000000001</v>
      </c>
      <c r="E1898" s="105">
        <f t="shared" si="938"/>
        <v>1146.575</v>
      </c>
      <c r="F1898" s="106">
        <f t="shared" si="939"/>
        <v>46011</v>
      </c>
      <c r="G1898" s="107">
        <f t="shared" si="918"/>
        <v>2.8531119649648495E-3</v>
      </c>
      <c r="H1898" s="108">
        <f t="shared" si="931"/>
        <v>46101</v>
      </c>
      <c r="I1898" s="108">
        <f t="shared" si="919"/>
        <v>46073</v>
      </c>
      <c r="J1898" s="109">
        <f t="shared" si="927"/>
        <v>21</v>
      </c>
      <c r="K1898" s="109">
        <f t="shared" si="916"/>
        <v>21</v>
      </c>
      <c r="L1898" s="8">
        <f t="shared" si="928"/>
        <v>1.00285311</v>
      </c>
      <c r="M1898" s="110">
        <f t="shared" ref="M1898:M1961" si="941">IF(I1898&gt;I1897,L1897,M1897)</f>
        <v>1.00285311</v>
      </c>
      <c r="N1898" s="110">
        <f t="shared" si="936"/>
        <v>1.4402665687611638</v>
      </c>
      <c r="O1898" s="103">
        <f t="shared" si="940"/>
        <v>1.4443758</v>
      </c>
      <c r="P1898" s="103">
        <f t="shared" si="920"/>
        <v>20.732376299999999</v>
      </c>
      <c r="Q1898" s="11">
        <f t="shared" si="934"/>
        <v>62</v>
      </c>
      <c r="R1898" s="30">
        <f t="shared" si="929"/>
        <v>0.37392999999999998</v>
      </c>
      <c r="S1898" s="8">
        <f t="shared" si="921"/>
        <v>7.7524574599999996</v>
      </c>
      <c r="T1898" s="113">
        <f t="shared" si="930"/>
        <v>0.16</v>
      </c>
      <c r="U1898" s="111">
        <f t="shared" si="937"/>
        <v>21</v>
      </c>
      <c r="V1898" s="111">
        <v>252</v>
      </c>
      <c r="W1898" s="110">
        <f t="shared" si="922"/>
        <v>1.0124451379999999</v>
      </c>
      <c r="X1898" s="103">
        <f t="shared" si="923"/>
        <v>0.25801728000000002</v>
      </c>
      <c r="Y1898" s="103">
        <f t="shared" si="924"/>
        <v>8.0104747399999994</v>
      </c>
      <c r="Z1898" s="114" t="str">
        <f t="shared" si="932"/>
        <v>A+J=</v>
      </c>
      <c r="AA1898" s="108">
        <f t="shared" si="933"/>
        <v>46073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5" x14ac:dyDescent="0.2">
      <c r="A1899" s="102">
        <f t="shared" si="925"/>
        <v>46074</v>
      </c>
      <c r="B1899" s="103">
        <f t="shared" si="917"/>
        <v>12.989416100000001</v>
      </c>
      <c r="C1899" s="192">
        <f t="shared" si="935"/>
        <v>8.9865247295761144</v>
      </c>
      <c r="D1899" s="104">
        <f t="shared" si="926"/>
        <v>1143.3130000000001</v>
      </c>
      <c r="E1899" s="105">
        <f t="shared" si="938"/>
        <v>1146.575</v>
      </c>
      <c r="F1899" s="106">
        <f t="shared" si="939"/>
        <v>46042</v>
      </c>
      <c r="G1899" s="107">
        <f t="shared" si="918"/>
        <v>2.8531119649648495E-3</v>
      </c>
      <c r="H1899" s="108">
        <f t="shared" si="931"/>
        <v>46101</v>
      </c>
      <c r="I1899" s="108">
        <f t="shared" si="919"/>
        <v>46101</v>
      </c>
      <c r="J1899" s="109">
        <f t="shared" si="927"/>
        <v>20</v>
      </c>
      <c r="K1899" s="109">
        <f t="shared" si="916"/>
        <v>1</v>
      </c>
      <c r="L1899" s="8">
        <f t="shared" si="928"/>
        <v>1.00014246</v>
      </c>
      <c r="M1899" s="110">
        <f t="shared" si="941"/>
        <v>1.00285311</v>
      </c>
      <c r="N1899" s="110">
        <f t="shared" si="936"/>
        <v>1.4443758077111619</v>
      </c>
      <c r="O1899" s="103">
        <f t="shared" si="940"/>
        <v>1.44458157</v>
      </c>
      <c r="P1899" s="103">
        <f t="shared" si="920"/>
        <v>12.981768000000001</v>
      </c>
      <c r="Q1899" s="11">
        <f t="shared" si="934"/>
        <v>0</v>
      </c>
      <c r="R1899" s="30">
        <f t="shared" si="929"/>
        <v>0</v>
      </c>
      <c r="S1899" s="8">
        <f t="shared" si="921"/>
        <v>0</v>
      </c>
      <c r="T1899" s="113">
        <f t="shared" si="930"/>
        <v>0.16</v>
      </c>
      <c r="U1899" s="111">
        <f t="shared" si="937"/>
        <v>1</v>
      </c>
      <c r="V1899" s="111">
        <v>252</v>
      </c>
      <c r="W1899" s="110">
        <f t="shared" si="922"/>
        <v>1.0005891419999999</v>
      </c>
      <c r="X1899" s="103">
        <f t="shared" si="923"/>
        <v>7.6480999999999997E-3</v>
      </c>
      <c r="Y1899" s="103">
        <f t="shared" si="924"/>
        <v>0</v>
      </c>
      <c r="Z1899" s="114" t="str">
        <f t="shared" si="932"/>
        <v>A+J=</v>
      </c>
      <c r="AA1899" s="108">
        <f t="shared" si="933"/>
        <v>46101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5" x14ac:dyDescent="0.2">
      <c r="A1900" s="102">
        <f t="shared" si="925"/>
        <v>46075</v>
      </c>
      <c r="B1900" s="103">
        <f t="shared" si="917"/>
        <v>12.989416100000001</v>
      </c>
      <c r="C1900" s="192">
        <f t="shared" si="935"/>
        <v>8.9865247295761144</v>
      </c>
      <c r="D1900" s="104">
        <f t="shared" si="926"/>
        <v>1143.3130000000001</v>
      </c>
      <c r="E1900" s="105">
        <f t="shared" si="938"/>
        <v>1146.575</v>
      </c>
      <c r="F1900" s="106">
        <f t="shared" si="939"/>
        <v>46042</v>
      </c>
      <c r="G1900" s="107">
        <f t="shared" si="918"/>
        <v>2.8531119649648495E-3</v>
      </c>
      <c r="H1900" s="108">
        <f t="shared" si="931"/>
        <v>46101</v>
      </c>
      <c r="I1900" s="108">
        <f t="shared" si="919"/>
        <v>46101</v>
      </c>
      <c r="J1900" s="109">
        <f t="shared" si="927"/>
        <v>20</v>
      </c>
      <c r="K1900" s="109">
        <f t="shared" ref="K1900:K1963" si="942">(J1900-(NETWORKDAYS(A1900,I1900,AD$171:AD$502)-1))</f>
        <v>1</v>
      </c>
      <c r="L1900" s="8">
        <f t="shared" si="928"/>
        <v>1.00014246</v>
      </c>
      <c r="M1900" s="110">
        <f t="shared" si="941"/>
        <v>1.00285311</v>
      </c>
      <c r="N1900" s="110">
        <f t="shared" si="936"/>
        <v>1.4443758077111619</v>
      </c>
      <c r="O1900" s="103">
        <f t="shared" si="940"/>
        <v>1.44458157</v>
      </c>
      <c r="P1900" s="103">
        <f t="shared" si="920"/>
        <v>12.981768000000001</v>
      </c>
      <c r="Q1900" s="11">
        <f t="shared" si="934"/>
        <v>0</v>
      </c>
      <c r="R1900" s="30">
        <f t="shared" si="929"/>
        <v>0</v>
      </c>
      <c r="S1900" s="8">
        <f t="shared" si="921"/>
        <v>0</v>
      </c>
      <c r="T1900" s="113">
        <f t="shared" si="930"/>
        <v>0.16</v>
      </c>
      <c r="U1900" s="111">
        <f t="shared" si="937"/>
        <v>1</v>
      </c>
      <c r="V1900" s="111">
        <v>252</v>
      </c>
      <c r="W1900" s="110">
        <f t="shared" si="922"/>
        <v>1.0005891419999999</v>
      </c>
      <c r="X1900" s="103">
        <f t="shared" si="923"/>
        <v>7.6480999999999997E-3</v>
      </c>
      <c r="Y1900" s="103">
        <f t="shared" si="924"/>
        <v>0</v>
      </c>
      <c r="Z1900" s="114" t="str">
        <f t="shared" si="932"/>
        <v>A+J=</v>
      </c>
      <c r="AA1900" s="108">
        <f t="shared" si="933"/>
        <v>46101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5" x14ac:dyDescent="0.2">
      <c r="A1901" s="102">
        <f t="shared" si="925"/>
        <v>46076</v>
      </c>
      <c r="B1901" s="103">
        <f t="shared" si="917"/>
        <v>12.989416100000001</v>
      </c>
      <c r="C1901" s="192">
        <f t="shared" si="935"/>
        <v>8.9865247295761144</v>
      </c>
      <c r="D1901" s="104">
        <f t="shared" si="926"/>
        <v>1143.3130000000001</v>
      </c>
      <c r="E1901" s="105">
        <f t="shared" si="938"/>
        <v>1146.575</v>
      </c>
      <c r="F1901" s="106">
        <f t="shared" si="939"/>
        <v>46042</v>
      </c>
      <c r="G1901" s="107">
        <f t="shared" si="918"/>
        <v>2.8531119649648495E-3</v>
      </c>
      <c r="H1901" s="108">
        <f t="shared" si="931"/>
        <v>46101</v>
      </c>
      <c r="I1901" s="108">
        <f t="shared" si="919"/>
        <v>46101</v>
      </c>
      <c r="J1901" s="109">
        <f t="shared" si="927"/>
        <v>20</v>
      </c>
      <c r="K1901" s="109">
        <f t="shared" si="942"/>
        <v>1</v>
      </c>
      <c r="L1901" s="8">
        <f t="shared" si="928"/>
        <v>1.00014246</v>
      </c>
      <c r="M1901" s="110">
        <f t="shared" si="941"/>
        <v>1.00285311</v>
      </c>
      <c r="N1901" s="110">
        <f t="shared" si="936"/>
        <v>1.4443758077111619</v>
      </c>
      <c r="O1901" s="103">
        <f t="shared" si="940"/>
        <v>1.44458157</v>
      </c>
      <c r="P1901" s="103">
        <f t="shared" si="920"/>
        <v>12.981768000000001</v>
      </c>
      <c r="Q1901" s="11">
        <f t="shared" si="934"/>
        <v>0</v>
      </c>
      <c r="R1901" s="30">
        <f t="shared" si="929"/>
        <v>0</v>
      </c>
      <c r="S1901" s="8">
        <f t="shared" si="921"/>
        <v>0</v>
      </c>
      <c r="T1901" s="113">
        <f t="shared" si="930"/>
        <v>0.16</v>
      </c>
      <c r="U1901" s="111">
        <f t="shared" si="937"/>
        <v>1</v>
      </c>
      <c r="V1901" s="111">
        <v>252</v>
      </c>
      <c r="W1901" s="110">
        <f t="shared" si="922"/>
        <v>1.0005891419999999</v>
      </c>
      <c r="X1901" s="103">
        <f t="shared" si="923"/>
        <v>7.6480999999999997E-3</v>
      </c>
      <c r="Y1901" s="103">
        <f t="shared" si="924"/>
        <v>0</v>
      </c>
      <c r="Z1901" s="114" t="str">
        <f t="shared" si="932"/>
        <v>A+J=</v>
      </c>
      <c r="AA1901" s="108">
        <f t="shared" si="933"/>
        <v>46101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5" x14ac:dyDescent="0.2">
      <c r="A1902" s="102">
        <f t="shared" si="925"/>
        <v>46077</v>
      </c>
      <c r="B1902" s="103">
        <f t="shared" si="917"/>
        <v>12.99892021</v>
      </c>
      <c r="C1902" s="192">
        <f t="shared" si="935"/>
        <v>8.9865247295761144</v>
      </c>
      <c r="D1902" s="104">
        <f t="shared" si="926"/>
        <v>1143.3130000000001</v>
      </c>
      <c r="E1902" s="105">
        <f t="shared" si="938"/>
        <v>1146.575</v>
      </c>
      <c r="F1902" s="106">
        <f t="shared" si="939"/>
        <v>46042</v>
      </c>
      <c r="G1902" s="107">
        <f t="shared" si="918"/>
        <v>2.8531119649648495E-3</v>
      </c>
      <c r="H1902" s="108">
        <f t="shared" si="931"/>
        <v>46101</v>
      </c>
      <c r="I1902" s="108">
        <f t="shared" si="919"/>
        <v>46101</v>
      </c>
      <c r="J1902" s="109">
        <f t="shared" si="927"/>
        <v>20</v>
      </c>
      <c r="K1902" s="109">
        <f t="shared" si="942"/>
        <v>2</v>
      </c>
      <c r="L1902" s="8">
        <f t="shared" si="928"/>
        <v>1.00028494</v>
      </c>
      <c r="M1902" s="110">
        <f t="shared" si="941"/>
        <v>1.00285311</v>
      </c>
      <c r="N1902" s="110">
        <f t="shared" si="936"/>
        <v>1.4443758077111619</v>
      </c>
      <c r="O1902" s="103">
        <f t="shared" si="940"/>
        <v>1.4447873600000001</v>
      </c>
      <c r="P1902" s="103">
        <f t="shared" si="920"/>
        <v>12.98361733</v>
      </c>
      <c r="Q1902" s="11">
        <f t="shared" si="934"/>
        <v>0</v>
      </c>
      <c r="R1902" s="30">
        <f t="shared" si="929"/>
        <v>0</v>
      </c>
      <c r="S1902" s="8">
        <f t="shared" si="921"/>
        <v>0</v>
      </c>
      <c r="T1902" s="113">
        <f t="shared" si="930"/>
        <v>0.16</v>
      </c>
      <c r="U1902" s="111">
        <f t="shared" si="937"/>
        <v>2</v>
      </c>
      <c r="V1902" s="111">
        <v>252</v>
      </c>
      <c r="W1902" s="110">
        <f t="shared" si="922"/>
        <v>1.0011786300000001</v>
      </c>
      <c r="X1902" s="103">
        <f t="shared" si="923"/>
        <v>1.530288E-2</v>
      </c>
      <c r="Y1902" s="103">
        <f t="shared" si="924"/>
        <v>0</v>
      </c>
      <c r="Z1902" s="114" t="str">
        <f t="shared" si="932"/>
        <v>A+J=</v>
      </c>
      <c r="AA1902" s="108">
        <f t="shared" si="933"/>
        <v>46101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5" x14ac:dyDescent="0.2">
      <c r="A1903" s="102">
        <f t="shared" si="925"/>
        <v>46078</v>
      </c>
      <c r="B1903" s="103">
        <f t="shared" si="917"/>
        <v>13.00843139</v>
      </c>
      <c r="C1903" s="192">
        <f t="shared" si="935"/>
        <v>8.9865247295761144</v>
      </c>
      <c r="D1903" s="104">
        <f t="shared" si="926"/>
        <v>1143.3130000000001</v>
      </c>
      <c r="E1903" s="105">
        <f t="shared" si="938"/>
        <v>1146.575</v>
      </c>
      <c r="F1903" s="106">
        <f t="shared" si="939"/>
        <v>46042</v>
      </c>
      <c r="G1903" s="107">
        <f t="shared" si="918"/>
        <v>2.8531119649648495E-3</v>
      </c>
      <c r="H1903" s="108">
        <f t="shared" si="931"/>
        <v>46101</v>
      </c>
      <c r="I1903" s="108">
        <f t="shared" si="919"/>
        <v>46101</v>
      </c>
      <c r="J1903" s="109">
        <f t="shared" si="927"/>
        <v>20</v>
      </c>
      <c r="K1903" s="109">
        <f t="shared" si="942"/>
        <v>3</v>
      </c>
      <c r="L1903" s="8">
        <f t="shared" si="928"/>
        <v>1.0004274399999999</v>
      </c>
      <c r="M1903" s="110">
        <f t="shared" si="941"/>
        <v>1.00285311</v>
      </c>
      <c r="N1903" s="110">
        <f t="shared" si="936"/>
        <v>1.4443758077111619</v>
      </c>
      <c r="O1903" s="103">
        <f t="shared" si="940"/>
        <v>1.4449931899999999</v>
      </c>
      <c r="P1903" s="103">
        <f t="shared" si="920"/>
        <v>12.985467030000001</v>
      </c>
      <c r="Q1903" s="11">
        <f t="shared" si="934"/>
        <v>0</v>
      </c>
      <c r="R1903" s="30">
        <f t="shared" si="929"/>
        <v>0</v>
      </c>
      <c r="S1903" s="8">
        <f t="shared" si="921"/>
        <v>0</v>
      </c>
      <c r="T1903" s="113">
        <f t="shared" si="930"/>
        <v>0.16</v>
      </c>
      <c r="U1903" s="111">
        <f t="shared" si="937"/>
        <v>3</v>
      </c>
      <c r="V1903" s="111">
        <v>252</v>
      </c>
      <c r="W1903" s="110">
        <f t="shared" si="922"/>
        <v>1.001768467</v>
      </c>
      <c r="X1903" s="103">
        <f t="shared" si="923"/>
        <v>2.296436E-2</v>
      </c>
      <c r="Y1903" s="103">
        <f t="shared" si="924"/>
        <v>0</v>
      </c>
      <c r="Z1903" s="114" t="str">
        <f t="shared" si="932"/>
        <v>A+J=</v>
      </c>
      <c r="AA1903" s="108">
        <f t="shared" si="933"/>
        <v>46101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5" x14ac:dyDescent="0.2">
      <c r="A1904" s="102">
        <f t="shared" si="925"/>
        <v>46079</v>
      </c>
      <c r="B1904" s="103">
        <f t="shared" si="917"/>
        <v>13.017949530000001</v>
      </c>
      <c r="C1904" s="192">
        <f t="shared" si="935"/>
        <v>8.9865247295761144</v>
      </c>
      <c r="D1904" s="104">
        <f t="shared" si="926"/>
        <v>1143.3130000000001</v>
      </c>
      <c r="E1904" s="105">
        <f t="shared" si="938"/>
        <v>1146.575</v>
      </c>
      <c r="F1904" s="106">
        <f t="shared" si="939"/>
        <v>46042</v>
      </c>
      <c r="G1904" s="107">
        <f t="shared" si="918"/>
        <v>2.8531119649648495E-3</v>
      </c>
      <c r="H1904" s="108">
        <f t="shared" si="931"/>
        <v>46101</v>
      </c>
      <c r="I1904" s="108">
        <f t="shared" si="919"/>
        <v>46101</v>
      </c>
      <c r="J1904" s="109">
        <f t="shared" si="927"/>
        <v>20</v>
      </c>
      <c r="K1904" s="109">
        <f t="shared" si="942"/>
        <v>4</v>
      </c>
      <c r="L1904" s="8">
        <f t="shared" si="928"/>
        <v>1.0005699699999999</v>
      </c>
      <c r="M1904" s="110">
        <f t="shared" si="941"/>
        <v>1.00285311</v>
      </c>
      <c r="N1904" s="110">
        <f t="shared" si="936"/>
        <v>1.4443758077111619</v>
      </c>
      <c r="O1904" s="103">
        <f t="shared" si="940"/>
        <v>1.44519905</v>
      </c>
      <c r="P1904" s="103">
        <f t="shared" si="920"/>
        <v>12.987317000000001</v>
      </c>
      <c r="Q1904" s="11">
        <f t="shared" si="934"/>
        <v>0</v>
      </c>
      <c r="R1904" s="30">
        <f t="shared" si="929"/>
        <v>0</v>
      </c>
      <c r="S1904" s="8">
        <f t="shared" si="921"/>
        <v>0</v>
      </c>
      <c r="T1904" s="113">
        <f t="shared" si="930"/>
        <v>0.16</v>
      </c>
      <c r="U1904" s="111">
        <f t="shared" si="937"/>
        <v>4</v>
      </c>
      <c r="V1904" s="111">
        <v>252</v>
      </c>
      <c r="W1904" s="110">
        <f t="shared" si="922"/>
        <v>1.0023586499999999</v>
      </c>
      <c r="X1904" s="103">
        <f t="shared" si="923"/>
        <v>3.0632530000000002E-2</v>
      </c>
      <c r="Y1904" s="103">
        <f t="shared" si="924"/>
        <v>0</v>
      </c>
      <c r="Z1904" s="114" t="str">
        <f t="shared" si="932"/>
        <v>A+J=</v>
      </c>
      <c r="AA1904" s="108">
        <f t="shared" si="933"/>
        <v>46101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5" x14ac:dyDescent="0.2">
      <c r="A1905" s="102">
        <f t="shared" si="925"/>
        <v>46080</v>
      </c>
      <c r="B1905" s="103">
        <f t="shared" si="917"/>
        <v>13.027474549999999</v>
      </c>
      <c r="C1905" s="192">
        <f t="shared" si="935"/>
        <v>8.9865247295761144</v>
      </c>
      <c r="D1905" s="104">
        <f t="shared" si="926"/>
        <v>1143.3130000000001</v>
      </c>
      <c r="E1905" s="105">
        <f t="shared" si="938"/>
        <v>1146.575</v>
      </c>
      <c r="F1905" s="106">
        <f t="shared" si="939"/>
        <v>46042</v>
      </c>
      <c r="G1905" s="107">
        <f t="shared" si="918"/>
        <v>2.8531119649648495E-3</v>
      </c>
      <c r="H1905" s="108">
        <f t="shared" si="931"/>
        <v>46101</v>
      </c>
      <c r="I1905" s="108">
        <f t="shared" si="919"/>
        <v>46101</v>
      </c>
      <c r="J1905" s="109">
        <f t="shared" si="927"/>
        <v>20</v>
      </c>
      <c r="K1905" s="109">
        <f t="shared" si="942"/>
        <v>5</v>
      </c>
      <c r="L1905" s="8">
        <f t="shared" si="928"/>
        <v>1.0007125100000001</v>
      </c>
      <c r="M1905" s="110">
        <f t="shared" si="941"/>
        <v>1.00285311</v>
      </c>
      <c r="N1905" s="110">
        <f t="shared" si="936"/>
        <v>1.4443758077111619</v>
      </c>
      <c r="O1905" s="103">
        <f t="shared" si="940"/>
        <v>1.44540493</v>
      </c>
      <c r="P1905" s="103">
        <f t="shared" si="920"/>
        <v>12.989167139999999</v>
      </c>
      <c r="Q1905" s="11">
        <f t="shared" si="934"/>
        <v>0</v>
      </c>
      <c r="R1905" s="30">
        <f t="shared" si="929"/>
        <v>0</v>
      </c>
      <c r="S1905" s="8">
        <f t="shared" si="921"/>
        <v>0</v>
      </c>
      <c r="T1905" s="113">
        <f t="shared" si="930"/>
        <v>0.16</v>
      </c>
      <c r="U1905" s="111">
        <f t="shared" si="937"/>
        <v>5</v>
      </c>
      <c r="V1905" s="111">
        <v>252</v>
      </c>
      <c r="W1905" s="110">
        <f t="shared" si="922"/>
        <v>1.0029491820000001</v>
      </c>
      <c r="X1905" s="103">
        <f t="shared" si="923"/>
        <v>3.830741E-2</v>
      </c>
      <c r="Y1905" s="103">
        <f t="shared" si="924"/>
        <v>0</v>
      </c>
      <c r="Z1905" s="114" t="str">
        <f t="shared" si="932"/>
        <v>A+J=</v>
      </c>
      <c r="AA1905" s="108">
        <f t="shared" si="933"/>
        <v>46101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5" x14ac:dyDescent="0.2">
      <c r="A1906" s="102">
        <f t="shared" si="925"/>
        <v>46081</v>
      </c>
      <c r="B1906" s="103">
        <f t="shared" si="917"/>
        <v>13.03700673</v>
      </c>
      <c r="C1906" s="192">
        <f t="shared" si="935"/>
        <v>8.9865247295761144</v>
      </c>
      <c r="D1906" s="104">
        <f t="shared" si="926"/>
        <v>1143.3130000000001</v>
      </c>
      <c r="E1906" s="105">
        <f t="shared" si="938"/>
        <v>1146.575</v>
      </c>
      <c r="F1906" s="106">
        <f t="shared" si="939"/>
        <v>46042</v>
      </c>
      <c r="G1906" s="107">
        <f t="shared" si="918"/>
        <v>2.8531119649648495E-3</v>
      </c>
      <c r="H1906" s="108">
        <f t="shared" si="931"/>
        <v>46101</v>
      </c>
      <c r="I1906" s="108">
        <f t="shared" si="919"/>
        <v>46101</v>
      </c>
      <c r="J1906" s="109">
        <f t="shared" si="927"/>
        <v>20</v>
      </c>
      <c r="K1906" s="109">
        <f t="shared" si="942"/>
        <v>6</v>
      </c>
      <c r="L1906" s="8">
        <f t="shared" si="928"/>
        <v>1.00085508</v>
      </c>
      <c r="M1906" s="110">
        <f t="shared" si="941"/>
        <v>1.00285311</v>
      </c>
      <c r="N1906" s="110">
        <f t="shared" si="936"/>
        <v>1.4443758077111619</v>
      </c>
      <c r="O1906" s="103">
        <f t="shared" si="940"/>
        <v>1.4456108599999999</v>
      </c>
      <c r="P1906" s="103">
        <f t="shared" si="920"/>
        <v>12.99101774</v>
      </c>
      <c r="Q1906" s="11">
        <f t="shared" si="934"/>
        <v>0</v>
      </c>
      <c r="R1906" s="30">
        <f t="shared" si="929"/>
        <v>0</v>
      </c>
      <c r="S1906" s="8">
        <f t="shared" si="921"/>
        <v>0</v>
      </c>
      <c r="T1906" s="113">
        <f t="shared" si="930"/>
        <v>0.16</v>
      </c>
      <c r="U1906" s="111">
        <f t="shared" si="937"/>
        <v>6</v>
      </c>
      <c r="V1906" s="111">
        <v>252</v>
      </c>
      <c r="W1906" s="110">
        <f t="shared" si="922"/>
        <v>1.003540061</v>
      </c>
      <c r="X1906" s="103">
        <f t="shared" si="923"/>
        <v>4.598899E-2</v>
      </c>
      <c r="Y1906" s="103">
        <f t="shared" si="924"/>
        <v>0</v>
      </c>
      <c r="Z1906" s="114" t="str">
        <f t="shared" si="932"/>
        <v>A+J=</v>
      </c>
      <c r="AA1906" s="108">
        <f t="shared" si="933"/>
        <v>46101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5" x14ac:dyDescent="0.2">
      <c r="A1907" s="102">
        <f t="shared" si="925"/>
        <v>46082</v>
      </c>
      <c r="B1907" s="103">
        <f t="shared" si="917"/>
        <v>13.03700673</v>
      </c>
      <c r="C1907" s="192">
        <f t="shared" si="935"/>
        <v>8.9865247295761144</v>
      </c>
      <c r="D1907" s="104">
        <f t="shared" si="926"/>
        <v>1143.3130000000001</v>
      </c>
      <c r="E1907" s="105">
        <f t="shared" si="938"/>
        <v>1146.575</v>
      </c>
      <c r="F1907" s="106">
        <f t="shared" si="939"/>
        <v>46042</v>
      </c>
      <c r="G1907" s="107">
        <f t="shared" si="918"/>
        <v>2.8531119649648495E-3</v>
      </c>
      <c r="H1907" s="108">
        <f t="shared" si="931"/>
        <v>46101</v>
      </c>
      <c r="I1907" s="108">
        <f t="shared" si="919"/>
        <v>46101</v>
      </c>
      <c r="J1907" s="109">
        <f t="shared" si="927"/>
        <v>20</v>
      </c>
      <c r="K1907" s="109">
        <f t="shared" si="942"/>
        <v>6</v>
      </c>
      <c r="L1907" s="8">
        <f t="shared" si="928"/>
        <v>1.00085508</v>
      </c>
      <c r="M1907" s="110">
        <f t="shared" si="941"/>
        <v>1.00285311</v>
      </c>
      <c r="N1907" s="110">
        <f t="shared" si="936"/>
        <v>1.4443758077111619</v>
      </c>
      <c r="O1907" s="103">
        <f t="shared" si="940"/>
        <v>1.4456108599999999</v>
      </c>
      <c r="P1907" s="103">
        <f t="shared" si="920"/>
        <v>12.99101774</v>
      </c>
      <c r="Q1907" s="11">
        <f t="shared" si="934"/>
        <v>0</v>
      </c>
      <c r="R1907" s="30">
        <f t="shared" si="929"/>
        <v>0</v>
      </c>
      <c r="S1907" s="8">
        <f t="shared" si="921"/>
        <v>0</v>
      </c>
      <c r="T1907" s="113">
        <f t="shared" si="930"/>
        <v>0.16</v>
      </c>
      <c r="U1907" s="111">
        <f t="shared" si="937"/>
        <v>6</v>
      </c>
      <c r="V1907" s="111">
        <v>252</v>
      </c>
      <c r="W1907" s="110">
        <f t="shared" si="922"/>
        <v>1.003540061</v>
      </c>
      <c r="X1907" s="103">
        <f t="shared" si="923"/>
        <v>4.598899E-2</v>
      </c>
      <c r="Y1907" s="103">
        <f t="shared" si="924"/>
        <v>0</v>
      </c>
      <c r="Z1907" s="114" t="str">
        <f t="shared" si="932"/>
        <v>A+J=</v>
      </c>
      <c r="AA1907" s="108">
        <f t="shared" si="933"/>
        <v>46101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5" x14ac:dyDescent="0.2">
      <c r="A1908" s="102">
        <f t="shared" si="925"/>
        <v>46083</v>
      </c>
      <c r="B1908" s="103">
        <f t="shared" si="917"/>
        <v>13.03700673</v>
      </c>
      <c r="C1908" s="192">
        <f t="shared" si="935"/>
        <v>8.9865247295761144</v>
      </c>
      <c r="D1908" s="104">
        <f t="shared" si="926"/>
        <v>1143.3130000000001</v>
      </c>
      <c r="E1908" s="105">
        <f t="shared" si="938"/>
        <v>1146.575</v>
      </c>
      <c r="F1908" s="106">
        <f t="shared" si="939"/>
        <v>46042</v>
      </c>
      <c r="G1908" s="107">
        <f t="shared" si="918"/>
        <v>2.8531119649648495E-3</v>
      </c>
      <c r="H1908" s="108">
        <f t="shared" si="931"/>
        <v>46101</v>
      </c>
      <c r="I1908" s="108">
        <f t="shared" si="919"/>
        <v>46101</v>
      </c>
      <c r="J1908" s="109">
        <f t="shared" si="927"/>
        <v>20</v>
      </c>
      <c r="K1908" s="109">
        <f t="shared" si="942"/>
        <v>6</v>
      </c>
      <c r="L1908" s="8">
        <f t="shared" si="928"/>
        <v>1.00085508</v>
      </c>
      <c r="M1908" s="110">
        <f t="shared" si="941"/>
        <v>1.00285311</v>
      </c>
      <c r="N1908" s="110">
        <f t="shared" si="936"/>
        <v>1.4443758077111619</v>
      </c>
      <c r="O1908" s="103">
        <f t="shared" si="940"/>
        <v>1.4456108599999999</v>
      </c>
      <c r="P1908" s="103">
        <f t="shared" si="920"/>
        <v>12.99101774</v>
      </c>
      <c r="Q1908" s="11">
        <f t="shared" si="934"/>
        <v>0</v>
      </c>
      <c r="R1908" s="30">
        <f t="shared" si="929"/>
        <v>0</v>
      </c>
      <c r="S1908" s="8">
        <f t="shared" si="921"/>
        <v>0</v>
      </c>
      <c r="T1908" s="113">
        <f t="shared" si="930"/>
        <v>0.16</v>
      </c>
      <c r="U1908" s="111">
        <f t="shared" si="937"/>
        <v>6</v>
      </c>
      <c r="V1908" s="111">
        <v>252</v>
      </c>
      <c r="W1908" s="110">
        <f t="shared" si="922"/>
        <v>1.003540061</v>
      </c>
      <c r="X1908" s="103">
        <f t="shared" si="923"/>
        <v>4.598899E-2</v>
      </c>
      <c r="Y1908" s="103">
        <f t="shared" si="924"/>
        <v>0</v>
      </c>
      <c r="Z1908" s="114" t="str">
        <f t="shared" si="932"/>
        <v>A+J=</v>
      </c>
      <c r="AA1908" s="108">
        <f t="shared" si="933"/>
        <v>46101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5" x14ac:dyDescent="0.2">
      <c r="A1909" s="102">
        <f t="shared" si="925"/>
        <v>46084</v>
      </c>
      <c r="B1909" s="103">
        <f t="shared" si="917"/>
        <v>13.046545700000001</v>
      </c>
      <c r="C1909" s="192">
        <f t="shared" si="935"/>
        <v>8.9865247295761144</v>
      </c>
      <c r="D1909" s="104">
        <f t="shared" si="926"/>
        <v>1143.3130000000001</v>
      </c>
      <c r="E1909" s="105">
        <f t="shared" si="938"/>
        <v>1146.575</v>
      </c>
      <c r="F1909" s="106">
        <f t="shared" si="939"/>
        <v>46042</v>
      </c>
      <c r="G1909" s="107">
        <f t="shared" si="918"/>
        <v>2.8531119649648495E-3</v>
      </c>
      <c r="H1909" s="108">
        <f t="shared" si="931"/>
        <v>46101</v>
      </c>
      <c r="I1909" s="108">
        <f t="shared" si="919"/>
        <v>46101</v>
      </c>
      <c r="J1909" s="109">
        <f t="shared" si="927"/>
        <v>20</v>
      </c>
      <c r="K1909" s="109">
        <f t="shared" si="942"/>
        <v>7</v>
      </c>
      <c r="L1909" s="8">
        <f t="shared" si="928"/>
        <v>1.0009976599999999</v>
      </c>
      <c r="M1909" s="110">
        <f t="shared" si="941"/>
        <v>1.00285311</v>
      </c>
      <c r="N1909" s="110">
        <f t="shared" si="936"/>
        <v>1.4443758077111619</v>
      </c>
      <c r="O1909" s="103">
        <f t="shared" si="940"/>
        <v>1.4458168</v>
      </c>
      <c r="P1909" s="103">
        <f t="shared" si="920"/>
        <v>12.992868420000001</v>
      </c>
      <c r="Q1909" s="11">
        <f t="shared" si="934"/>
        <v>0</v>
      </c>
      <c r="R1909" s="30">
        <f t="shared" si="929"/>
        <v>0</v>
      </c>
      <c r="S1909" s="8">
        <f t="shared" si="921"/>
        <v>0</v>
      </c>
      <c r="T1909" s="113">
        <f t="shared" si="930"/>
        <v>0.16</v>
      </c>
      <c r="U1909" s="111">
        <f t="shared" si="937"/>
        <v>7</v>
      </c>
      <c r="V1909" s="111">
        <v>252</v>
      </c>
      <c r="W1909" s="110">
        <f t="shared" si="922"/>
        <v>1.004131288</v>
      </c>
      <c r="X1909" s="103">
        <f t="shared" si="923"/>
        <v>5.3677280000000001E-2</v>
      </c>
      <c r="Y1909" s="103">
        <f t="shared" si="924"/>
        <v>0</v>
      </c>
      <c r="Z1909" s="114" t="str">
        <f t="shared" si="932"/>
        <v>A+J=</v>
      </c>
      <c r="AA1909" s="108">
        <f t="shared" si="933"/>
        <v>46101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5" x14ac:dyDescent="0.2">
      <c r="A1910" s="102">
        <f t="shared" si="925"/>
        <v>46085</v>
      </c>
      <c r="B1910" s="103">
        <f t="shared" si="917"/>
        <v>13.056091669999999</v>
      </c>
      <c r="C1910" s="192">
        <f t="shared" si="935"/>
        <v>8.9865247295761144</v>
      </c>
      <c r="D1910" s="104">
        <f t="shared" si="926"/>
        <v>1143.3130000000001</v>
      </c>
      <c r="E1910" s="105">
        <f t="shared" si="938"/>
        <v>1146.575</v>
      </c>
      <c r="F1910" s="106">
        <f t="shared" si="939"/>
        <v>46042</v>
      </c>
      <c r="G1910" s="107">
        <f t="shared" si="918"/>
        <v>2.8531119649648495E-3</v>
      </c>
      <c r="H1910" s="108">
        <f t="shared" si="931"/>
        <v>46101</v>
      </c>
      <c r="I1910" s="108">
        <f t="shared" si="919"/>
        <v>46101</v>
      </c>
      <c r="J1910" s="109">
        <f t="shared" si="927"/>
        <v>20</v>
      </c>
      <c r="K1910" s="109">
        <f t="shared" si="942"/>
        <v>8</v>
      </c>
      <c r="L1910" s="8">
        <f t="shared" si="928"/>
        <v>1.0011402599999999</v>
      </c>
      <c r="M1910" s="110">
        <f t="shared" si="941"/>
        <v>1.00285311</v>
      </c>
      <c r="N1910" s="110">
        <f t="shared" si="936"/>
        <v>1.4443758077111619</v>
      </c>
      <c r="O1910" s="103">
        <f t="shared" si="940"/>
        <v>1.4460227699999999</v>
      </c>
      <c r="P1910" s="103">
        <f t="shared" si="920"/>
        <v>12.994719379999999</v>
      </c>
      <c r="Q1910" s="11">
        <f t="shared" si="934"/>
        <v>0</v>
      </c>
      <c r="R1910" s="30">
        <f t="shared" si="929"/>
        <v>0</v>
      </c>
      <c r="S1910" s="8">
        <f t="shared" si="921"/>
        <v>0</v>
      </c>
      <c r="T1910" s="113">
        <f t="shared" si="930"/>
        <v>0.16</v>
      </c>
      <c r="U1910" s="111">
        <f t="shared" si="937"/>
        <v>8</v>
      </c>
      <c r="V1910" s="111">
        <v>252</v>
      </c>
      <c r="W1910" s="110">
        <f t="shared" si="922"/>
        <v>1.0047228640000001</v>
      </c>
      <c r="X1910" s="103">
        <f t="shared" si="923"/>
        <v>6.1372290000000003E-2</v>
      </c>
      <c r="Y1910" s="103">
        <f t="shared" si="924"/>
        <v>0</v>
      </c>
      <c r="Z1910" s="114" t="str">
        <f t="shared" si="932"/>
        <v>A+J=</v>
      </c>
      <c r="AA1910" s="108">
        <f t="shared" si="933"/>
        <v>46101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5" x14ac:dyDescent="0.2">
      <c r="A1911" s="102">
        <f t="shared" si="925"/>
        <v>46086</v>
      </c>
      <c r="B1911" s="103">
        <f t="shared" si="917"/>
        <v>13.0656447</v>
      </c>
      <c r="C1911" s="192">
        <f t="shared" si="935"/>
        <v>8.9865247295761144</v>
      </c>
      <c r="D1911" s="104">
        <f t="shared" si="926"/>
        <v>1143.3130000000001</v>
      </c>
      <c r="E1911" s="105">
        <f t="shared" si="938"/>
        <v>1146.575</v>
      </c>
      <c r="F1911" s="106">
        <f t="shared" si="939"/>
        <v>46042</v>
      </c>
      <c r="G1911" s="107">
        <f t="shared" si="918"/>
        <v>2.8531119649648495E-3</v>
      </c>
      <c r="H1911" s="108">
        <f t="shared" si="931"/>
        <v>46101</v>
      </c>
      <c r="I1911" s="108">
        <f t="shared" si="919"/>
        <v>46101</v>
      </c>
      <c r="J1911" s="109">
        <f t="shared" si="927"/>
        <v>20</v>
      </c>
      <c r="K1911" s="109">
        <f t="shared" si="942"/>
        <v>9</v>
      </c>
      <c r="L1911" s="8">
        <f t="shared" si="928"/>
        <v>1.0012828899999999</v>
      </c>
      <c r="M1911" s="110">
        <f t="shared" si="941"/>
        <v>1.00285311</v>
      </c>
      <c r="N1911" s="110">
        <f t="shared" si="936"/>
        <v>1.4443758077111619</v>
      </c>
      <c r="O1911" s="103">
        <f t="shared" si="940"/>
        <v>1.44622878</v>
      </c>
      <c r="P1911" s="103">
        <f t="shared" si="920"/>
        <v>12.99657069</v>
      </c>
      <c r="Q1911" s="11">
        <f t="shared" si="934"/>
        <v>0</v>
      </c>
      <c r="R1911" s="30">
        <f t="shared" si="929"/>
        <v>0</v>
      </c>
      <c r="S1911" s="8">
        <f t="shared" si="921"/>
        <v>0</v>
      </c>
      <c r="T1911" s="113">
        <f t="shared" si="930"/>
        <v>0.16</v>
      </c>
      <c r="U1911" s="111">
        <f t="shared" si="937"/>
        <v>9</v>
      </c>
      <c r="V1911" s="111">
        <v>252</v>
      </c>
      <c r="W1911" s="110">
        <f t="shared" si="922"/>
        <v>1.005314788</v>
      </c>
      <c r="X1911" s="103">
        <f t="shared" si="923"/>
        <v>6.9074010000000005E-2</v>
      </c>
      <c r="Y1911" s="103">
        <f t="shared" si="924"/>
        <v>0</v>
      </c>
      <c r="Z1911" s="114" t="str">
        <f t="shared" si="932"/>
        <v>A+J=</v>
      </c>
      <c r="AA1911" s="108">
        <f t="shared" si="933"/>
        <v>46101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5" x14ac:dyDescent="0.2">
      <c r="A1912" s="102">
        <f t="shared" si="925"/>
        <v>46087</v>
      </c>
      <c r="B1912" s="103">
        <f t="shared" si="917"/>
        <v>13.07520456</v>
      </c>
      <c r="C1912" s="192">
        <f t="shared" si="935"/>
        <v>8.9865247295761144</v>
      </c>
      <c r="D1912" s="104">
        <f t="shared" si="926"/>
        <v>1143.3130000000001</v>
      </c>
      <c r="E1912" s="105">
        <f t="shared" si="938"/>
        <v>1146.575</v>
      </c>
      <c r="F1912" s="106">
        <f t="shared" si="939"/>
        <v>46042</v>
      </c>
      <c r="G1912" s="107">
        <f t="shared" si="918"/>
        <v>2.8531119649648495E-3</v>
      </c>
      <c r="H1912" s="108">
        <f t="shared" si="931"/>
        <v>46101</v>
      </c>
      <c r="I1912" s="108">
        <f t="shared" si="919"/>
        <v>46101</v>
      </c>
      <c r="J1912" s="109">
        <f t="shared" si="927"/>
        <v>20</v>
      </c>
      <c r="K1912" s="109">
        <f t="shared" si="942"/>
        <v>10</v>
      </c>
      <c r="L1912" s="8">
        <f t="shared" si="928"/>
        <v>1.0014255299999999</v>
      </c>
      <c r="M1912" s="110">
        <f t="shared" si="941"/>
        <v>1.00285311</v>
      </c>
      <c r="N1912" s="110">
        <f t="shared" si="936"/>
        <v>1.4443758077111619</v>
      </c>
      <c r="O1912" s="103">
        <f t="shared" si="940"/>
        <v>1.4464348</v>
      </c>
      <c r="P1912" s="103">
        <f t="shared" si="920"/>
        <v>12.99842209</v>
      </c>
      <c r="Q1912" s="11">
        <f t="shared" si="934"/>
        <v>0</v>
      </c>
      <c r="R1912" s="30">
        <f t="shared" si="929"/>
        <v>0</v>
      </c>
      <c r="S1912" s="8">
        <f t="shared" si="921"/>
        <v>0</v>
      </c>
      <c r="T1912" s="113">
        <f t="shared" si="930"/>
        <v>0.16</v>
      </c>
      <c r="U1912" s="111">
        <f t="shared" si="937"/>
        <v>10</v>
      </c>
      <c r="V1912" s="111">
        <v>252</v>
      </c>
      <c r="W1912" s="110">
        <f t="shared" si="922"/>
        <v>1.005907061</v>
      </c>
      <c r="X1912" s="103">
        <f t="shared" si="923"/>
        <v>7.6782470000000005E-2</v>
      </c>
      <c r="Y1912" s="103">
        <f t="shared" si="924"/>
        <v>0</v>
      </c>
      <c r="Z1912" s="114" t="str">
        <f t="shared" si="932"/>
        <v>A+J=</v>
      </c>
      <c r="AA1912" s="108">
        <f t="shared" si="933"/>
        <v>46101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5" x14ac:dyDescent="0.2">
      <c r="A1913" s="102">
        <f t="shared" si="925"/>
        <v>46088</v>
      </c>
      <c r="B1913" s="103">
        <f t="shared" si="917"/>
        <v>13.0847716</v>
      </c>
      <c r="C1913" s="192">
        <f t="shared" si="935"/>
        <v>8.9865247295761144</v>
      </c>
      <c r="D1913" s="104">
        <f t="shared" si="926"/>
        <v>1143.3130000000001</v>
      </c>
      <c r="E1913" s="105">
        <f t="shared" si="938"/>
        <v>1146.575</v>
      </c>
      <c r="F1913" s="106">
        <f t="shared" si="939"/>
        <v>46042</v>
      </c>
      <c r="G1913" s="107">
        <f t="shared" si="918"/>
        <v>2.8531119649648495E-3</v>
      </c>
      <c r="H1913" s="108">
        <f t="shared" si="931"/>
        <v>46101</v>
      </c>
      <c r="I1913" s="108">
        <f t="shared" si="919"/>
        <v>46101</v>
      </c>
      <c r="J1913" s="109">
        <f t="shared" si="927"/>
        <v>20</v>
      </c>
      <c r="K1913" s="109">
        <f t="shared" si="942"/>
        <v>11</v>
      </c>
      <c r="L1913" s="8">
        <f t="shared" si="928"/>
        <v>1.0015681999999999</v>
      </c>
      <c r="M1913" s="110">
        <f t="shared" si="941"/>
        <v>1.00285311</v>
      </c>
      <c r="N1913" s="110">
        <f t="shared" si="936"/>
        <v>1.4443758077111619</v>
      </c>
      <c r="O1913" s="103">
        <f t="shared" si="940"/>
        <v>1.44664087</v>
      </c>
      <c r="P1913" s="103">
        <f t="shared" si="920"/>
        <v>13.00027395</v>
      </c>
      <c r="Q1913" s="11">
        <f t="shared" si="934"/>
        <v>0</v>
      </c>
      <c r="R1913" s="30">
        <f t="shared" si="929"/>
        <v>0</v>
      </c>
      <c r="S1913" s="8">
        <f t="shared" si="921"/>
        <v>0</v>
      </c>
      <c r="T1913" s="113">
        <f t="shared" si="930"/>
        <v>0.16</v>
      </c>
      <c r="U1913" s="111">
        <f t="shared" si="937"/>
        <v>11</v>
      </c>
      <c r="V1913" s="111">
        <v>252</v>
      </c>
      <c r="W1913" s="110">
        <f t="shared" si="922"/>
        <v>1.0064996829999999</v>
      </c>
      <c r="X1913" s="103">
        <f t="shared" si="923"/>
        <v>8.4497649999999994E-2</v>
      </c>
      <c r="Y1913" s="103">
        <f t="shared" si="924"/>
        <v>0</v>
      </c>
      <c r="Z1913" s="114" t="str">
        <f t="shared" si="932"/>
        <v>A+J=</v>
      </c>
      <c r="AA1913" s="108">
        <f t="shared" si="933"/>
        <v>46101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5" x14ac:dyDescent="0.2">
      <c r="A1914" s="102">
        <f t="shared" si="925"/>
        <v>46089</v>
      </c>
      <c r="B1914" s="103">
        <f t="shared" si="917"/>
        <v>13.0847716</v>
      </c>
      <c r="C1914" s="192">
        <f t="shared" si="935"/>
        <v>8.9865247295761144</v>
      </c>
      <c r="D1914" s="104">
        <f t="shared" si="926"/>
        <v>1143.3130000000001</v>
      </c>
      <c r="E1914" s="105">
        <f t="shared" si="938"/>
        <v>1146.575</v>
      </c>
      <c r="F1914" s="106">
        <f t="shared" si="939"/>
        <v>46042</v>
      </c>
      <c r="G1914" s="107">
        <f t="shared" si="918"/>
        <v>2.8531119649648495E-3</v>
      </c>
      <c r="H1914" s="108">
        <f t="shared" si="931"/>
        <v>46101</v>
      </c>
      <c r="I1914" s="108">
        <f t="shared" si="919"/>
        <v>46101</v>
      </c>
      <c r="J1914" s="109">
        <f t="shared" si="927"/>
        <v>20</v>
      </c>
      <c r="K1914" s="109">
        <f t="shared" si="942"/>
        <v>11</v>
      </c>
      <c r="L1914" s="8">
        <f t="shared" si="928"/>
        <v>1.0015681999999999</v>
      </c>
      <c r="M1914" s="110">
        <f t="shared" si="941"/>
        <v>1.00285311</v>
      </c>
      <c r="N1914" s="110">
        <f t="shared" si="936"/>
        <v>1.4443758077111619</v>
      </c>
      <c r="O1914" s="103">
        <f t="shared" si="940"/>
        <v>1.44664087</v>
      </c>
      <c r="P1914" s="103">
        <f t="shared" si="920"/>
        <v>13.00027395</v>
      </c>
      <c r="Q1914" s="11">
        <f t="shared" si="934"/>
        <v>0</v>
      </c>
      <c r="R1914" s="30">
        <f t="shared" si="929"/>
        <v>0</v>
      </c>
      <c r="S1914" s="8">
        <f t="shared" si="921"/>
        <v>0</v>
      </c>
      <c r="T1914" s="113">
        <f t="shared" si="930"/>
        <v>0.16</v>
      </c>
      <c r="U1914" s="111">
        <f t="shared" si="937"/>
        <v>11</v>
      </c>
      <c r="V1914" s="111">
        <v>252</v>
      </c>
      <c r="W1914" s="110">
        <f t="shared" si="922"/>
        <v>1.0064996829999999</v>
      </c>
      <c r="X1914" s="103">
        <f t="shared" si="923"/>
        <v>8.4497649999999994E-2</v>
      </c>
      <c r="Y1914" s="103">
        <f t="shared" si="924"/>
        <v>0</v>
      </c>
      <c r="Z1914" s="114" t="str">
        <f t="shared" si="932"/>
        <v>A+J=</v>
      </c>
      <c r="AA1914" s="108">
        <f t="shared" si="933"/>
        <v>46101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5" x14ac:dyDescent="0.2">
      <c r="A1915" s="102">
        <f t="shared" si="925"/>
        <v>46090</v>
      </c>
      <c r="B1915" s="103">
        <f t="shared" si="917"/>
        <v>13.0847716</v>
      </c>
      <c r="C1915" s="192">
        <f t="shared" si="935"/>
        <v>8.9865247295761144</v>
      </c>
      <c r="D1915" s="104">
        <f t="shared" si="926"/>
        <v>1143.3130000000001</v>
      </c>
      <c r="E1915" s="105">
        <f t="shared" si="938"/>
        <v>1146.575</v>
      </c>
      <c r="F1915" s="106">
        <f t="shared" si="939"/>
        <v>46042</v>
      </c>
      <c r="G1915" s="107">
        <f t="shared" si="918"/>
        <v>2.8531119649648495E-3</v>
      </c>
      <c r="H1915" s="108">
        <f t="shared" si="931"/>
        <v>46101</v>
      </c>
      <c r="I1915" s="108">
        <f t="shared" si="919"/>
        <v>46101</v>
      </c>
      <c r="J1915" s="109">
        <f t="shared" si="927"/>
        <v>20</v>
      </c>
      <c r="K1915" s="109">
        <f t="shared" si="942"/>
        <v>11</v>
      </c>
      <c r="L1915" s="8">
        <f t="shared" si="928"/>
        <v>1.0015681999999999</v>
      </c>
      <c r="M1915" s="110">
        <f t="shared" si="941"/>
        <v>1.00285311</v>
      </c>
      <c r="N1915" s="110">
        <f t="shared" si="936"/>
        <v>1.4443758077111619</v>
      </c>
      <c r="O1915" s="103">
        <f t="shared" si="940"/>
        <v>1.44664087</v>
      </c>
      <c r="P1915" s="103">
        <f t="shared" si="920"/>
        <v>13.00027395</v>
      </c>
      <c r="Q1915" s="11">
        <f t="shared" si="934"/>
        <v>0</v>
      </c>
      <c r="R1915" s="30">
        <f t="shared" si="929"/>
        <v>0</v>
      </c>
      <c r="S1915" s="8">
        <f t="shared" si="921"/>
        <v>0</v>
      </c>
      <c r="T1915" s="113">
        <f t="shared" si="930"/>
        <v>0.16</v>
      </c>
      <c r="U1915" s="111">
        <f t="shared" si="937"/>
        <v>11</v>
      </c>
      <c r="V1915" s="111">
        <v>252</v>
      </c>
      <c r="W1915" s="110">
        <f t="shared" si="922"/>
        <v>1.0064996829999999</v>
      </c>
      <c r="X1915" s="103">
        <f t="shared" si="923"/>
        <v>8.4497649999999994E-2</v>
      </c>
      <c r="Y1915" s="103">
        <f t="shared" si="924"/>
        <v>0</v>
      </c>
      <c r="Z1915" s="114" t="str">
        <f t="shared" si="932"/>
        <v>A+J=</v>
      </c>
      <c r="AA1915" s="108">
        <f t="shared" si="933"/>
        <v>46101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5" x14ac:dyDescent="0.2">
      <c r="A1916" s="102">
        <f t="shared" si="925"/>
        <v>46091</v>
      </c>
      <c r="B1916" s="103">
        <f t="shared" si="917"/>
        <v>13.094345649999999</v>
      </c>
      <c r="C1916" s="192">
        <f t="shared" si="935"/>
        <v>8.9865247295761144</v>
      </c>
      <c r="D1916" s="104">
        <f t="shared" si="926"/>
        <v>1143.3130000000001</v>
      </c>
      <c r="E1916" s="105">
        <f t="shared" si="938"/>
        <v>1146.575</v>
      </c>
      <c r="F1916" s="106">
        <f t="shared" si="939"/>
        <v>46042</v>
      </c>
      <c r="G1916" s="107">
        <f t="shared" si="918"/>
        <v>2.8531119649648495E-3</v>
      </c>
      <c r="H1916" s="108">
        <f t="shared" si="931"/>
        <v>46101</v>
      </c>
      <c r="I1916" s="108">
        <f t="shared" si="919"/>
        <v>46101</v>
      </c>
      <c r="J1916" s="109">
        <f t="shared" si="927"/>
        <v>20</v>
      </c>
      <c r="K1916" s="109">
        <f t="shared" si="942"/>
        <v>12</v>
      </c>
      <c r="L1916" s="8">
        <f t="shared" si="928"/>
        <v>1.00171089</v>
      </c>
      <c r="M1916" s="110">
        <f t="shared" si="941"/>
        <v>1.00285311</v>
      </c>
      <c r="N1916" s="110">
        <f t="shared" si="936"/>
        <v>1.4443758077111619</v>
      </c>
      <c r="O1916" s="103">
        <f t="shared" si="940"/>
        <v>1.44684697</v>
      </c>
      <c r="P1916" s="103">
        <f t="shared" si="920"/>
        <v>13.002126069999999</v>
      </c>
      <c r="Q1916" s="11">
        <f t="shared" si="934"/>
        <v>0</v>
      </c>
      <c r="R1916" s="30">
        <f t="shared" si="929"/>
        <v>0</v>
      </c>
      <c r="S1916" s="8">
        <f t="shared" si="921"/>
        <v>0</v>
      </c>
      <c r="T1916" s="113">
        <f t="shared" si="930"/>
        <v>0.16</v>
      </c>
      <c r="U1916" s="111">
        <f t="shared" si="937"/>
        <v>12</v>
      </c>
      <c r="V1916" s="111">
        <v>252</v>
      </c>
      <c r="W1916" s="110">
        <f t="shared" si="922"/>
        <v>1.007092654</v>
      </c>
      <c r="X1916" s="103">
        <f t="shared" si="923"/>
        <v>9.2219579999999995E-2</v>
      </c>
      <c r="Y1916" s="103">
        <f t="shared" si="924"/>
        <v>0</v>
      </c>
      <c r="Z1916" s="114" t="str">
        <f t="shared" si="932"/>
        <v>A+J=</v>
      </c>
      <c r="AA1916" s="108">
        <f t="shared" si="933"/>
        <v>46101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5" x14ac:dyDescent="0.2">
      <c r="A1917" s="102">
        <f t="shared" si="925"/>
        <v>46092</v>
      </c>
      <c r="B1917" s="103">
        <f t="shared" si="917"/>
        <v>13.103926510000001</v>
      </c>
      <c r="C1917" s="192">
        <f t="shared" si="935"/>
        <v>8.9865247295761144</v>
      </c>
      <c r="D1917" s="104">
        <f t="shared" si="926"/>
        <v>1143.3130000000001</v>
      </c>
      <c r="E1917" s="105">
        <f t="shared" si="938"/>
        <v>1146.575</v>
      </c>
      <c r="F1917" s="106">
        <f t="shared" si="939"/>
        <v>46042</v>
      </c>
      <c r="G1917" s="107">
        <f t="shared" si="918"/>
        <v>2.8531119649648495E-3</v>
      </c>
      <c r="H1917" s="108">
        <f t="shared" si="931"/>
        <v>46101</v>
      </c>
      <c r="I1917" s="108">
        <f t="shared" si="919"/>
        <v>46101</v>
      </c>
      <c r="J1917" s="109">
        <f t="shared" si="927"/>
        <v>20</v>
      </c>
      <c r="K1917" s="109">
        <f t="shared" si="942"/>
        <v>13</v>
      </c>
      <c r="L1917" s="8">
        <f t="shared" si="928"/>
        <v>1.0018535900000001</v>
      </c>
      <c r="M1917" s="110">
        <f t="shared" si="941"/>
        <v>1.00285311</v>
      </c>
      <c r="N1917" s="110">
        <f t="shared" si="936"/>
        <v>1.4443758077111619</v>
      </c>
      <c r="O1917" s="103">
        <f t="shared" si="940"/>
        <v>1.4470530800000001</v>
      </c>
      <c r="P1917" s="103">
        <f t="shared" si="920"/>
        <v>13.00397828</v>
      </c>
      <c r="Q1917" s="11">
        <f t="shared" si="934"/>
        <v>0</v>
      </c>
      <c r="R1917" s="30">
        <f t="shared" si="929"/>
        <v>0</v>
      </c>
      <c r="S1917" s="8">
        <f t="shared" si="921"/>
        <v>0</v>
      </c>
      <c r="T1917" s="113">
        <f t="shared" si="930"/>
        <v>0.16</v>
      </c>
      <c r="U1917" s="111">
        <f t="shared" si="937"/>
        <v>13</v>
      </c>
      <c r="V1917" s="111">
        <v>252</v>
      </c>
      <c r="W1917" s="110">
        <f t="shared" si="922"/>
        <v>1.0076859739999999</v>
      </c>
      <c r="X1917" s="103">
        <f t="shared" si="923"/>
        <v>9.9948229999999999E-2</v>
      </c>
      <c r="Y1917" s="103">
        <f t="shared" si="924"/>
        <v>0</v>
      </c>
      <c r="Z1917" s="114" t="str">
        <f t="shared" si="932"/>
        <v>A+J=</v>
      </c>
      <c r="AA1917" s="108">
        <f t="shared" si="933"/>
        <v>46101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5" x14ac:dyDescent="0.2">
      <c r="A1918" s="102">
        <f t="shared" si="925"/>
        <v>46093</v>
      </c>
      <c r="B1918" s="103">
        <f t="shared" si="917"/>
        <v>13.1135146</v>
      </c>
      <c r="C1918" s="192">
        <f t="shared" si="935"/>
        <v>8.9865247295761144</v>
      </c>
      <c r="D1918" s="104">
        <f t="shared" si="926"/>
        <v>1143.3130000000001</v>
      </c>
      <c r="E1918" s="105">
        <f t="shared" si="938"/>
        <v>1146.575</v>
      </c>
      <c r="F1918" s="106">
        <f t="shared" si="939"/>
        <v>46042</v>
      </c>
      <c r="G1918" s="107">
        <f t="shared" si="918"/>
        <v>2.8531119649648495E-3</v>
      </c>
      <c r="H1918" s="108">
        <f t="shared" si="931"/>
        <v>46101</v>
      </c>
      <c r="I1918" s="108">
        <f t="shared" si="919"/>
        <v>46101</v>
      </c>
      <c r="J1918" s="109">
        <f t="shared" si="927"/>
        <v>20</v>
      </c>
      <c r="K1918" s="109">
        <f t="shared" si="942"/>
        <v>14</v>
      </c>
      <c r="L1918" s="8">
        <f t="shared" si="928"/>
        <v>1.0019963199999999</v>
      </c>
      <c r="M1918" s="110">
        <f t="shared" si="941"/>
        <v>1.00285311</v>
      </c>
      <c r="N1918" s="110">
        <f t="shared" si="936"/>
        <v>1.4443758077111619</v>
      </c>
      <c r="O1918" s="103">
        <f t="shared" si="940"/>
        <v>1.4472592399999999</v>
      </c>
      <c r="P1918" s="103">
        <f t="shared" si="920"/>
        <v>13.00583095</v>
      </c>
      <c r="Q1918" s="11">
        <f t="shared" si="934"/>
        <v>0</v>
      </c>
      <c r="R1918" s="30">
        <f t="shared" si="929"/>
        <v>0</v>
      </c>
      <c r="S1918" s="8">
        <f t="shared" si="921"/>
        <v>0</v>
      </c>
      <c r="T1918" s="113">
        <f t="shared" si="930"/>
        <v>0.16</v>
      </c>
      <c r="U1918" s="111">
        <f t="shared" si="937"/>
        <v>14</v>
      </c>
      <c r="V1918" s="111">
        <v>252</v>
      </c>
      <c r="W1918" s="110">
        <f t="shared" si="922"/>
        <v>1.0082796439999999</v>
      </c>
      <c r="X1918" s="103">
        <f t="shared" si="923"/>
        <v>0.10768365000000001</v>
      </c>
      <c r="Y1918" s="103">
        <f t="shared" si="924"/>
        <v>0</v>
      </c>
      <c r="Z1918" s="114" t="str">
        <f t="shared" si="932"/>
        <v>A+J=</v>
      </c>
      <c r="AA1918" s="108">
        <f t="shared" si="933"/>
        <v>46101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5" x14ac:dyDescent="0.2">
      <c r="A1919" s="102">
        <f t="shared" si="925"/>
        <v>46094</v>
      </c>
      <c r="B1919" s="103">
        <f t="shared" si="917"/>
        <v>13.123109599999999</v>
      </c>
      <c r="C1919" s="192">
        <f t="shared" si="935"/>
        <v>8.9865247295761144</v>
      </c>
      <c r="D1919" s="104">
        <f t="shared" si="926"/>
        <v>1143.3130000000001</v>
      </c>
      <c r="E1919" s="105">
        <f t="shared" si="938"/>
        <v>1146.575</v>
      </c>
      <c r="F1919" s="106">
        <f t="shared" si="939"/>
        <v>46042</v>
      </c>
      <c r="G1919" s="107">
        <f t="shared" si="918"/>
        <v>2.8531119649648495E-3</v>
      </c>
      <c r="H1919" s="108">
        <f t="shared" si="931"/>
        <v>46101</v>
      </c>
      <c r="I1919" s="108">
        <f t="shared" si="919"/>
        <v>46101</v>
      </c>
      <c r="J1919" s="109">
        <f t="shared" si="927"/>
        <v>20</v>
      </c>
      <c r="K1919" s="109">
        <f t="shared" si="942"/>
        <v>15</v>
      </c>
      <c r="L1919" s="8">
        <f t="shared" si="928"/>
        <v>1.0021390699999999</v>
      </c>
      <c r="M1919" s="110">
        <f t="shared" si="941"/>
        <v>1.00285311</v>
      </c>
      <c r="N1919" s="110">
        <f t="shared" si="936"/>
        <v>1.4443758077111619</v>
      </c>
      <c r="O1919" s="103">
        <f t="shared" si="940"/>
        <v>1.4474654199999999</v>
      </c>
      <c r="P1919" s="103">
        <f t="shared" si="920"/>
        <v>13.00768379</v>
      </c>
      <c r="Q1919" s="11">
        <f t="shared" si="934"/>
        <v>0</v>
      </c>
      <c r="R1919" s="30">
        <f t="shared" si="929"/>
        <v>0</v>
      </c>
      <c r="S1919" s="8">
        <f t="shared" si="921"/>
        <v>0</v>
      </c>
      <c r="T1919" s="113">
        <f t="shared" si="930"/>
        <v>0.16</v>
      </c>
      <c r="U1919" s="111">
        <f t="shared" si="937"/>
        <v>15</v>
      </c>
      <c r="V1919" s="111">
        <v>252</v>
      </c>
      <c r="W1919" s="110">
        <f t="shared" si="922"/>
        <v>1.008873664</v>
      </c>
      <c r="X1919" s="103">
        <f t="shared" si="923"/>
        <v>0.11542581</v>
      </c>
      <c r="Y1919" s="103">
        <f t="shared" si="924"/>
        <v>0</v>
      </c>
      <c r="Z1919" s="114" t="str">
        <f t="shared" si="932"/>
        <v>A+J=</v>
      </c>
      <c r="AA1919" s="108">
        <f t="shared" si="933"/>
        <v>46101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5" x14ac:dyDescent="0.2">
      <c r="A1920" s="102">
        <f t="shared" si="925"/>
        <v>46095</v>
      </c>
      <c r="B1920" s="103">
        <f t="shared" si="917"/>
        <v>13.13271153</v>
      </c>
      <c r="C1920" s="192">
        <f t="shared" si="935"/>
        <v>8.9865247295761144</v>
      </c>
      <c r="D1920" s="104">
        <f t="shared" si="926"/>
        <v>1143.3130000000001</v>
      </c>
      <c r="E1920" s="105">
        <f t="shared" si="938"/>
        <v>1146.575</v>
      </c>
      <c r="F1920" s="106">
        <f t="shared" si="939"/>
        <v>46042</v>
      </c>
      <c r="G1920" s="107">
        <f t="shared" si="918"/>
        <v>2.8531119649648495E-3</v>
      </c>
      <c r="H1920" s="108">
        <f t="shared" si="931"/>
        <v>46101</v>
      </c>
      <c r="I1920" s="108">
        <f t="shared" si="919"/>
        <v>46101</v>
      </c>
      <c r="J1920" s="109">
        <f t="shared" si="927"/>
        <v>20</v>
      </c>
      <c r="K1920" s="109">
        <f t="shared" si="942"/>
        <v>16</v>
      </c>
      <c r="L1920" s="8">
        <f t="shared" si="928"/>
        <v>1.00228183</v>
      </c>
      <c r="M1920" s="110">
        <f t="shared" si="941"/>
        <v>1.00285311</v>
      </c>
      <c r="N1920" s="110">
        <f t="shared" si="936"/>
        <v>1.4443758077111619</v>
      </c>
      <c r="O1920" s="103">
        <f t="shared" si="940"/>
        <v>1.4476716199999999</v>
      </c>
      <c r="P1920" s="103">
        <f t="shared" si="920"/>
        <v>13.00953681</v>
      </c>
      <c r="Q1920" s="11">
        <f t="shared" si="934"/>
        <v>0</v>
      </c>
      <c r="R1920" s="30">
        <f t="shared" si="929"/>
        <v>0</v>
      </c>
      <c r="S1920" s="8">
        <f t="shared" si="921"/>
        <v>0</v>
      </c>
      <c r="T1920" s="113">
        <f t="shared" si="930"/>
        <v>0.16</v>
      </c>
      <c r="U1920" s="111">
        <f t="shared" si="937"/>
        <v>16</v>
      </c>
      <c r="V1920" s="111">
        <v>252</v>
      </c>
      <c r="W1920" s="110">
        <f t="shared" si="922"/>
        <v>1.0094680330000001</v>
      </c>
      <c r="X1920" s="103">
        <f t="shared" si="923"/>
        <v>0.12317472</v>
      </c>
      <c r="Y1920" s="103">
        <f t="shared" si="924"/>
        <v>0</v>
      </c>
      <c r="Z1920" s="114" t="str">
        <f t="shared" si="932"/>
        <v>A+J=</v>
      </c>
      <c r="AA1920" s="108">
        <f t="shared" si="933"/>
        <v>46101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5" x14ac:dyDescent="0.2">
      <c r="A1921" s="102">
        <f t="shared" si="925"/>
        <v>46096</v>
      </c>
      <c r="B1921" s="103">
        <f t="shared" si="917"/>
        <v>13.13271153</v>
      </c>
      <c r="C1921" s="192">
        <f t="shared" si="935"/>
        <v>8.9865247295761144</v>
      </c>
      <c r="D1921" s="104">
        <f t="shared" si="926"/>
        <v>1143.3130000000001</v>
      </c>
      <c r="E1921" s="105">
        <f t="shared" si="938"/>
        <v>1146.575</v>
      </c>
      <c r="F1921" s="106">
        <f t="shared" si="939"/>
        <v>46042</v>
      </c>
      <c r="G1921" s="107">
        <f t="shared" si="918"/>
        <v>2.8531119649648495E-3</v>
      </c>
      <c r="H1921" s="108">
        <f t="shared" si="931"/>
        <v>46101</v>
      </c>
      <c r="I1921" s="108">
        <f t="shared" si="919"/>
        <v>46101</v>
      </c>
      <c r="J1921" s="109">
        <f t="shared" si="927"/>
        <v>20</v>
      </c>
      <c r="K1921" s="109">
        <f t="shared" si="942"/>
        <v>16</v>
      </c>
      <c r="L1921" s="8">
        <f t="shared" si="928"/>
        <v>1.00228183</v>
      </c>
      <c r="M1921" s="110">
        <f t="shared" si="941"/>
        <v>1.00285311</v>
      </c>
      <c r="N1921" s="110">
        <f t="shared" si="936"/>
        <v>1.4443758077111619</v>
      </c>
      <c r="O1921" s="103">
        <f t="shared" si="940"/>
        <v>1.4476716199999999</v>
      </c>
      <c r="P1921" s="103">
        <f t="shared" si="920"/>
        <v>13.00953681</v>
      </c>
      <c r="Q1921" s="11">
        <f t="shared" si="934"/>
        <v>0</v>
      </c>
      <c r="R1921" s="30">
        <f t="shared" si="929"/>
        <v>0</v>
      </c>
      <c r="S1921" s="8">
        <f t="shared" si="921"/>
        <v>0</v>
      </c>
      <c r="T1921" s="113">
        <f t="shared" si="930"/>
        <v>0.16</v>
      </c>
      <c r="U1921" s="111">
        <f t="shared" si="937"/>
        <v>16</v>
      </c>
      <c r="V1921" s="111">
        <v>252</v>
      </c>
      <c r="W1921" s="110">
        <f t="shared" si="922"/>
        <v>1.0094680330000001</v>
      </c>
      <c r="X1921" s="103">
        <f t="shared" si="923"/>
        <v>0.12317472</v>
      </c>
      <c r="Y1921" s="103">
        <f t="shared" si="924"/>
        <v>0</v>
      </c>
      <c r="Z1921" s="114" t="str">
        <f t="shared" si="932"/>
        <v>A+J=</v>
      </c>
      <c r="AA1921" s="108">
        <f t="shared" si="933"/>
        <v>46101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5" x14ac:dyDescent="0.2">
      <c r="A1922" s="102">
        <f t="shared" si="925"/>
        <v>46097</v>
      </c>
      <c r="B1922" s="103">
        <f t="shared" si="917"/>
        <v>13.13271153</v>
      </c>
      <c r="C1922" s="192">
        <f t="shared" si="935"/>
        <v>8.9865247295761144</v>
      </c>
      <c r="D1922" s="104">
        <f t="shared" si="926"/>
        <v>1143.3130000000001</v>
      </c>
      <c r="E1922" s="105">
        <f t="shared" si="938"/>
        <v>1146.575</v>
      </c>
      <c r="F1922" s="106">
        <f t="shared" si="939"/>
        <v>46042</v>
      </c>
      <c r="G1922" s="107">
        <f t="shared" si="918"/>
        <v>2.8531119649648495E-3</v>
      </c>
      <c r="H1922" s="108">
        <f t="shared" si="931"/>
        <v>46101</v>
      </c>
      <c r="I1922" s="108">
        <f t="shared" si="919"/>
        <v>46101</v>
      </c>
      <c r="J1922" s="109">
        <f t="shared" si="927"/>
        <v>20</v>
      </c>
      <c r="K1922" s="109">
        <f t="shared" si="942"/>
        <v>16</v>
      </c>
      <c r="L1922" s="8">
        <f t="shared" si="928"/>
        <v>1.00228183</v>
      </c>
      <c r="M1922" s="110">
        <f t="shared" si="941"/>
        <v>1.00285311</v>
      </c>
      <c r="N1922" s="110">
        <f t="shared" si="936"/>
        <v>1.4443758077111619</v>
      </c>
      <c r="O1922" s="103">
        <f t="shared" si="940"/>
        <v>1.4476716199999999</v>
      </c>
      <c r="P1922" s="103">
        <f t="shared" si="920"/>
        <v>13.00953681</v>
      </c>
      <c r="Q1922" s="11">
        <f t="shared" si="934"/>
        <v>0</v>
      </c>
      <c r="R1922" s="30">
        <f t="shared" si="929"/>
        <v>0</v>
      </c>
      <c r="S1922" s="8">
        <f t="shared" si="921"/>
        <v>0</v>
      </c>
      <c r="T1922" s="113">
        <f t="shared" si="930"/>
        <v>0.16</v>
      </c>
      <c r="U1922" s="111">
        <f t="shared" si="937"/>
        <v>16</v>
      </c>
      <c r="V1922" s="111">
        <v>252</v>
      </c>
      <c r="W1922" s="110">
        <f t="shared" si="922"/>
        <v>1.0094680330000001</v>
      </c>
      <c r="X1922" s="103">
        <f t="shared" si="923"/>
        <v>0.12317472</v>
      </c>
      <c r="Y1922" s="103">
        <f t="shared" si="924"/>
        <v>0</v>
      </c>
      <c r="Z1922" s="114" t="str">
        <f t="shared" si="932"/>
        <v>A+J=</v>
      </c>
      <c r="AA1922" s="108">
        <f t="shared" si="933"/>
        <v>46101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5" x14ac:dyDescent="0.2">
      <c r="A1923" s="102">
        <f t="shared" si="925"/>
        <v>46098</v>
      </c>
      <c r="B1923" s="103">
        <f t="shared" si="917"/>
        <v>13.142320680000001</v>
      </c>
      <c r="C1923" s="192">
        <f t="shared" si="935"/>
        <v>8.9865247295761144</v>
      </c>
      <c r="D1923" s="104">
        <f t="shared" si="926"/>
        <v>1143.3130000000001</v>
      </c>
      <c r="E1923" s="105">
        <f t="shared" si="938"/>
        <v>1146.575</v>
      </c>
      <c r="F1923" s="106">
        <f t="shared" si="939"/>
        <v>46042</v>
      </c>
      <c r="G1923" s="107">
        <f t="shared" si="918"/>
        <v>2.8531119649648495E-3</v>
      </c>
      <c r="H1923" s="108">
        <f t="shared" si="931"/>
        <v>46101</v>
      </c>
      <c r="I1923" s="108">
        <f t="shared" si="919"/>
        <v>46101</v>
      </c>
      <c r="J1923" s="109">
        <f t="shared" si="927"/>
        <v>20</v>
      </c>
      <c r="K1923" s="109">
        <f t="shared" si="942"/>
        <v>17</v>
      </c>
      <c r="L1923" s="8">
        <f t="shared" si="928"/>
        <v>1.00242462</v>
      </c>
      <c r="M1923" s="110">
        <f t="shared" si="941"/>
        <v>1.00285311</v>
      </c>
      <c r="N1923" s="110">
        <f t="shared" si="936"/>
        <v>1.4443758077111619</v>
      </c>
      <c r="O1923" s="103">
        <f t="shared" si="940"/>
        <v>1.4478778699999999</v>
      </c>
      <c r="P1923" s="103">
        <f t="shared" si="920"/>
        <v>13.011390280000001</v>
      </c>
      <c r="Q1923" s="11">
        <f t="shared" si="934"/>
        <v>0</v>
      </c>
      <c r="R1923" s="30">
        <f t="shared" si="929"/>
        <v>0</v>
      </c>
      <c r="S1923" s="8">
        <f t="shared" si="921"/>
        <v>0</v>
      </c>
      <c r="T1923" s="113">
        <f t="shared" si="930"/>
        <v>0.16</v>
      </c>
      <c r="U1923" s="111">
        <f t="shared" si="937"/>
        <v>17</v>
      </c>
      <c r="V1923" s="111">
        <v>252</v>
      </c>
      <c r="W1923" s="110">
        <f t="shared" si="922"/>
        <v>1.0100627529999999</v>
      </c>
      <c r="X1923" s="103">
        <f t="shared" si="923"/>
        <v>0.1309304</v>
      </c>
      <c r="Y1923" s="103">
        <f t="shared" si="924"/>
        <v>0</v>
      </c>
      <c r="Z1923" s="114" t="str">
        <f t="shared" si="932"/>
        <v>A+J=</v>
      </c>
      <c r="AA1923" s="108">
        <f t="shared" si="933"/>
        <v>46101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5" x14ac:dyDescent="0.2">
      <c r="A1924" s="102">
        <f t="shared" si="925"/>
        <v>46099</v>
      </c>
      <c r="B1924" s="103">
        <f t="shared" si="917"/>
        <v>13.15193678</v>
      </c>
      <c r="C1924" s="192">
        <f t="shared" si="935"/>
        <v>8.9865247295761144</v>
      </c>
      <c r="D1924" s="104">
        <f t="shared" si="926"/>
        <v>1143.3130000000001</v>
      </c>
      <c r="E1924" s="105">
        <f t="shared" si="938"/>
        <v>1146.575</v>
      </c>
      <c r="F1924" s="106">
        <f t="shared" si="939"/>
        <v>46042</v>
      </c>
      <c r="G1924" s="107">
        <f t="shared" si="918"/>
        <v>2.8531119649648495E-3</v>
      </c>
      <c r="H1924" s="108">
        <f t="shared" si="931"/>
        <v>46101</v>
      </c>
      <c r="I1924" s="108">
        <f t="shared" si="919"/>
        <v>46101</v>
      </c>
      <c r="J1924" s="109">
        <f t="shared" si="927"/>
        <v>20</v>
      </c>
      <c r="K1924" s="109">
        <f t="shared" si="942"/>
        <v>18</v>
      </c>
      <c r="L1924" s="8">
        <f t="shared" si="928"/>
        <v>1.00256743</v>
      </c>
      <c r="M1924" s="110">
        <f t="shared" si="941"/>
        <v>1.00285311</v>
      </c>
      <c r="N1924" s="110">
        <f t="shared" si="936"/>
        <v>1.4443758077111619</v>
      </c>
      <c r="O1924" s="103">
        <f t="shared" si="940"/>
        <v>1.44808414</v>
      </c>
      <c r="P1924" s="103">
        <f t="shared" si="920"/>
        <v>13.01324393</v>
      </c>
      <c r="Q1924" s="11">
        <f t="shared" si="934"/>
        <v>0</v>
      </c>
      <c r="R1924" s="30">
        <f t="shared" si="929"/>
        <v>0</v>
      </c>
      <c r="S1924" s="8">
        <f t="shared" si="921"/>
        <v>0</v>
      </c>
      <c r="T1924" s="113">
        <f t="shared" si="930"/>
        <v>0.16</v>
      </c>
      <c r="U1924" s="111">
        <f t="shared" si="937"/>
        <v>18</v>
      </c>
      <c r="V1924" s="111">
        <v>252</v>
      </c>
      <c r="W1924" s="110">
        <f t="shared" si="922"/>
        <v>1.0106578230000001</v>
      </c>
      <c r="X1924" s="103">
        <f t="shared" si="923"/>
        <v>0.13869285000000001</v>
      </c>
      <c r="Y1924" s="103">
        <f t="shared" si="924"/>
        <v>0</v>
      </c>
      <c r="Z1924" s="114" t="str">
        <f t="shared" si="932"/>
        <v>A+J=</v>
      </c>
      <c r="AA1924" s="108">
        <f t="shared" si="933"/>
        <v>46101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5" x14ac:dyDescent="0.2">
      <c r="A1925" s="102">
        <f t="shared" si="925"/>
        <v>46100</v>
      </c>
      <c r="B1925" s="103">
        <f t="shared" si="917"/>
        <v>13.16155992</v>
      </c>
      <c r="C1925" s="192">
        <f t="shared" si="935"/>
        <v>8.9865247295761144</v>
      </c>
      <c r="D1925" s="104">
        <f t="shared" si="926"/>
        <v>1143.3130000000001</v>
      </c>
      <c r="E1925" s="105">
        <f t="shared" si="938"/>
        <v>1146.575</v>
      </c>
      <c r="F1925" s="106">
        <f t="shared" si="939"/>
        <v>46042</v>
      </c>
      <c r="G1925" s="107">
        <f t="shared" si="918"/>
        <v>2.8531119649648495E-3</v>
      </c>
      <c r="H1925" s="108">
        <f t="shared" si="931"/>
        <v>46101</v>
      </c>
      <c r="I1925" s="108">
        <f t="shared" si="919"/>
        <v>46101</v>
      </c>
      <c r="J1925" s="109">
        <f t="shared" si="927"/>
        <v>20</v>
      </c>
      <c r="K1925" s="109">
        <f t="shared" si="942"/>
        <v>19</v>
      </c>
      <c r="L1925" s="8">
        <f t="shared" si="928"/>
        <v>1.00271026</v>
      </c>
      <c r="M1925" s="110">
        <f t="shared" si="941"/>
        <v>1.00285311</v>
      </c>
      <c r="N1925" s="110">
        <f t="shared" si="936"/>
        <v>1.4443758077111619</v>
      </c>
      <c r="O1925" s="103">
        <f t="shared" si="940"/>
        <v>1.4482904400000001</v>
      </c>
      <c r="P1925" s="103">
        <f t="shared" si="920"/>
        <v>13.01509785</v>
      </c>
      <c r="Q1925" s="11">
        <f t="shared" si="934"/>
        <v>0</v>
      </c>
      <c r="R1925" s="30">
        <f t="shared" si="929"/>
        <v>0</v>
      </c>
      <c r="S1925" s="8">
        <f t="shared" si="921"/>
        <v>0</v>
      </c>
      <c r="T1925" s="113">
        <f t="shared" si="930"/>
        <v>0.16</v>
      </c>
      <c r="U1925" s="111">
        <f t="shared" si="937"/>
        <v>19</v>
      </c>
      <c r="V1925" s="111">
        <v>252</v>
      </c>
      <c r="W1925" s="110">
        <f t="shared" si="922"/>
        <v>1.0112532439999999</v>
      </c>
      <c r="X1925" s="103">
        <f t="shared" si="923"/>
        <v>0.14646207</v>
      </c>
      <c r="Y1925" s="103">
        <f t="shared" si="924"/>
        <v>0</v>
      </c>
      <c r="Z1925" s="114" t="str">
        <f t="shared" si="932"/>
        <v>A+J=</v>
      </c>
      <c r="AA1925" s="108">
        <f t="shared" si="933"/>
        <v>46101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5" x14ac:dyDescent="0.2">
      <c r="A1926" s="102">
        <f t="shared" si="925"/>
        <v>46101</v>
      </c>
      <c r="B1926" s="103">
        <f t="shared" si="917"/>
        <v>13.17119009</v>
      </c>
      <c r="C1926" s="192">
        <f t="shared" si="935"/>
        <v>8.9865247295761144</v>
      </c>
      <c r="D1926" s="104">
        <f t="shared" si="926"/>
        <v>1143.3130000000001</v>
      </c>
      <c r="E1926" s="105">
        <f t="shared" si="938"/>
        <v>1146.575</v>
      </c>
      <c r="F1926" s="106">
        <f t="shared" si="939"/>
        <v>46042</v>
      </c>
      <c r="G1926" s="107">
        <f t="shared" si="918"/>
        <v>2.8531119649648495E-3</v>
      </c>
      <c r="H1926" s="108">
        <f t="shared" si="931"/>
        <v>46132</v>
      </c>
      <c r="I1926" s="108">
        <f t="shared" si="919"/>
        <v>46101</v>
      </c>
      <c r="J1926" s="109">
        <f t="shared" si="927"/>
        <v>20</v>
      </c>
      <c r="K1926" s="109">
        <f t="shared" si="942"/>
        <v>20</v>
      </c>
      <c r="L1926" s="8">
        <f t="shared" si="928"/>
        <v>1.00285311</v>
      </c>
      <c r="M1926" s="110">
        <f t="shared" si="941"/>
        <v>1.00285311</v>
      </c>
      <c r="N1926" s="110">
        <f t="shared" si="936"/>
        <v>1.4443758077111619</v>
      </c>
      <c r="O1926" s="103">
        <f t="shared" si="940"/>
        <v>1.44849677</v>
      </c>
      <c r="P1926" s="103">
        <f t="shared" si="920"/>
        <v>13.01695204</v>
      </c>
      <c r="Q1926" s="11">
        <f t="shared" si="934"/>
        <v>63</v>
      </c>
      <c r="R1926" s="30">
        <f t="shared" si="929"/>
        <v>0.57242499999999996</v>
      </c>
      <c r="S1926" s="8">
        <f t="shared" si="921"/>
        <v>7.4512287700000002</v>
      </c>
      <c r="T1926" s="113">
        <f t="shared" si="930"/>
        <v>0.16</v>
      </c>
      <c r="U1926" s="111">
        <f t="shared" si="937"/>
        <v>20</v>
      </c>
      <c r="V1926" s="111">
        <v>252</v>
      </c>
      <c r="W1926" s="110">
        <f t="shared" si="922"/>
        <v>1.0118490149999999</v>
      </c>
      <c r="X1926" s="103">
        <f t="shared" si="923"/>
        <v>0.15423804999999999</v>
      </c>
      <c r="Y1926" s="103">
        <f t="shared" si="924"/>
        <v>7.6054668200000002</v>
      </c>
      <c r="Z1926" s="114" t="str">
        <f t="shared" si="932"/>
        <v>A+J=</v>
      </c>
      <c r="AA1926" s="108">
        <f t="shared" si="933"/>
        <v>46101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5" x14ac:dyDescent="0.2">
      <c r="A1927" s="102">
        <f t="shared" si="925"/>
        <v>46102</v>
      </c>
      <c r="B1927" s="103">
        <f t="shared" si="917"/>
        <v>5.5697956099999999</v>
      </c>
      <c r="C1927" s="192">
        <f t="shared" si="935"/>
        <v>3.8424133139876622</v>
      </c>
      <c r="D1927" s="104">
        <f t="shared" si="926"/>
        <v>1143.3130000000001</v>
      </c>
      <c r="E1927" s="105">
        <f t="shared" si="938"/>
        <v>1146.575</v>
      </c>
      <c r="F1927" s="106">
        <f t="shared" si="939"/>
        <v>46073</v>
      </c>
      <c r="G1927" s="107">
        <f t="shared" si="918"/>
        <v>2.8531119649648495E-3</v>
      </c>
      <c r="H1927" s="108">
        <f t="shared" si="931"/>
        <v>46132</v>
      </c>
      <c r="I1927" s="108">
        <f t="shared" si="919"/>
        <v>46132</v>
      </c>
      <c r="J1927" s="109">
        <f t="shared" si="927"/>
        <v>20</v>
      </c>
      <c r="K1927" s="109">
        <f t="shared" si="942"/>
        <v>1</v>
      </c>
      <c r="L1927" s="8">
        <f t="shared" si="928"/>
        <v>1.00014246</v>
      </c>
      <c r="M1927" s="110">
        <f t="shared" si="941"/>
        <v>1.00285311</v>
      </c>
      <c r="N1927" s="110">
        <f t="shared" si="936"/>
        <v>1.4484967707719008</v>
      </c>
      <c r="O1927" s="103">
        <f t="shared" si="940"/>
        <v>1.44870312</v>
      </c>
      <c r="P1927" s="103">
        <f t="shared" si="920"/>
        <v>5.56651615</v>
      </c>
      <c r="Q1927" s="11">
        <f t="shared" si="934"/>
        <v>0</v>
      </c>
      <c r="R1927" s="30">
        <f t="shared" si="929"/>
        <v>0</v>
      </c>
      <c r="S1927" s="8">
        <f t="shared" si="921"/>
        <v>0</v>
      </c>
      <c r="T1927" s="113">
        <f t="shared" si="930"/>
        <v>0.16</v>
      </c>
      <c r="U1927" s="111">
        <f t="shared" si="937"/>
        <v>1</v>
      </c>
      <c r="V1927" s="111">
        <v>252</v>
      </c>
      <c r="W1927" s="110">
        <f t="shared" si="922"/>
        <v>1.0005891419999999</v>
      </c>
      <c r="X1927" s="103">
        <f t="shared" si="923"/>
        <v>3.2794600000000001E-3</v>
      </c>
      <c r="Y1927" s="103">
        <f t="shared" si="924"/>
        <v>0</v>
      </c>
      <c r="Z1927" s="114" t="str">
        <f t="shared" si="932"/>
        <v>A+J=</v>
      </c>
      <c r="AA1927" s="108">
        <f t="shared" si="933"/>
        <v>46132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5" x14ac:dyDescent="0.2">
      <c r="A1928" s="102">
        <f t="shared" si="925"/>
        <v>46103</v>
      </c>
      <c r="B1928" s="103">
        <f t="shared" si="917"/>
        <v>5.5697956099999999</v>
      </c>
      <c r="C1928" s="192">
        <f t="shared" si="935"/>
        <v>3.8424133139876622</v>
      </c>
      <c r="D1928" s="104">
        <f t="shared" si="926"/>
        <v>1143.3130000000001</v>
      </c>
      <c r="E1928" s="105">
        <f t="shared" si="938"/>
        <v>1146.575</v>
      </c>
      <c r="F1928" s="106">
        <f t="shared" si="939"/>
        <v>46073</v>
      </c>
      <c r="G1928" s="107">
        <f t="shared" si="918"/>
        <v>2.8531119649648495E-3</v>
      </c>
      <c r="H1928" s="108">
        <f t="shared" si="931"/>
        <v>46132</v>
      </c>
      <c r="I1928" s="108">
        <f t="shared" si="919"/>
        <v>46132</v>
      </c>
      <c r="J1928" s="109">
        <f t="shared" si="927"/>
        <v>20</v>
      </c>
      <c r="K1928" s="109">
        <f t="shared" si="942"/>
        <v>1</v>
      </c>
      <c r="L1928" s="8">
        <f t="shared" si="928"/>
        <v>1.00014246</v>
      </c>
      <c r="M1928" s="110">
        <f t="shared" si="941"/>
        <v>1.00285311</v>
      </c>
      <c r="N1928" s="110">
        <f t="shared" si="936"/>
        <v>1.4484967707719008</v>
      </c>
      <c r="O1928" s="103">
        <f t="shared" si="940"/>
        <v>1.44870312</v>
      </c>
      <c r="P1928" s="103">
        <f t="shared" si="920"/>
        <v>5.56651615</v>
      </c>
      <c r="Q1928" s="11">
        <f t="shared" si="934"/>
        <v>0</v>
      </c>
      <c r="R1928" s="30">
        <f t="shared" si="929"/>
        <v>0</v>
      </c>
      <c r="S1928" s="8">
        <f t="shared" si="921"/>
        <v>0</v>
      </c>
      <c r="T1928" s="113">
        <f t="shared" si="930"/>
        <v>0.16</v>
      </c>
      <c r="U1928" s="111">
        <f t="shared" si="937"/>
        <v>1</v>
      </c>
      <c r="V1928" s="111">
        <v>252</v>
      </c>
      <c r="W1928" s="110">
        <f t="shared" si="922"/>
        <v>1.0005891419999999</v>
      </c>
      <c r="X1928" s="103">
        <f t="shared" si="923"/>
        <v>3.2794600000000001E-3</v>
      </c>
      <c r="Y1928" s="103">
        <f t="shared" si="924"/>
        <v>0</v>
      </c>
      <c r="Z1928" s="114" t="str">
        <f t="shared" si="932"/>
        <v>A+J=</v>
      </c>
      <c r="AA1928" s="108">
        <f t="shared" si="933"/>
        <v>46132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5" x14ac:dyDescent="0.2">
      <c r="A1929" s="102">
        <f t="shared" si="925"/>
        <v>46104</v>
      </c>
      <c r="B1929" s="103">
        <f t="shared" si="917"/>
        <v>5.5697956099999999</v>
      </c>
      <c r="C1929" s="192">
        <f t="shared" si="935"/>
        <v>3.8424133139876622</v>
      </c>
      <c r="D1929" s="104">
        <f t="shared" si="926"/>
        <v>1143.3130000000001</v>
      </c>
      <c r="E1929" s="105">
        <f t="shared" si="938"/>
        <v>1146.575</v>
      </c>
      <c r="F1929" s="106">
        <f t="shared" si="939"/>
        <v>46073</v>
      </c>
      <c r="G1929" s="107">
        <f t="shared" si="918"/>
        <v>2.8531119649648495E-3</v>
      </c>
      <c r="H1929" s="108">
        <f t="shared" si="931"/>
        <v>46132</v>
      </c>
      <c r="I1929" s="108">
        <f t="shared" si="919"/>
        <v>46132</v>
      </c>
      <c r="J1929" s="109">
        <f t="shared" si="927"/>
        <v>20</v>
      </c>
      <c r="K1929" s="109">
        <f t="shared" si="942"/>
        <v>1</v>
      </c>
      <c r="L1929" s="8">
        <f t="shared" si="928"/>
        <v>1.00014246</v>
      </c>
      <c r="M1929" s="110">
        <f t="shared" si="941"/>
        <v>1.00285311</v>
      </c>
      <c r="N1929" s="110">
        <f t="shared" si="936"/>
        <v>1.4484967707719008</v>
      </c>
      <c r="O1929" s="103">
        <f t="shared" si="940"/>
        <v>1.44870312</v>
      </c>
      <c r="P1929" s="103">
        <f t="shared" si="920"/>
        <v>5.56651615</v>
      </c>
      <c r="Q1929" s="11">
        <f t="shared" si="934"/>
        <v>0</v>
      </c>
      <c r="R1929" s="30">
        <f t="shared" si="929"/>
        <v>0</v>
      </c>
      <c r="S1929" s="8">
        <f t="shared" si="921"/>
        <v>0</v>
      </c>
      <c r="T1929" s="113">
        <f t="shared" si="930"/>
        <v>0.16</v>
      </c>
      <c r="U1929" s="111">
        <f t="shared" si="937"/>
        <v>1</v>
      </c>
      <c r="V1929" s="111">
        <v>252</v>
      </c>
      <c r="W1929" s="110">
        <f t="shared" si="922"/>
        <v>1.0005891419999999</v>
      </c>
      <c r="X1929" s="103">
        <f t="shared" si="923"/>
        <v>3.2794600000000001E-3</v>
      </c>
      <c r="Y1929" s="103">
        <f t="shared" si="924"/>
        <v>0</v>
      </c>
      <c r="Z1929" s="114" t="str">
        <f t="shared" si="932"/>
        <v>A+J=</v>
      </c>
      <c r="AA1929" s="108">
        <f t="shared" si="933"/>
        <v>46132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5" x14ac:dyDescent="0.2">
      <c r="A1930" s="102">
        <f t="shared" si="925"/>
        <v>46105</v>
      </c>
      <c r="B1930" s="103">
        <f t="shared" ref="B1930:B1987" si="943">(P1930+X1930)</f>
        <v>5.5738709399999999</v>
      </c>
      <c r="C1930" s="192">
        <f t="shared" si="935"/>
        <v>3.8424133139876622</v>
      </c>
      <c r="D1930" s="104">
        <f t="shared" si="926"/>
        <v>1143.3130000000001</v>
      </c>
      <c r="E1930" s="105">
        <f t="shared" si="938"/>
        <v>1146.575</v>
      </c>
      <c r="F1930" s="106">
        <f t="shared" si="939"/>
        <v>46073</v>
      </c>
      <c r="G1930" s="107">
        <f t="shared" ref="G1930:G1987" si="944">(E1930/D1930)-1</f>
        <v>2.8531119649648495E-3</v>
      </c>
      <c r="H1930" s="108">
        <f t="shared" si="931"/>
        <v>46132</v>
      </c>
      <c r="I1930" s="108">
        <f t="shared" ref="I1930:I1987" si="945">IF(A1930&gt;I1929,H1930,I1929)</f>
        <v>46132</v>
      </c>
      <c r="J1930" s="109">
        <f t="shared" si="927"/>
        <v>20</v>
      </c>
      <c r="K1930" s="109">
        <f t="shared" si="942"/>
        <v>2</v>
      </c>
      <c r="L1930" s="8">
        <f t="shared" si="928"/>
        <v>1.00028494</v>
      </c>
      <c r="M1930" s="110">
        <f t="shared" si="941"/>
        <v>1.00285311</v>
      </c>
      <c r="N1930" s="110">
        <f t="shared" si="936"/>
        <v>1.4484967707719008</v>
      </c>
      <c r="O1930" s="103">
        <f t="shared" si="940"/>
        <v>1.4489095000000001</v>
      </c>
      <c r="P1930" s="103">
        <f t="shared" ref="P1930:P1987" si="946">TRUNC(C1930*O1930,8)</f>
        <v>5.5673091499999998</v>
      </c>
      <c r="Q1930" s="11">
        <f t="shared" si="934"/>
        <v>0</v>
      </c>
      <c r="R1930" s="30">
        <f t="shared" si="929"/>
        <v>0</v>
      </c>
      <c r="S1930" s="8">
        <f t="shared" ref="S1930:S1987" si="947">IF(R1930&gt;0,TRUNC(R1930*P1930,8),0)</f>
        <v>0</v>
      </c>
      <c r="T1930" s="113">
        <f t="shared" si="930"/>
        <v>0.16</v>
      </c>
      <c r="U1930" s="111">
        <f t="shared" si="937"/>
        <v>2</v>
      </c>
      <c r="V1930" s="111">
        <v>252</v>
      </c>
      <c r="W1930" s="110">
        <f t="shared" ref="W1930:W1987" si="948">ROUND((1+T1930)^TRUNC((U1930/V1930),9),9)</f>
        <v>1.0011786300000001</v>
      </c>
      <c r="X1930" s="103">
        <f t="shared" ref="X1930:X1987" si="949">TRUNC((P1930*(W1930-1)),8)</f>
        <v>6.5617899999999996E-3</v>
      </c>
      <c r="Y1930" s="103">
        <f t="shared" ref="Y1930:Y1987" si="950">IF(Q1930&gt;0,S1930+X1930,0)</f>
        <v>0</v>
      </c>
      <c r="Z1930" s="114" t="str">
        <f t="shared" si="932"/>
        <v>A+J=</v>
      </c>
      <c r="AA1930" s="108">
        <f t="shared" si="933"/>
        <v>46132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5" x14ac:dyDescent="0.2">
      <c r="A1931" s="102">
        <f t="shared" ref="A1931:A1988" si="951">(A1930+1)</f>
        <v>46106</v>
      </c>
      <c r="B1931" s="103">
        <f t="shared" si="943"/>
        <v>5.5779492599999996</v>
      </c>
      <c r="C1931" s="192">
        <f t="shared" si="935"/>
        <v>3.8424133139876622</v>
      </c>
      <c r="D1931" s="104">
        <f t="shared" ref="D1931:D1987" si="952">IF(E1931=E1930,D1930,E1930)</f>
        <v>1143.3130000000001</v>
      </c>
      <c r="E1931" s="105">
        <f t="shared" si="938"/>
        <v>1146.575</v>
      </c>
      <c r="F1931" s="106">
        <f t="shared" si="939"/>
        <v>46073</v>
      </c>
      <c r="G1931" s="107">
        <f t="shared" si="944"/>
        <v>2.8531119649648495E-3</v>
      </c>
      <c r="H1931" s="108">
        <f t="shared" si="931"/>
        <v>46132</v>
      </c>
      <c r="I1931" s="108">
        <f t="shared" si="945"/>
        <v>46132</v>
      </c>
      <c r="J1931" s="109">
        <f t="shared" ref="J1931:J1987" si="953">IF(I1931=I1930,J1930,NETWORKDAYS(I1930,I1931,$AD$171:$AD$502)-1)</f>
        <v>20</v>
      </c>
      <c r="K1931" s="109">
        <f t="shared" si="942"/>
        <v>3</v>
      </c>
      <c r="L1931" s="8">
        <f t="shared" ref="L1931:L1987" si="954">IF(E1931&lt;D1931,1,TRUNC((E1931/D1931)^TRUNC((K1931/J1931),9),8))</f>
        <v>1.0004274399999999</v>
      </c>
      <c r="M1931" s="110">
        <f t="shared" si="941"/>
        <v>1.00285311</v>
      </c>
      <c r="N1931" s="110">
        <f t="shared" si="936"/>
        <v>1.4484967707719008</v>
      </c>
      <c r="O1931" s="103">
        <f t="shared" si="940"/>
        <v>1.44911591</v>
      </c>
      <c r="P1931" s="103">
        <f t="shared" si="946"/>
        <v>5.5681022599999999</v>
      </c>
      <c r="Q1931" s="11">
        <f t="shared" si="934"/>
        <v>0</v>
      </c>
      <c r="R1931" s="30">
        <f t="shared" ref="R1931:R1987" si="955">IF(Q1931&gt;0,VLOOKUP($A1931,$AD$10:$AI$165,6),0)</f>
        <v>0</v>
      </c>
      <c r="S1931" s="8">
        <f t="shared" si="947"/>
        <v>0</v>
      </c>
      <c r="T1931" s="113">
        <f t="shared" ref="T1931:T1987" si="956">(T1930)</f>
        <v>0.16</v>
      </c>
      <c r="U1931" s="111">
        <f t="shared" si="937"/>
        <v>3</v>
      </c>
      <c r="V1931" s="111">
        <v>252</v>
      </c>
      <c r="W1931" s="110">
        <f t="shared" si="948"/>
        <v>1.001768467</v>
      </c>
      <c r="X1931" s="103">
        <f t="shared" si="949"/>
        <v>9.8469999999999999E-3</v>
      </c>
      <c r="Y1931" s="103">
        <f t="shared" si="950"/>
        <v>0</v>
      </c>
      <c r="Z1931" s="114" t="str">
        <f t="shared" si="932"/>
        <v>A+J=</v>
      </c>
      <c r="AA1931" s="108">
        <f t="shared" si="933"/>
        <v>46132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5" x14ac:dyDescent="0.2">
      <c r="A1932" s="102">
        <f t="shared" si="951"/>
        <v>46107</v>
      </c>
      <c r="B1932" s="103">
        <f t="shared" si="943"/>
        <v>5.5820306399999993</v>
      </c>
      <c r="C1932" s="192">
        <f t="shared" si="935"/>
        <v>3.8424133139876622</v>
      </c>
      <c r="D1932" s="104">
        <f t="shared" si="952"/>
        <v>1143.3130000000001</v>
      </c>
      <c r="E1932" s="105">
        <f t="shared" si="938"/>
        <v>1146.575</v>
      </c>
      <c r="F1932" s="106">
        <f t="shared" si="939"/>
        <v>46073</v>
      </c>
      <c r="G1932" s="107">
        <f t="shared" si="944"/>
        <v>2.8531119649648495E-3</v>
      </c>
      <c r="H1932" s="108">
        <f t="shared" ref="H1932:H1987" si="957">IF(DAY(A1932)=H$9,VLOOKUP(A1932,AH$118:AN$450,4),H1931)</f>
        <v>46132</v>
      </c>
      <c r="I1932" s="108">
        <f t="shared" si="945"/>
        <v>46132</v>
      </c>
      <c r="J1932" s="109">
        <f t="shared" si="953"/>
        <v>20</v>
      </c>
      <c r="K1932" s="109">
        <f t="shared" si="942"/>
        <v>4</v>
      </c>
      <c r="L1932" s="8">
        <f t="shared" si="954"/>
        <v>1.0005699699999999</v>
      </c>
      <c r="M1932" s="110">
        <f t="shared" si="941"/>
        <v>1.00285311</v>
      </c>
      <c r="N1932" s="110">
        <f t="shared" si="936"/>
        <v>1.4484967707719008</v>
      </c>
      <c r="O1932" s="103">
        <f t="shared" si="940"/>
        <v>1.44932237</v>
      </c>
      <c r="P1932" s="103">
        <f t="shared" si="946"/>
        <v>5.5688955699999996</v>
      </c>
      <c r="Q1932" s="11">
        <f t="shared" si="934"/>
        <v>0</v>
      </c>
      <c r="R1932" s="30">
        <f t="shared" si="955"/>
        <v>0</v>
      </c>
      <c r="S1932" s="8">
        <f t="shared" si="947"/>
        <v>0</v>
      </c>
      <c r="T1932" s="113">
        <f t="shared" si="956"/>
        <v>0.16</v>
      </c>
      <c r="U1932" s="111">
        <f t="shared" si="937"/>
        <v>4</v>
      </c>
      <c r="V1932" s="111">
        <v>252</v>
      </c>
      <c r="W1932" s="110">
        <f t="shared" si="948"/>
        <v>1.0023586499999999</v>
      </c>
      <c r="X1932" s="103">
        <f t="shared" si="949"/>
        <v>1.313507E-2</v>
      </c>
      <c r="Y1932" s="103">
        <f t="shared" si="950"/>
        <v>0</v>
      </c>
      <c r="Z1932" s="114" t="str">
        <f t="shared" ref="Z1932:Z1987" si="958">IF($Q1931&gt;0,VLOOKUP($A1931,$AD$10:$AM$165,9),Z1931)</f>
        <v>A+J=</v>
      </c>
      <c r="AA1932" s="108">
        <f t="shared" ref="AA1932:AA1987" si="959">IF($Q1931&gt;0,VLOOKUP($A1931,$AD$10:$AM$165,10),AA1931)</f>
        <v>46132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5" x14ac:dyDescent="0.2">
      <c r="A1933" s="102">
        <f t="shared" si="951"/>
        <v>46108</v>
      </c>
      <c r="B1933" s="103">
        <f t="shared" si="943"/>
        <v>5.5861148900000002</v>
      </c>
      <c r="C1933" s="192">
        <f t="shared" si="935"/>
        <v>3.8424133139876622</v>
      </c>
      <c r="D1933" s="104">
        <f t="shared" si="952"/>
        <v>1143.3130000000001</v>
      </c>
      <c r="E1933" s="105">
        <f t="shared" si="938"/>
        <v>1146.575</v>
      </c>
      <c r="F1933" s="106">
        <f t="shared" si="939"/>
        <v>46073</v>
      </c>
      <c r="G1933" s="107">
        <f t="shared" si="944"/>
        <v>2.8531119649648495E-3</v>
      </c>
      <c r="H1933" s="108">
        <f t="shared" si="957"/>
        <v>46132</v>
      </c>
      <c r="I1933" s="108">
        <f t="shared" si="945"/>
        <v>46132</v>
      </c>
      <c r="J1933" s="109">
        <f t="shared" si="953"/>
        <v>20</v>
      </c>
      <c r="K1933" s="109">
        <f t="shared" si="942"/>
        <v>5</v>
      </c>
      <c r="L1933" s="8">
        <f t="shared" si="954"/>
        <v>1.0007125100000001</v>
      </c>
      <c r="M1933" s="110">
        <f t="shared" si="941"/>
        <v>1.00285311</v>
      </c>
      <c r="N1933" s="110">
        <f t="shared" si="936"/>
        <v>1.4484967707719008</v>
      </c>
      <c r="O1933" s="103">
        <f t="shared" si="940"/>
        <v>1.44952883</v>
      </c>
      <c r="P1933" s="103">
        <f t="shared" si="946"/>
        <v>5.5696888700000002</v>
      </c>
      <c r="Q1933" s="11">
        <f t="shared" ref="Q1933:Q1987" si="960">IF(VLOOKUP(A1933,AD$10:AK$165,8)=VLOOKUP(A1932,AD$10:AK$165,8),0,VLOOKUP(A1933,AD$10:AK$165,8))</f>
        <v>0</v>
      </c>
      <c r="R1933" s="30">
        <f t="shared" si="955"/>
        <v>0</v>
      </c>
      <c r="S1933" s="8">
        <f t="shared" si="947"/>
        <v>0</v>
      </c>
      <c r="T1933" s="113">
        <f t="shared" si="956"/>
        <v>0.16</v>
      </c>
      <c r="U1933" s="111">
        <f t="shared" si="937"/>
        <v>5</v>
      </c>
      <c r="V1933" s="111">
        <v>252</v>
      </c>
      <c r="W1933" s="110">
        <f t="shared" si="948"/>
        <v>1.0029491820000001</v>
      </c>
      <c r="X1933" s="103">
        <f t="shared" si="949"/>
        <v>1.642602E-2</v>
      </c>
      <c r="Y1933" s="103">
        <f t="shared" si="950"/>
        <v>0</v>
      </c>
      <c r="Z1933" s="114" t="str">
        <f t="shared" si="958"/>
        <v>A+J=</v>
      </c>
      <c r="AA1933" s="108">
        <f t="shared" si="959"/>
        <v>46132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5" x14ac:dyDescent="0.2">
      <c r="A1934" s="102">
        <f t="shared" si="951"/>
        <v>46109</v>
      </c>
      <c r="B1934" s="103">
        <f t="shared" si="943"/>
        <v>5.5902022499999999</v>
      </c>
      <c r="C1934" s="192">
        <f t="shared" ref="C1934:C1988" si="961">C1933-(S1933/O1933)</f>
        <v>3.8424133139876622</v>
      </c>
      <c r="D1934" s="104">
        <f t="shared" si="952"/>
        <v>1143.3130000000001</v>
      </c>
      <c r="E1934" s="105">
        <f t="shared" si="938"/>
        <v>1146.575</v>
      </c>
      <c r="F1934" s="106">
        <f t="shared" si="939"/>
        <v>46073</v>
      </c>
      <c r="G1934" s="107">
        <f t="shared" si="944"/>
        <v>2.8531119649648495E-3</v>
      </c>
      <c r="H1934" s="108">
        <f t="shared" si="957"/>
        <v>46132</v>
      </c>
      <c r="I1934" s="108">
        <f t="shared" si="945"/>
        <v>46132</v>
      </c>
      <c r="J1934" s="109">
        <f t="shared" si="953"/>
        <v>20</v>
      </c>
      <c r="K1934" s="109">
        <f t="shared" si="942"/>
        <v>6</v>
      </c>
      <c r="L1934" s="8">
        <f t="shared" si="954"/>
        <v>1.00085508</v>
      </c>
      <c r="M1934" s="110">
        <f t="shared" si="941"/>
        <v>1.00285311</v>
      </c>
      <c r="N1934" s="110">
        <f t="shared" si="936"/>
        <v>1.4484967707719008</v>
      </c>
      <c r="O1934" s="103">
        <f t="shared" si="940"/>
        <v>1.4497353500000001</v>
      </c>
      <c r="P1934" s="103">
        <f t="shared" si="946"/>
        <v>5.5704824100000003</v>
      </c>
      <c r="Q1934" s="11">
        <f t="shared" si="960"/>
        <v>0</v>
      </c>
      <c r="R1934" s="30">
        <f t="shared" si="955"/>
        <v>0</v>
      </c>
      <c r="S1934" s="8">
        <f t="shared" si="947"/>
        <v>0</v>
      </c>
      <c r="T1934" s="113">
        <f t="shared" si="956"/>
        <v>0.16</v>
      </c>
      <c r="U1934" s="111">
        <f t="shared" si="937"/>
        <v>6</v>
      </c>
      <c r="V1934" s="111">
        <v>252</v>
      </c>
      <c r="W1934" s="110">
        <f t="shared" si="948"/>
        <v>1.003540061</v>
      </c>
      <c r="X1934" s="103">
        <f t="shared" si="949"/>
        <v>1.9719839999999999E-2</v>
      </c>
      <c r="Y1934" s="103">
        <f t="shared" si="950"/>
        <v>0</v>
      </c>
      <c r="Z1934" s="114" t="str">
        <f t="shared" si="958"/>
        <v>A+J=</v>
      </c>
      <c r="AA1934" s="108">
        <f t="shared" si="959"/>
        <v>46132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5" x14ac:dyDescent="0.2">
      <c r="A1935" s="102">
        <f t="shared" si="951"/>
        <v>46110</v>
      </c>
      <c r="B1935" s="103">
        <f t="shared" si="943"/>
        <v>5.5902022499999999</v>
      </c>
      <c r="C1935" s="192">
        <f t="shared" si="961"/>
        <v>3.8424133139876622</v>
      </c>
      <c r="D1935" s="104">
        <f t="shared" si="952"/>
        <v>1143.3130000000001</v>
      </c>
      <c r="E1935" s="105">
        <f t="shared" si="938"/>
        <v>1146.575</v>
      </c>
      <c r="F1935" s="106">
        <f t="shared" si="939"/>
        <v>46073</v>
      </c>
      <c r="G1935" s="107">
        <f t="shared" si="944"/>
        <v>2.8531119649648495E-3</v>
      </c>
      <c r="H1935" s="108">
        <f t="shared" si="957"/>
        <v>46132</v>
      </c>
      <c r="I1935" s="108">
        <f t="shared" si="945"/>
        <v>46132</v>
      </c>
      <c r="J1935" s="109">
        <f t="shared" si="953"/>
        <v>20</v>
      </c>
      <c r="K1935" s="109">
        <f t="shared" si="942"/>
        <v>6</v>
      </c>
      <c r="L1935" s="8">
        <f t="shared" si="954"/>
        <v>1.00085508</v>
      </c>
      <c r="M1935" s="110">
        <f t="shared" si="941"/>
        <v>1.00285311</v>
      </c>
      <c r="N1935" s="110">
        <f t="shared" si="936"/>
        <v>1.4484967707719008</v>
      </c>
      <c r="O1935" s="103">
        <f t="shared" si="940"/>
        <v>1.4497353500000001</v>
      </c>
      <c r="P1935" s="103">
        <f t="shared" si="946"/>
        <v>5.5704824100000003</v>
      </c>
      <c r="Q1935" s="11">
        <f t="shared" si="960"/>
        <v>0</v>
      </c>
      <c r="R1935" s="30">
        <f t="shared" si="955"/>
        <v>0</v>
      </c>
      <c r="S1935" s="8">
        <f t="shared" si="947"/>
        <v>0</v>
      </c>
      <c r="T1935" s="113">
        <f t="shared" si="956"/>
        <v>0.16</v>
      </c>
      <c r="U1935" s="111">
        <f t="shared" si="937"/>
        <v>6</v>
      </c>
      <c r="V1935" s="111">
        <v>252</v>
      </c>
      <c r="W1935" s="110">
        <f t="shared" si="948"/>
        <v>1.003540061</v>
      </c>
      <c r="X1935" s="103">
        <f t="shared" si="949"/>
        <v>1.9719839999999999E-2</v>
      </c>
      <c r="Y1935" s="103">
        <f t="shared" si="950"/>
        <v>0</v>
      </c>
      <c r="Z1935" s="114" t="str">
        <f t="shared" si="958"/>
        <v>A+J=</v>
      </c>
      <c r="AA1935" s="108">
        <f t="shared" si="959"/>
        <v>46132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5" x14ac:dyDescent="0.2">
      <c r="A1936" s="102">
        <f t="shared" si="951"/>
        <v>46111</v>
      </c>
      <c r="B1936" s="103">
        <f t="shared" si="943"/>
        <v>5.5902022499999999</v>
      </c>
      <c r="C1936" s="192">
        <f t="shared" si="961"/>
        <v>3.8424133139876622</v>
      </c>
      <c r="D1936" s="104">
        <f t="shared" si="952"/>
        <v>1143.3130000000001</v>
      </c>
      <c r="E1936" s="105">
        <f t="shared" si="938"/>
        <v>1146.575</v>
      </c>
      <c r="F1936" s="106">
        <f t="shared" si="939"/>
        <v>46073</v>
      </c>
      <c r="G1936" s="107">
        <f t="shared" si="944"/>
        <v>2.8531119649648495E-3</v>
      </c>
      <c r="H1936" s="108">
        <f t="shared" si="957"/>
        <v>46132</v>
      </c>
      <c r="I1936" s="108">
        <f t="shared" si="945"/>
        <v>46132</v>
      </c>
      <c r="J1936" s="109">
        <f t="shared" si="953"/>
        <v>20</v>
      </c>
      <c r="K1936" s="109">
        <f t="shared" si="942"/>
        <v>6</v>
      </c>
      <c r="L1936" s="8">
        <f t="shared" si="954"/>
        <v>1.00085508</v>
      </c>
      <c r="M1936" s="110">
        <f t="shared" si="941"/>
        <v>1.00285311</v>
      </c>
      <c r="N1936" s="110">
        <f t="shared" si="936"/>
        <v>1.4484967707719008</v>
      </c>
      <c r="O1936" s="103">
        <f t="shared" si="940"/>
        <v>1.4497353500000001</v>
      </c>
      <c r="P1936" s="103">
        <f t="shared" si="946"/>
        <v>5.5704824100000003</v>
      </c>
      <c r="Q1936" s="11">
        <f t="shared" si="960"/>
        <v>0</v>
      </c>
      <c r="R1936" s="30">
        <f t="shared" si="955"/>
        <v>0</v>
      </c>
      <c r="S1936" s="8">
        <f t="shared" si="947"/>
        <v>0</v>
      </c>
      <c r="T1936" s="113">
        <f t="shared" si="956"/>
        <v>0.16</v>
      </c>
      <c r="U1936" s="111">
        <f t="shared" si="937"/>
        <v>6</v>
      </c>
      <c r="V1936" s="111">
        <v>252</v>
      </c>
      <c r="W1936" s="110">
        <f t="shared" si="948"/>
        <v>1.003540061</v>
      </c>
      <c r="X1936" s="103">
        <f t="shared" si="949"/>
        <v>1.9719839999999999E-2</v>
      </c>
      <c r="Y1936" s="103">
        <f t="shared" si="950"/>
        <v>0</v>
      </c>
      <c r="Z1936" s="114" t="str">
        <f t="shared" si="958"/>
        <v>A+J=</v>
      </c>
      <c r="AA1936" s="108">
        <f t="shared" si="959"/>
        <v>46132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5" x14ac:dyDescent="0.2">
      <c r="A1937" s="102">
        <f t="shared" si="951"/>
        <v>46112</v>
      </c>
      <c r="B1937" s="103">
        <f t="shared" si="943"/>
        <v>5.59429248</v>
      </c>
      <c r="C1937" s="192">
        <f t="shared" si="961"/>
        <v>3.8424133139876622</v>
      </c>
      <c r="D1937" s="104">
        <f t="shared" si="952"/>
        <v>1143.3130000000001</v>
      </c>
      <c r="E1937" s="105">
        <f t="shared" si="938"/>
        <v>1146.575</v>
      </c>
      <c r="F1937" s="106">
        <f t="shared" si="939"/>
        <v>46073</v>
      </c>
      <c r="G1937" s="107">
        <f t="shared" si="944"/>
        <v>2.8531119649648495E-3</v>
      </c>
      <c r="H1937" s="108">
        <f t="shared" si="957"/>
        <v>46132</v>
      </c>
      <c r="I1937" s="108">
        <f t="shared" si="945"/>
        <v>46132</v>
      </c>
      <c r="J1937" s="109">
        <f t="shared" si="953"/>
        <v>20</v>
      </c>
      <c r="K1937" s="109">
        <f t="shared" si="942"/>
        <v>7</v>
      </c>
      <c r="L1937" s="8">
        <f t="shared" si="954"/>
        <v>1.0009976599999999</v>
      </c>
      <c r="M1937" s="110">
        <f t="shared" si="941"/>
        <v>1.00285311</v>
      </c>
      <c r="N1937" s="110">
        <f t="shared" si="936"/>
        <v>1.4484967707719008</v>
      </c>
      <c r="O1937" s="103">
        <f t="shared" si="940"/>
        <v>1.44994187</v>
      </c>
      <c r="P1937" s="103">
        <f t="shared" si="946"/>
        <v>5.5712759399999996</v>
      </c>
      <c r="Q1937" s="11">
        <f t="shared" si="960"/>
        <v>0</v>
      </c>
      <c r="R1937" s="30">
        <f t="shared" si="955"/>
        <v>0</v>
      </c>
      <c r="S1937" s="8">
        <f t="shared" si="947"/>
        <v>0</v>
      </c>
      <c r="T1937" s="113">
        <f t="shared" si="956"/>
        <v>0.16</v>
      </c>
      <c r="U1937" s="111">
        <f t="shared" si="937"/>
        <v>7</v>
      </c>
      <c r="V1937" s="111">
        <v>252</v>
      </c>
      <c r="W1937" s="110">
        <f t="shared" si="948"/>
        <v>1.004131288</v>
      </c>
      <c r="X1937" s="103">
        <f t="shared" si="949"/>
        <v>2.3016539999999999E-2</v>
      </c>
      <c r="Y1937" s="103">
        <f t="shared" si="950"/>
        <v>0</v>
      </c>
      <c r="Z1937" s="114" t="str">
        <f t="shared" si="958"/>
        <v>A+J=</v>
      </c>
      <c r="AA1937" s="108">
        <f t="shared" si="959"/>
        <v>46132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5" x14ac:dyDescent="0.2">
      <c r="A1938" s="102">
        <f t="shared" si="951"/>
        <v>46113</v>
      </c>
      <c r="B1938" s="103">
        <f t="shared" si="943"/>
        <v>5.5983857499999994</v>
      </c>
      <c r="C1938" s="192">
        <f t="shared" si="961"/>
        <v>3.8424133139876622</v>
      </c>
      <c r="D1938" s="104">
        <f t="shared" si="952"/>
        <v>1143.3130000000001</v>
      </c>
      <c r="E1938" s="105">
        <f t="shared" si="938"/>
        <v>1146.575</v>
      </c>
      <c r="F1938" s="106">
        <f t="shared" si="939"/>
        <v>46073</v>
      </c>
      <c r="G1938" s="107">
        <f t="shared" si="944"/>
        <v>2.8531119649648495E-3</v>
      </c>
      <c r="H1938" s="108">
        <f t="shared" si="957"/>
        <v>46132</v>
      </c>
      <c r="I1938" s="108">
        <f t="shared" si="945"/>
        <v>46132</v>
      </c>
      <c r="J1938" s="109">
        <f t="shared" si="953"/>
        <v>20</v>
      </c>
      <c r="K1938" s="109">
        <f t="shared" si="942"/>
        <v>8</v>
      </c>
      <c r="L1938" s="8">
        <f t="shared" si="954"/>
        <v>1.0011402599999999</v>
      </c>
      <c r="M1938" s="110">
        <f t="shared" si="941"/>
        <v>1.00285311</v>
      </c>
      <c r="N1938" s="110">
        <f t="shared" si="936"/>
        <v>1.4484967707719008</v>
      </c>
      <c r="O1938" s="103">
        <f t="shared" si="940"/>
        <v>1.45014843</v>
      </c>
      <c r="P1938" s="103">
        <f t="shared" si="946"/>
        <v>5.5720696299999997</v>
      </c>
      <c r="Q1938" s="11">
        <f t="shared" si="960"/>
        <v>0</v>
      </c>
      <c r="R1938" s="30">
        <f t="shared" si="955"/>
        <v>0</v>
      </c>
      <c r="S1938" s="8">
        <f t="shared" si="947"/>
        <v>0</v>
      </c>
      <c r="T1938" s="113">
        <f t="shared" si="956"/>
        <v>0.16</v>
      </c>
      <c r="U1938" s="111">
        <f t="shared" si="937"/>
        <v>8</v>
      </c>
      <c r="V1938" s="111">
        <v>252</v>
      </c>
      <c r="W1938" s="110">
        <f t="shared" si="948"/>
        <v>1.0047228640000001</v>
      </c>
      <c r="X1938" s="103">
        <f t="shared" si="949"/>
        <v>2.6316119999999998E-2</v>
      </c>
      <c r="Y1938" s="103">
        <f t="shared" si="950"/>
        <v>0</v>
      </c>
      <c r="Z1938" s="114" t="str">
        <f t="shared" si="958"/>
        <v>A+J=</v>
      </c>
      <c r="AA1938" s="108">
        <f t="shared" si="959"/>
        <v>46132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5" x14ac:dyDescent="0.2">
      <c r="A1939" s="102">
        <f t="shared" si="951"/>
        <v>46114</v>
      </c>
      <c r="B1939" s="103">
        <f t="shared" si="943"/>
        <v>5.6024820499999999</v>
      </c>
      <c r="C1939" s="192">
        <f t="shared" si="961"/>
        <v>3.8424133139876622</v>
      </c>
      <c r="D1939" s="104">
        <f t="shared" si="952"/>
        <v>1143.3130000000001</v>
      </c>
      <c r="E1939" s="105">
        <f t="shared" si="938"/>
        <v>1146.575</v>
      </c>
      <c r="F1939" s="106">
        <f t="shared" si="939"/>
        <v>46073</v>
      </c>
      <c r="G1939" s="107">
        <f t="shared" si="944"/>
        <v>2.8531119649648495E-3</v>
      </c>
      <c r="H1939" s="108">
        <f t="shared" si="957"/>
        <v>46132</v>
      </c>
      <c r="I1939" s="108">
        <f t="shared" si="945"/>
        <v>46132</v>
      </c>
      <c r="J1939" s="109">
        <f t="shared" si="953"/>
        <v>20</v>
      </c>
      <c r="K1939" s="109">
        <f t="shared" si="942"/>
        <v>9</v>
      </c>
      <c r="L1939" s="8">
        <f t="shared" si="954"/>
        <v>1.0012828899999999</v>
      </c>
      <c r="M1939" s="110">
        <f t="shared" si="941"/>
        <v>1.00285311</v>
      </c>
      <c r="N1939" s="110">
        <f t="shared" si="936"/>
        <v>1.4484967707719008</v>
      </c>
      <c r="O1939" s="103">
        <f t="shared" si="940"/>
        <v>1.4503550300000001</v>
      </c>
      <c r="P1939" s="103">
        <f t="shared" si="946"/>
        <v>5.5728634699999997</v>
      </c>
      <c r="Q1939" s="11">
        <f t="shared" si="960"/>
        <v>0</v>
      </c>
      <c r="R1939" s="30">
        <f t="shared" si="955"/>
        <v>0</v>
      </c>
      <c r="S1939" s="8">
        <f t="shared" si="947"/>
        <v>0</v>
      </c>
      <c r="T1939" s="113">
        <f t="shared" si="956"/>
        <v>0.16</v>
      </c>
      <c r="U1939" s="111">
        <f t="shared" si="937"/>
        <v>9</v>
      </c>
      <c r="V1939" s="111">
        <v>252</v>
      </c>
      <c r="W1939" s="110">
        <f t="shared" si="948"/>
        <v>1.005314788</v>
      </c>
      <c r="X1939" s="103">
        <f t="shared" si="949"/>
        <v>2.9618579999999999E-2</v>
      </c>
      <c r="Y1939" s="103">
        <f t="shared" si="950"/>
        <v>0</v>
      </c>
      <c r="Z1939" s="114" t="str">
        <f t="shared" si="958"/>
        <v>A+J=</v>
      </c>
      <c r="AA1939" s="108">
        <f t="shared" si="959"/>
        <v>46132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5" x14ac:dyDescent="0.2">
      <c r="A1940" s="102">
        <f t="shared" si="951"/>
        <v>46115</v>
      </c>
      <c r="B1940" s="103">
        <f t="shared" si="943"/>
        <v>5.6065812800000003</v>
      </c>
      <c r="C1940" s="192">
        <f t="shared" si="961"/>
        <v>3.8424133139876622</v>
      </c>
      <c r="D1940" s="104">
        <f t="shared" si="952"/>
        <v>1143.3130000000001</v>
      </c>
      <c r="E1940" s="105">
        <f t="shared" si="938"/>
        <v>1146.575</v>
      </c>
      <c r="F1940" s="106">
        <f t="shared" si="939"/>
        <v>46073</v>
      </c>
      <c r="G1940" s="107">
        <f t="shared" si="944"/>
        <v>2.8531119649648495E-3</v>
      </c>
      <c r="H1940" s="108">
        <f t="shared" si="957"/>
        <v>46132</v>
      </c>
      <c r="I1940" s="108">
        <f t="shared" si="945"/>
        <v>46132</v>
      </c>
      <c r="J1940" s="109">
        <f t="shared" si="953"/>
        <v>20</v>
      </c>
      <c r="K1940" s="109">
        <f t="shared" si="942"/>
        <v>10</v>
      </c>
      <c r="L1940" s="8">
        <f t="shared" si="954"/>
        <v>1.0014255299999999</v>
      </c>
      <c r="M1940" s="110">
        <f t="shared" si="941"/>
        <v>1.00285311</v>
      </c>
      <c r="N1940" s="110">
        <f t="shared" si="936"/>
        <v>1.4484967707719008</v>
      </c>
      <c r="O1940" s="103">
        <f t="shared" si="940"/>
        <v>1.4505616400000001</v>
      </c>
      <c r="P1940" s="103">
        <f t="shared" si="946"/>
        <v>5.5736573500000004</v>
      </c>
      <c r="Q1940" s="11">
        <f t="shared" si="960"/>
        <v>0</v>
      </c>
      <c r="R1940" s="30">
        <f t="shared" si="955"/>
        <v>0</v>
      </c>
      <c r="S1940" s="8">
        <f t="shared" si="947"/>
        <v>0</v>
      </c>
      <c r="T1940" s="113">
        <f t="shared" si="956"/>
        <v>0.16</v>
      </c>
      <c r="U1940" s="111">
        <f t="shared" si="937"/>
        <v>10</v>
      </c>
      <c r="V1940" s="111">
        <v>252</v>
      </c>
      <c r="W1940" s="110">
        <f t="shared" si="948"/>
        <v>1.005907061</v>
      </c>
      <c r="X1940" s="103">
        <f t="shared" si="949"/>
        <v>3.2923929999999997E-2</v>
      </c>
      <c r="Y1940" s="103">
        <f t="shared" si="950"/>
        <v>0</v>
      </c>
      <c r="Z1940" s="114" t="str">
        <f t="shared" si="958"/>
        <v>A+J=</v>
      </c>
      <c r="AA1940" s="108">
        <f t="shared" si="959"/>
        <v>46132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5" x14ac:dyDescent="0.2">
      <c r="A1941" s="102">
        <f t="shared" si="951"/>
        <v>46116</v>
      </c>
      <c r="B1941" s="103">
        <f t="shared" si="943"/>
        <v>5.6065812800000003</v>
      </c>
      <c r="C1941" s="192">
        <f t="shared" si="961"/>
        <v>3.8424133139876622</v>
      </c>
      <c r="D1941" s="104">
        <f t="shared" si="952"/>
        <v>1143.3130000000001</v>
      </c>
      <c r="E1941" s="105">
        <f t="shared" si="938"/>
        <v>1146.575</v>
      </c>
      <c r="F1941" s="106">
        <f t="shared" si="939"/>
        <v>46073</v>
      </c>
      <c r="G1941" s="107">
        <f t="shared" si="944"/>
        <v>2.8531119649648495E-3</v>
      </c>
      <c r="H1941" s="108">
        <f t="shared" si="957"/>
        <v>46132</v>
      </c>
      <c r="I1941" s="108">
        <f t="shared" si="945"/>
        <v>46132</v>
      </c>
      <c r="J1941" s="109">
        <f t="shared" si="953"/>
        <v>20</v>
      </c>
      <c r="K1941" s="109">
        <f t="shared" si="942"/>
        <v>10</v>
      </c>
      <c r="L1941" s="8">
        <f t="shared" si="954"/>
        <v>1.0014255299999999</v>
      </c>
      <c r="M1941" s="110">
        <f t="shared" si="941"/>
        <v>1.00285311</v>
      </c>
      <c r="N1941" s="110">
        <f t="shared" si="936"/>
        <v>1.4484967707719008</v>
      </c>
      <c r="O1941" s="103">
        <f t="shared" si="940"/>
        <v>1.4505616400000001</v>
      </c>
      <c r="P1941" s="103">
        <f t="shared" si="946"/>
        <v>5.5736573500000004</v>
      </c>
      <c r="Q1941" s="11">
        <f t="shared" si="960"/>
        <v>0</v>
      </c>
      <c r="R1941" s="30">
        <f t="shared" si="955"/>
        <v>0</v>
      </c>
      <c r="S1941" s="8">
        <f t="shared" si="947"/>
        <v>0</v>
      </c>
      <c r="T1941" s="113">
        <f t="shared" si="956"/>
        <v>0.16</v>
      </c>
      <c r="U1941" s="111">
        <f t="shared" si="937"/>
        <v>10</v>
      </c>
      <c r="V1941" s="111">
        <v>252</v>
      </c>
      <c r="W1941" s="110">
        <f t="shared" si="948"/>
        <v>1.005907061</v>
      </c>
      <c r="X1941" s="103">
        <f t="shared" si="949"/>
        <v>3.2923929999999997E-2</v>
      </c>
      <c r="Y1941" s="103">
        <f t="shared" si="950"/>
        <v>0</v>
      </c>
      <c r="Z1941" s="114" t="str">
        <f t="shared" si="958"/>
        <v>A+J=</v>
      </c>
      <c r="AA1941" s="108">
        <f t="shared" si="959"/>
        <v>46132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5" x14ac:dyDescent="0.2">
      <c r="A1942" s="102">
        <f t="shared" si="951"/>
        <v>46117</v>
      </c>
      <c r="B1942" s="103">
        <f t="shared" si="943"/>
        <v>5.6065812800000003</v>
      </c>
      <c r="C1942" s="192">
        <f t="shared" si="961"/>
        <v>3.8424133139876622</v>
      </c>
      <c r="D1942" s="104">
        <f t="shared" si="952"/>
        <v>1143.3130000000001</v>
      </c>
      <c r="E1942" s="105">
        <f t="shared" si="938"/>
        <v>1146.575</v>
      </c>
      <c r="F1942" s="106">
        <f t="shared" si="939"/>
        <v>46073</v>
      </c>
      <c r="G1942" s="107">
        <f t="shared" si="944"/>
        <v>2.8531119649648495E-3</v>
      </c>
      <c r="H1942" s="108">
        <f t="shared" si="957"/>
        <v>46132</v>
      </c>
      <c r="I1942" s="108">
        <f t="shared" si="945"/>
        <v>46132</v>
      </c>
      <c r="J1942" s="109">
        <f t="shared" si="953"/>
        <v>20</v>
      </c>
      <c r="K1942" s="109">
        <f t="shared" si="942"/>
        <v>10</v>
      </c>
      <c r="L1942" s="8">
        <f t="shared" si="954"/>
        <v>1.0014255299999999</v>
      </c>
      <c r="M1942" s="110">
        <f t="shared" si="941"/>
        <v>1.00285311</v>
      </c>
      <c r="N1942" s="110">
        <f t="shared" si="936"/>
        <v>1.4484967707719008</v>
      </c>
      <c r="O1942" s="103">
        <f t="shared" si="940"/>
        <v>1.4505616400000001</v>
      </c>
      <c r="P1942" s="103">
        <f t="shared" si="946"/>
        <v>5.5736573500000004</v>
      </c>
      <c r="Q1942" s="11">
        <f t="shared" si="960"/>
        <v>0</v>
      </c>
      <c r="R1942" s="30">
        <f t="shared" si="955"/>
        <v>0</v>
      </c>
      <c r="S1942" s="8">
        <f t="shared" si="947"/>
        <v>0</v>
      </c>
      <c r="T1942" s="113">
        <f t="shared" si="956"/>
        <v>0.16</v>
      </c>
      <c r="U1942" s="111">
        <f t="shared" si="937"/>
        <v>10</v>
      </c>
      <c r="V1942" s="111">
        <v>252</v>
      </c>
      <c r="W1942" s="110">
        <f t="shared" si="948"/>
        <v>1.005907061</v>
      </c>
      <c r="X1942" s="103">
        <f t="shared" si="949"/>
        <v>3.2923929999999997E-2</v>
      </c>
      <c r="Y1942" s="103">
        <f t="shared" si="950"/>
        <v>0</v>
      </c>
      <c r="Z1942" s="114" t="str">
        <f t="shared" si="958"/>
        <v>A+J=</v>
      </c>
      <c r="AA1942" s="108">
        <f t="shared" si="959"/>
        <v>46132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5" x14ac:dyDescent="0.2">
      <c r="A1943" s="102">
        <f t="shared" si="951"/>
        <v>46118</v>
      </c>
      <c r="B1943" s="103">
        <f t="shared" si="943"/>
        <v>5.6065812800000003</v>
      </c>
      <c r="C1943" s="192">
        <f t="shared" si="961"/>
        <v>3.8424133139876622</v>
      </c>
      <c r="D1943" s="104">
        <f t="shared" si="952"/>
        <v>1143.3130000000001</v>
      </c>
      <c r="E1943" s="105">
        <f t="shared" si="938"/>
        <v>1146.575</v>
      </c>
      <c r="F1943" s="106">
        <f t="shared" si="939"/>
        <v>46073</v>
      </c>
      <c r="G1943" s="107">
        <f t="shared" si="944"/>
        <v>2.8531119649648495E-3</v>
      </c>
      <c r="H1943" s="108">
        <f t="shared" si="957"/>
        <v>46132</v>
      </c>
      <c r="I1943" s="108">
        <f t="shared" si="945"/>
        <v>46132</v>
      </c>
      <c r="J1943" s="109">
        <f t="shared" si="953"/>
        <v>20</v>
      </c>
      <c r="K1943" s="109">
        <f t="shared" si="942"/>
        <v>10</v>
      </c>
      <c r="L1943" s="8">
        <f t="shared" si="954"/>
        <v>1.0014255299999999</v>
      </c>
      <c r="M1943" s="110">
        <f t="shared" si="941"/>
        <v>1.00285311</v>
      </c>
      <c r="N1943" s="110">
        <f t="shared" si="936"/>
        <v>1.4484967707719008</v>
      </c>
      <c r="O1943" s="103">
        <f t="shared" si="940"/>
        <v>1.4505616400000001</v>
      </c>
      <c r="P1943" s="103">
        <f t="shared" si="946"/>
        <v>5.5736573500000004</v>
      </c>
      <c r="Q1943" s="11">
        <f t="shared" si="960"/>
        <v>0</v>
      </c>
      <c r="R1943" s="30">
        <f t="shared" si="955"/>
        <v>0</v>
      </c>
      <c r="S1943" s="8">
        <f t="shared" si="947"/>
        <v>0</v>
      </c>
      <c r="T1943" s="113">
        <f t="shared" si="956"/>
        <v>0.16</v>
      </c>
      <c r="U1943" s="111">
        <f t="shared" si="937"/>
        <v>10</v>
      </c>
      <c r="V1943" s="111">
        <v>252</v>
      </c>
      <c r="W1943" s="110">
        <f t="shared" si="948"/>
        <v>1.005907061</v>
      </c>
      <c r="X1943" s="103">
        <f t="shared" si="949"/>
        <v>3.2923929999999997E-2</v>
      </c>
      <c r="Y1943" s="103">
        <f t="shared" si="950"/>
        <v>0</v>
      </c>
      <c r="Z1943" s="114" t="str">
        <f t="shared" si="958"/>
        <v>A+J=</v>
      </c>
      <c r="AA1943" s="108">
        <f t="shared" si="959"/>
        <v>46132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5" x14ac:dyDescent="0.2">
      <c r="A1944" s="102">
        <f t="shared" si="951"/>
        <v>46119</v>
      </c>
      <c r="B1944" s="103">
        <f t="shared" si="943"/>
        <v>5.6106835899999998</v>
      </c>
      <c r="C1944" s="192">
        <f t="shared" si="961"/>
        <v>3.8424133139876622</v>
      </c>
      <c r="D1944" s="104">
        <f t="shared" si="952"/>
        <v>1143.3130000000001</v>
      </c>
      <c r="E1944" s="105">
        <f t="shared" si="938"/>
        <v>1146.575</v>
      </c>
      <c r="F1944" s="106">
        <f t="shared" si="939"/>
        <v>46073</v>
      </c>
      <c r="G1944" s="107">
        <f t="shared" si="944"/>
        <v>2.8531119649648495E-3</v>
      </c>
      <c r="H1944" s="108">
        <f t="shared" si="957"/>
        <v>46132</v>
      </c>
      <c r="I1944" s="108">
        <f t="shared" si="945"/>
        <v>46132</v>
      </c>
      <c r="J1944" s="109">
        <f t="shared" si="953"/>
        <v>20</v>
      </c>
      <c r="K1944" s="109">
        <f t="shared" si="942"/>
        <v>11</v>
      </c>
      <c r="L1944" s="8">
        <f t="shared" si="954"/>
        <v>1.0015681999999999</v>
      </c>
      <c r="M1944" s="110">
        <f t="shared" si="941"/>
        <v>1.00285311</v>
      </c>
      <c r="N1944" s="110">
        <f t="shared" si="936"/>
        <v>1.4484967707719008</v>
      </c>
      <c r="O1944" s="103">
        <f t="shared" si="940"/>
        <v>1.4507683</v>
      </c>
      <c r="P1944" s="103">
        <f t="shared" si="946"/>
        <v>5.5744514299999999</v>
      </c>
      <c r="Q1944" s="11">
        <f t="shared" si="960"/>
        <v>0</v>
      </c>
      <c r="R1944" s="30">
        <f t="shared" si="955"/>
        <v>0</v>
      </c>
      <c r="S1944" s="8">
        <f t="shared" si="947"/>
        <v>0</v>
      </c>
      <c r="T1944" s="113">
        <f t="shared" si="956"/>
        <v>0.16</v>
      </c>
      <c r="U1944" s="111">
        <f t="shared" si="937"/>
        <v>11</v>
      </c>
      <c r="V1944" s="111">
        <v>252</v>
      </c>
      <c r="W1944" s="110">
        <f t="shared" si="948"/>
        <v>1.0064996829999999</v>
      </c>
      <c r="X1944" s="103">
        <f t="shared" si="949"/>
        <v>3.6232159999999999E-2</v>
      </c>
      <c r="Y1944" s="103">
        <f t="shared" si="950"/>
        <v>0</v>
      </c>
      <c r="Z1944" s="114" t="str">
        <f t="shared" si="958"/>
        <v>A+J=</v>
      </c>
      <c r="AA1944" s="108">
        <f t="shared" si="959"/>
        <v>46132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5" x14ac:dyDescent="0.2">
      <c r="A1945" s="102">
        <f t="shared" si="951"/>
        <v>46120</v>
      </c>
      <c r="B1945" s="103">
        <f t="shared" si="943"/>
        <v>5.61478886</v>
      </c>
      <c r="C1945" s="192">
        <f t="shared" si="961"/>
        <v>3.8424133139876622</v>
      </c>
      <c r="D1945" s="104">
        <f t="shared" si="952"/>
        <v>1143.3130000000001</v>
      </c>
      <c r="E1945" s="105">
        <f t="shared" si="938"/>
        <v>1146.575</v>
      </c>
      <c r="F1945" s="106">
        <f t="shared" si="939"/>
        <v>46073</v>
      </c>
      <c r="G1945" s="107">
        <f t="shared" si="944"/>
        <v>2.8531119649648495E-3</v>
      </c>
      <c r="H1945" s="108">
        <f t="shared" si="957"/>
        <v>46132</v>
      </c>
      <c r="I1945" s="108">
        <f t="shared" si="945"/>
        <v>46132</v>
      </c>
      <c r="J1945" s="109">
        <f t="shared" si="953"/>
        <v>20</v>
      </c>
      <c r="K1945" s="109">
        <f t="shared" si="942"/>
        <v>12</v>
      </c>
      <c r="L1945" s="8">
        <f t="shared" si="954"/>
        <v>1.00171089</v>
      </c>
      <c r="M1945" s="110">
        <f t="shared" si="941"/>
        <v>1.00285311</v>
      </c>
      <c r="N1945" s="110">
        <f t="shared" si="936"/>
        <v>1.4484967707719008</v>
      </c>
      <c r="O1945" s="103">
        <f t="shared" si="940"/>
        <v>1.45097498</v>
      </c>
      <c r="P1945" s="103">
        <f t="shared" si="946"/>
        <v>5.5752455799999998</v>
      </c>
      <c r="Q1945" s="11">
        <f t="shared" si="960"/>
        <v>0</v>
      </c>
      <c r="R1945" s="30">
        <f t="shared" si="955"/>
        <v>0</v>
      </c>
      <c r="S1945" s="8">
        <f t="shared" si="947"/>
        <v>0</v>
      </c>
      <c r="T1945" s="113">
        <f t="shared" si="956"/>
        <v>0.16</v>
      </c>
      <c r="U1945" s="111">
        <f t="shared" si="937"/>
        <v>12</v>
      </c>
      <c r="V1945" s="111">
        <v>252</v>
      </c>
      <c r="W1945" s="110">
        <f t="shared" si="948"/>
        <v>1.007092654</v>
      </c>
      <c r="X1945" s="103">
        <f t="shared" si="949"/>
        <v>3.954328E-2</v>
      </c>
      <c r="Y1945" s="103">
        <f t="shared" si="950"/>
        <v>0</v>
      </c>
      <c r="Z1945" s="114" t="str">
        <f t="shared" si="958"/>
        <v>A+J=</v>
      </c>
      <c r="AA1945" s="108">
        <f t="shared" si="959"/>
        <v>46132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5" x14ac:dyDescent="0.2">
      <c r="A1946" s="102">
        <f t="shared" si="951"/>
        <v>46121</v>
      </c>
      <c r="B1946" s="103">
        <f t="shared" si="943"/>
        <v>5.6188970899999999</v>
      </c>
      <c r="C1946" s="192">
        <f t="shared" si="961"/>
        <v>3.8424133139876622</v>
      </c>
      <c r="D1946" s="104">
        <f t="shared" si="952"/>
        <v>1143.3130000000001</v>
      </c>
      <c r="E1946" s="105">
        <f t="shared" si="938"/>
        <v>1146.575</v>
      </c>
      <c r="F1946" s="106">
        <f t="shared" si="939"/>
        <v>46073</v>
      </c>
      <c r="G1946" s="107">
        <f t="shared" si="944"/>
        <v>2.8531119649648495E-3</v>
      </c>
      <c r="H1946" s="108">
        <f t="shared" si="957"/>
        <v>46132</v>
      </c>
      <c r="I1946" s="108">
        <f t="shared" si="945"/>
        <v>46132</v>
      </c>
      <c r="J1946" s="109">
        <f t="shared" si="953"/>
        <v>20</v>
      </c>
      <c r="K1946" s="109">
        <f t="shared" si="942"/>
        <v>13</v>
      </c>
      <c r="L1946" s="8">
        <f t="shared" si="954"/>
        <v>1.0018535900000001</v>
      </c>
      <c r="M1946" s="110">
        <f t="shared" si="941"/>
        <v>1.00285311</v>
      </c>
      <c r="N1946" s="110">
        <f t="shared" si="936"/>
        <v>1.4484967707719008</v>
      </c>
      <c r="O1946" s="103">
        <f t="shared" si="940"/>
        <v>1.4511816799999999</v>
      </c>
      <c r="P1946" s="103">
        <f t="shared" si="946"/>
        <v>5.5760398000000002</v>
      </c>
      <c r="Q1946" s="11">
        <f t="shared" si="960"/>
        <v>0</v>
      </c>
      <c r="R1946" s="30">
        <f t="shared" si="955"/>
        <v>0</v>
      </c>
      <c r="S1946" s="8">
        <f t="shared" si="947"/>
        <v>0</v>
      </c>
      <c r="T1946" s="113">
        <f t="shared" si="956"/>
        <v>0.16</v>
      </c>
      <c r="U1946" s="111">
        <f t="shared" si="937"/>
        <v>13</v>
      </c>
      <c r="V1946" s="111">
        <v>252</v>
      </c>
      <c r="W1946" s="110">
        <f t="shared" si="948"/>
        <v>1.0076859739999999</v>
      </c>
      <c r="X1946" s="103">
        <f t="shared" si="949"/>
        <v>4.2857289999999999E-2</v>
      </c>
      <c r="Y1946" s="103">
        <f t="shared" si="950"/>
        <v>0</v>
      </c>
      <c r="Z1946" s="114" t="str">
        <f t="shared" si="958"/>
        <v>A+J=</v>
      </c>
      <c r="AA1946" s="108">
        <f t="shared" si="959"/>
        <v>46132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5" x14ac:dyDescent="0.2">
      <c r="A1947" s="102">
        <f t="shared" si="951"/>
        <v>46122</v>
      </c>
      <c r="B1947" s="103">
        <f t="shared" si="943"/>
        <v>5.6230084200000006</v>
      </c>
      <c r="C1947" s="192">
        <f t="shared" si="961"/>
        <v>3.8424133139876622</v>
      </c>
      <c r="D1947" s="104">
        <f t="shared" si="952"/>
        <v>1143.3130000000001</v>
      </c>
      <c r="E1947" s="105">
        <f t="shared" si="938"/>
        <v>1146.575</v>
      </c>
      <c r="F1947" s="106">
        <f t="shared" si="939"/>
        <v>46073</v>
      </c>
      <c r="G1947" s="107">
        <f t="shared" si="944"/>
        <v>2.8531119649648495E-3</v>
      </c>
      <c r="H1947" s="108">
        <f t="shared" si="957"/>
        <v>46132</v>
      </c>
      <c r="I1947" s="108">
        <f t="shared" si="945"/>
        <v>46132</v>
      </c>
      <c r="J1947" s="109">
        <f t="shared" si="953"/>
        <v>20</v>
      </c>
      <c r="K1947" s="109">
        <f t="shared" si="942"/>
        <v>14</v>
      </c>
      <c r="L1947" s="8">
        <f t="shared" si="954"/>
        <v>1.0019963199999999</v>
      </c>
      <c r="M1947" s="110">
        <f t="shared" si="941"/>
        <v>1.00285311</v>
      </c>
      <c r="N1947" s="110">
        <f t="shared" si="936"/>
        <v>1.4484967707719008</v>
      </c>
      <c r="O1947" s="103">
        <f t="shared" si="940"/>
        <v>1.45138843</v>
      </c>
      <c r="P1947" s="103">
        <f t="shared" si="946"/>
        <v>5.5768342200000003</v>
      </c>
      <c r="Q1947" s="11">
        <f t="shared" si="960"/>
        <v>0</v>
      </c>
      <c r="R1947" s="30">
        <f t="shared" si="955"/>
        <v>0</v>
      </c>
      <c r="S1947" s="8">
        <f t="shared" si="947"/>
        <v>0</v>
      </c>
      <c r="T1947" s="113">
        <f t="shared" si="956"/>
        <v>0.16</v>
      </c>
      <c r="U1947" s="111">
        <f t="shared" si="937"/>
        <v>14</v>
      </c>
      <c r="V1947" s="111">
        <v>252</v>
      </c>
      <c r="W1947" s="110">
        <f t="shared" si="948"/>
        <v>1.0082796439999999</v>
      </c>
      <c r="X1947" s="103">
        <f t="shared" si="949"/>
        <v>4.6174199999999999E-2</v>
      </c>
      <c r="Y1947" s="103">
        <f t="shared" si="950"/>
        <v>0</v>
      </c>
      <c r="Z1947" s="114" t="str">
        <f t="shared" si="958"/>
        <v>A+J=</v>
      </c>
      <c r="AA1947" s="108">
        <f t="shared" si="959"/>
        <v>46132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5" x14ac:dyDescent="0.2">
      <c r="A1948" s="102">
        <f t="shared" si="951"/>
        <v>46123</v>
      </c>
      <c r="B1948" s="103">
        <f t="shared" si="943"/>
        <v>5.62712272</v>
      </c>
      <c r="C1948" s="192">
        <f t="shared" si="961"/>
        <v>3.8424133139876622</v>
      </c>
      <c r="D1948" s="104">
        <f t="shared" si="952"/>
        <v>1143.3130000000001</v>
      </c>
      <c r="E1948" s="105">
        <f t="shared" si="938"/>
        <v>1146.575</v>
      </c>
      <c r="F1948" s="106">
        <f t="shared" si="939"/>
        <v>46073</v>
      </c>
      <c r="G1948" s="107">
        <f t="shared" si="944"/>
        <v>2.8531119649648495E-3</v>
      </c>
      <c r="H1948" s="108">
        <f t="shared" si="957"/>
        <v>46132</v>
      </c>
      <c r="I1948" s="108">
        <f t="shared" si="945"/>
        <v>46132</v>
      </c>
      <c r="J1948" s="109">
        <f t="shared" si="953"/>
        <v>20</v>
      </c>
      <c r="K1948" s="109">
        <f t="shared" si="942"/>
        <v>15</v>
      </c>
      <c r="L1948" s="8">
        <f t="shared" si="954"/>
        <v>1.0021390699999999</v>
      </c>
      <c r="M1948" s="110">
        <f t="shared" si="941"/>
        <v>1.00285311</v>
      </c>
      <c r="N1948" s="110">
        <f t="shared" si="936"/>
        <v>1.4484967707719008</v>
      </c>
      <c r="O1948" s="103">
        <f t="shared" si="940"/>
        <v>1.4515952000000001</v>
      </c>
      <c r="P1948" s="103">
        <f t="shared" si="946"/>
        <v>5.5776287199999999</v>
      </c>
      <c r="Q1948" s="11">
        <f t="shared" si="960"/>
        <v>0</v>
      </c>
      <c r="R1948" s="30">
        <f t="shared" si="955"/>
        <v>0</v>
      </c>
      <c r="S1948" s="8">
        <f t="shared" si="947"/>
        <v>0</v>
      </c>
      <c r="T1948" s="113">
        <f t="shared" si="956"/>
        <v>0.16</v>
      </c>
      <c r="U1948" s="111">
        <f t="shared" si="937"/>
        <v>15</v>
      </c>
      <c r="V1948" s="111">
        <v>252</v>
      </c>
      <c r="W1948" s="110">
        <f t="shared" si="948"/>
        <v>1.008873664</v>
      </c>
      <c r="X1948" s="103">
        <f t="shared" si="949"/>
        <v>4.9494000000000003E-2</v>
      </c>
      <c r="Y1948" s="103">
        <f t="shared" si="950"/>
        <v>0</v>
      </c>
      <c r="Z1948" s="114" t="str">
        <f t="shared" si="958"/>
        <v>A+J=</v>
      </c>
      <c r="AA1948" s="108">
        <f t="shared" si="959"/>
        <v>46132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5" x14ac:dyDescent="0.2">
      <c r="A1949" s="102">
        <f t="shared" si="951"/>
        <v>46124</v>
      </c>
      <c r="B1949" s="103">
        <f t="shared" si="943"/>
        <v>5.62712272</v>
      </c>
      <c r="C1949" s="192">
        <f t="shared" si="961"/>
        <v>3.8424133139876622</v>
      </c>
      <c r="D1949" s="104">
        <f t="shared" si="952"/>
        <v>1143.3130000000001</v>
      </c>
      <c r="E1949" s="105">
        <f t="shared" si="938"/>
        <v>1146.575</v>
      </c>
      <c r="F1949" s="106">
        <f t="shared" si="939"/>
        <v>46073</v>
      </c>
      <c r="G1949" s="107">
        <f t="shared" si="944"/>
        <v>2.8531119649648495E-3</v>
      </c>
      <c r="H1949" s="108">
        <f t="shared" si="957"/>
        <v>46132</v>
      </c>
      <c r="I1949" s="108">
        <f t="shared" si="945"/>
        <v>46132</v>
      </c>
      <c r="J1949" s="109">
        <f t="shared" si="953"/>
        <v>20</v>
      </c>
      <c r="K1949" s="109">
        <f t="shared" si="942"/>
        <v>15</v>
      </c>
      <c r="L1949" s="8">
        <f t="shared" si="954"/>
        <v>1.0021390699999999</v>
      </c>
      <c r="M1949" s="110">
        <f t="shared" si="941"/>
        <v>1.00285311</v>
      </c>
      <c r="N1949" s="110">
        <f t="shared" si="936"/>
        <v>1.4484967707719008</v>
      </c>
      <c r="O1949" s="103">
        <f t="shared" si="940"/>
        <v>1.4515952000000001</v>
      </c>
      <c r="P1949" s="103">
        <f t="shared" si="946"/>
        <v>5.5776287199999999</v>
      </c>
      <c r="Q1949" s="11">
        <f t="shared" si="960"/>
        <v>0</v>
      </c>
      <c r="R1949" s="30">
        <f t="shared" si="955"/>
        <v>0</v>
      </c>
      <c r="S1949" s="8">
        <f t="shared" si="947"/>
        <v>0</v>
      </c>
      <c r="T1949" s="113">
        <f t="shared" si="956"/>
        <v>0.16</v>
      </c>
      <c r="U1949" s="111">
        <f t="shared" si="937"/>
        <v>15</v>
      </c>
      <c r="V1949" s="111">
        <v>252</v>
      </c>
      <c r="W1949" s="110">
        <f t="shared" si="948"/>
        <v>1.008873664</v>
      </c>
      <c r="X1949" s="103">
        <f t="shared" si="949"/>
        <v>4.9494000000000003E-2</v>
      </c>
      <c r="Y1949" s="103">
        <f t="shared" si="950"/>
        <v>0</v>
      </c>
      <c r="Z1949" s="114" t="str">
        <f t="shared" si="958"/>
        <v>A+J=</v>
      </c>
      <c r="AA1949" s="108">
        <f t="shared" si="959"/>
        <v>46132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5" x14ac:dyDescent="0.2">
      <c r="A1950" s="102">
        <f t="shared" si="951"/>
        <v>46125</v>
      </c>
      <c r="B1950" s="103">
        <f t="shared" si="943"/>
        <v>5.62712272</v>
      </c>
      <c r="C1950" s="192">
        <f t="shared" si="961"/>
        <v>3.8424133139876622</v>
      </c>
      <c r="D1950" s="104">
        <f t="shared" si="952"/>
        <v>1143.3130000000001</v>
      </c>
      <c r="E1950" s="105">
        <f t="shared" si="938"/>
        <v>1146.575</v>
      </c>
      <c r="F1950" s="106">
        <f t="shared" si="939"/>
        <v>46073</v>
      </c>
      <c r="G1950" s="107">
        <f t="shared" si="944"/>
        <v>2.8531119649648495E-3</v>
      </c>
      <c r="H1950" s="108">
        <f t="shared" si="957"/>
        <v>46132</v>
      </c>
      <c r="I1950" s="108">
        <f t="shared" si="945"/>
        <v>46132</v>
      </c>
      <c r="J1950" s="109">
        <f t="shared" si="953"/>
        <v>20</v>
      </c>
      <c r="K1950" s="109">
        <f t="shared" si="942"/>
        <v>15</v>
      </c>
      <c r="L1950" s="8">
        <f t="shared" si="954"/>
        <v>1.0021390699999999</v>
      </c>
      <c r="M1950" s="110">
        <f t="shared" si="941"/>
        <v>1.00285311</v>
      </c>
      <c r="N1950" s="110">
        <f t="shared" si="936"/>
        <v>1.4484967707719008</v>
      </c>
      <c r="O1950" s="103">
        <f t="shared" si="940"/>
        <v>1.4515952000000001</v>
      </c>
      <c r="P1950" s="103">
        <f t="shared" si="946"/>
        <v>5.5776287199999999</v>
      </c>
      <c r="Q1950" s="11">
        <f t="shared" si="960"/>
        <v>0</v>
      </c>
      <c r="R1950" s="30">
        <f t="shared" si="955"/>
        <v>0</v>
      </c>
      <c r="S1950" s="8">
        <f t="shared" si="947"/>
        <v>0</v>
      </c>
      <c r="T1950" s="113">
        <f t="shared" si="956"/>
        <v>0.16</v>
      </c>
      <c r="U1950" s="111">
        <f t="shared" si="937"/>
        <v>15</v>
      </c>
      <c r="V1950" s="111">
        <v>252</v>
      </c>
      <c r="W1950" s="110">
        <f t="shared" si="948"/>
        <v>1.008873664</v>
      </c>
      <c r="X1950" s="103">
        <f t="shared" si="949"/>
        <v>4.9494000000000003E-2</v>
      </c>
      <c r="Y1950" s="103">
        <f t="shared" si="950"/>
        <v>0</v>
      </c>
      <c r="Z1950" s="114" t="str">
        <f t="shared" si="958"/>
        <v>A+J=</v>
      </c>
      <c r="AA1950" s="108">
        <f t="shared" si="959"/>
        <v>46132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5" x14ac:dyDescent="0.2">
      <c r="A1951" s="102">
        <f t="shared" si="951"/>
        <v>46126</v>
      </c>
      <c r="B1951" s="103">
        <f t="shared" si="943"/>
        <v>5.6312399800000001</v>
      </c>
      <c r="C1951" s="192">
        <f t="shared" si="961"/>
        <v>3.8424133139876622</v>
      </c>
      <c r="D1951" s="104">
        <f t="shared" si="952"/>
        <v>1143.3130000000001</v>
      </c>
      <c r="E1951" s="105">
        <f t="shared" si="938"/>
        <v>1146.575</v>
      </c>
      <c r="F1951" s="106">
        <f t="shared" si="939"/>
        <v>46073</v>
      </c>
      <c r="G1951" s="107">
        <f t="shared" si="944"/>
        <v>2.8531119649648495E-3</v>
      </c>
      <c r="H1951" s="108">
        <f t="shared" si="957"/>
        <v>46132</v>
      </c>
      <c r="I1951" s="108">
        <f t="shared" si="945"/>
        <v>46132</v>
      </c>
      <c r="J1951" s="109">
        <f t="shared" si="953"/>
        <v>20</v>
      </c>
      <c r="K1951" s="109">
        <f t="shared" si="942"/>
        <v>16</v>
      </c>
      <c r="L1951" s="8">
        <f t="shared" si="954"/>
        <v>1.00228183</v>
      </c>
      <c r="M1951" s="110">
        <f t="shared" si="941"/>
        <v>1.00285311</v>
      </c>
      <c r="N1951" s="110">
        <f t="shared" ref="N1951:N1987" si="962">IF(I1951&gt;I1950,N1950*M1951,N1950)</f>
        <v>1.4484967707719008</v>
      </c>
      <c r="O1951" s="103">
        <f t="shared" si="940"/>
        <v>1.4518019900000001</v>
      </c>
      <c r="P1951" s="103">
        <f t="shared" si="946"/>
        <v>5.5784232899999999</v>
      </c>
      <c r="Q1951" s="11">
        <f t="shared" si="960"/>
        <v>0</v>
      </c>
      <c r="R1951" s="30">
        <f t="shared" si="955"/>
        <v>0</v>
      </c>
      <c r="S1951" s="8">
        <f t="shared" si="947"/>
        <v>0</v>
      </c>
      <c r="T1951" s="113">
        <f t="shared" si="956"/>
        <v>0.16</v>
      </c>
      <c r="U1951" s="111">
        <f t="shared" si="937"/>
        <v>16</v>
      </c>
      <c r="V1951" s="111">
        <v>252</v>
      </c>
      <c r="W1951" s="110">
        <f t="shared" si="948"/>
        <v>1.0094680330000001</v>
      </c>
      <c r="X1951" s="103">
        <f t="shared" si="949"/>
        <v>5.2816689999999999E-2</v>
      </c>
      <c r="Y1951" s="103">
        <f t="shared" si="950"/>
        <v>0</v>
      </c>
      <c r="Z1951" s="114" t="str">
        <f t="shared" si="958"/>
        <v>A+J=</v>
      </c>
      <c r="AA1951" s="108">
        <f t="shared" si="959"/>
        <v>46132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5" x14ac:dyDescent="0.2">
      <c r="A1952" s="102">
        <f t="shared" si="951"/>
        <v>46127</v>
      </c>
      <c r="B1952" s="103">
        <f t="shared" si="943"/>
        <v>5.6353603100000003</v>
      </c>
      <c r="C1952" s="192">
        <f t="shared" si="961"/>
        <v>3.8424133139876622</v>
      </c>
      <c r="D1952" s="104">
        <f t="shared" si="952"/>
        <v>1143.3130000000001</v>
      </c>
      <c r="E1952" s="105">
        <f t="shared" si="938"/>
        <v>1146.575</v>
      </c>
      <c r="F1952" s="106">
        <f t="shared" si="939"/>
        <v>46073</v>
      </c>
      <c r="G1952" s="107">
        <f t="shared" si="944"/>
        <v>2.8531119649648495E-3</v>
      </c>
      <c r="H1952" s="108">
        <f t="shared" si="957"/>
        <v>46132</v>
      </c>
      <c r="I1952" s="108">
        <f t="shared" si="945"/>
        <v>46132</v>
      </c>
      <c r="J1952" s="109">
        <f t="shared" si="953"/>
        <v>20</v>
      </c>
      <c r="K1952" s="109">
        <f t="shared" si="942"/>
        <v>17</v>
      </c>
      <c r="L1952" s="8">
        <f t="shared" si="954"/>
        <v>1.00242462</v>
      </c>
      <c r="M1952" s="110">
        <f t="shared" si="941"/>
        <v>1.00285311</v>
      </c>
      <c r="N1952" s="110">
        <f t="shared" si="962"/>
        <v>1.4484967707719008</v>
      </c>
      <c r="O1952" s="103">
        <f t="shared" si="940"/>
        <v>1.4520088200000001</v>
      </c>
      <c r="P1952" s="103">
        <f t="shared" si="946"/>
        <v>5.5792180199999999</v>
      </c>
      <c r="Q1952" s="11">
        <f t="shared" si="960"/>
        <v>0</v>
      </c>
      <c r="R1952" s="30">
        <f t="shared" si="955"/>
        <v>0</v>
      </c>
      <c r="S1952" s="8">
        <f t="shared" si="947"/>
        <v>0</v>
      </c>
      <c r="T1952" s="113">
        <f t="shared" si="956"/>
        <v>0.16</v>
      </c>
      <c r="U1952" s="111">
        <f t="shared" si="937"/>
        <v>17</v>
      </c>
      <c r="V1952" s="111">
        <v>252</v>
      </c>
      <c r="W1952" s="110">
        <f t="shared" si="948"/>
        <v>1.0100627529999999</v>
      </c>
      <c r="X1952" s="103">
        <f t="shared" si="949"/>
        <v>5.6142289999999997E-2</v>
      </c>
      <c r="Y1952" s="103">
        <f t="shared" si="950"/>
        <v>0</v>
      </c>
      <c r="Z1952" s="114" t="str">
        <f t="shared" si="958"/>
        <v>A+J=</v>
      </c>
      <c r="AA1952" s="108">
        <f t="shared" si="959"/>
        <v>46132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5" x14ac:dyDescent="0.2">
      <c r="A1953" s="102">
        <f t="shared" si="951"/>
        <v>46128</v>
      </c>
      <c r="B1953" s="103">
        <f t="shared" si="943"/>
        <v>5.6394836399999999</v>
      </c>
      <c r="C1953" s="192">
        <f t="shared" si="961"/>
        <v>3.8424133139876622</v>
      </c>
      <c r="D1953" s="104">
        <f t="shared" si="952"/>
        <v>1143.3130000000001</v>
      </c>
      <c r="E1953" s="105">
        <f t="shared" si="938"/>
        <v>1146.575</v>
      </c>
      <c r="F1953" s="106">
        <f t="shared" si="939"/>
        <v>46073</v>
      </c>
      <c r="G1953" s="107">
        <f t="shared" si="944"/>
        <v>2.8531119649648495E-3</v>
      </c>
      <c r="H1953" s="108">
        <f t="shared" si="957"/>
        <v>46132</v>
      </c>
      <c r="I1953" s="108">
        <f t="shared" si="945"/>
        <v>46132</v>
      </c>
      <c r="J1953" s="109">
        <f t="shared" si="953"/>
        <v>20</v>
      </c>
      <c r="K1953" s="109">
        <f t="shared" si="942"/>
        <v>18</v>
      </c>
      <c r="L1953" s="8">
        <f t="shared" si="954"/>
        <v>1.00256743</v>
      </c>
      <c r="M1953" s="110">
        <f t="shared" si="941"/>
        <v>1.00285311</v>
      </c>
      <c r="N1953" s="110">
        <f t="shared" si="962"/>
        <v>1.4484967707719008</v>
      </c>
      <c r="O1953" s="103">
        <f t="shared" si="940"/>
        <v>1.4522156799999999</v>
      </c>
      <c r="P1953" s="103">
        <f t="shared" si="946"/>
        <v>5.5800128600000001</v>
      </c>
      <c r="Q1953" s="11">
        <f t="shared" si="960"/>
        <v>0</v>
      </c>
      <c r="R1953" s="30">
        <f t="shared" si="955"/>
        <v>0</v>
      </c>
      <c r="S1953" s="8">
        <f t="shared" si="947"/>
        <v>0</v>
      </c>
      <c r="T1953" s="113">
        <f t="shared" si="956"/>
        <v>0.16</v>
      </c>
      <c r="U1953" s="111">
        <f t="shared" si="937"/>
        <v>18</v>
      </c>
      <c r="V1953" s="111">
        <v>252</v>
      </c>
      <c r="W1953" s="110">
        <f t="shared" si="948"/>
        <v>1.0106578230000001</v>
      </c>
      <c r="X1953" s="103">
        <f t="shared" si="949"/>
        <v>5.9470780000000001E-2</v>
      </c>
      <c r="Y1953" s="103">
        <f t="shared" si="950"/>
        <v>0</v>
      </c>
      <c r="Z1953" s="114" t="str">
        <f t="shared" si="958"/>
        <v>A+J=</v>
      </c>
      <c r="AA1953" s="108">
        <f t="shared" si="959"/>
        <v>46132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5" x14ac:dyDescent="0.2">
      <c r="A1954" s="102">
        <f t="shared" si="951"/>
        <v>46129</v>
      </c>
      <c r="B1954" s="103">
        <f t="shared" si="943"/>
        <v>5.6436100100000006</v>
      </c>
      <c r="C1954" s="192">
        <f t="shared" si="961"/>
        <v>3.8424133139876622</v>
      </c>
      <c r="D1954" s="104">
        <f t="shared" si="952"/>
        <v>1143.3130000000001</v>
      </c>
      <c r="E1954" s="105">
        <f t="shared" si="938"/>
        <v>1146.575</v>
      </c>
      <c r="F1954" s="106">
        <f t="shared" si="939"/>
        <v>46073</v>
      </c>
      <c r="G1954" s="107">
        <f t="shared" si="944"/>
        <v>2.8531119649648495E-3</v>
      </c>
      <c r="H1954" s="108">
        <f t="shared" si="957"/>
        <v>46132</v>
      </c>
      <c r="I1954" s="108">
        <f t="shared" si="945"/>
        <v>46132</v>
      </c>
      <c r="J1954" s="109">
        <f t="shared" si="953"/>
        <v>20</v>
      </c>
      <c r="K1954" s="109">
        <f t="shared" si="942"/>
        <v>19</v>
      </c>
      <c r="L1954" s="8">
        <f t="shared" si="954"/>
        <v>1.00271026</v>
      </c>
      <c r="M1954" s="110">
        <f t="shared" si="941"/>
        <v>1.00285311</v>
      </c>
      <c r="N1954" s="110">
        <f t="shared" si="962"/>
        <v>1.4484967707719008</v>
      </c>
      <c r="O1954" s="103">
        <f t="shared" si="940"/>
        <v>1.45242257</v>
      </c>
      <c r="P1954" s="103">
        <f t="shared" si="946"/>
        <v>5.5808078200000004</v>
      </c>
      <c r="Q1954" s="11">
        <f t="shared" si="960"/>
        <v>0</v>
      </c>
      <c r="R1954" s="30">
        <f t="shared" si="955"/>
        <v>0</v>
      </c>
      <c r="S1954" s="8">
        <f t="shared" si="947"/>
        <v>0</v>
      </c>
      <c r="T1954" s="113">
        <f t="shared" si="956"/>
        <v>0.16</v>
      </c>
      <c r="U1954" s="111">
        <f t="shared" si="937"/>
        <v>19</v>
      </c>
      <c r="V1954" s="111">
        <v>252</v>
      </c>
      <c r="W1954" s="110">
        <f t="shared" si="948"/>
        <v>1.0112532439999999</v>
      </c>
      <c r="X1954" s="103">
        <f t="shared" si="949"/>
        <v>6.2802189999999994E-2</v>
      </c>
      <c r="Y1954" s="103">
        <f t="shared" si="950"/>
        <v>0</v>
      </c>
      <c r="Z1954" s="114" t="str">
        <f t="shared" si="958"/>
        <v>A+J=</v>
      </c>
      <c r="AA1954" s="108">
        <f t="shared" si="959"/>
        <v>46132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5" x14ac:dyDescent="0.2">
      <c r="A1955" s="102">
        <f t="shared" si="951"/>
        <v>46130</v>
      </c>
      <c r="B1955" s="103">
        <f t="shared" si="943"/>
        <v>5.64773938</v>
      </c>
      <c r="C1955" s="192">
        <f t="shared" si="961"/>
        <v>3.8424133139876622</v>
      </c>
      <c r="D1955" s="104">
        <f t="shared" si="952"/>
        <v>1143.3130000000001</v>
      </c>
      <c r="E1955" s="105">
        <f t="shared" si="938"/>
        <v>1146.575</v>
      </c>
      <c r="F1955" s="106">
        <f t="shared" si="939"/>
        <v>46073</v>
      </c>
      <c r="G1955" s="107">
        <f t="shared" si="944"/>
        <v>2.8531119649648495E-3</v>
      </c>
      <c r="H1955" s="108">
        <f t="shared" si="957"/>
        <v>46132</v>
      </c>
      <c r="I1955" s="108">
        <f t="shared" si="945"/>
        <v>46132</v>
      </c>
      <c r="J1955" s="109">
        <f t="shared" si="953"/>
        <v>20</v>
      </c>
      <c r="K1955" s="109">
        <f t="shared" si="942"/>
        <v>20</v>
      </c>
      <c r="L1955" s="8">
        <f t="shared" si="954"/>
        <v>1.00285311</v>
      </c>
      <c r="M1955" s="110">
        <f t="shared" si="941"/>
        <v>1.00285311</v>
      </c>
      <c r="N1955" s="110">
        <f t="shared" si="962"/>
        <v>1.4484967707719008</v>
      </c>
      <c r="O1955" s="103">
        <f t="shared" si="940"/>
        <v>1.4526294900000001</v>
      </c>
      <c r="P1955" s="103">
        <f t="shared" si="946"/>
        <v>5.5816028900000001</v>
      </c>
      <c r="Q1955" s="11">
        <f t="shared" si="960"/>
        <v>0</v>
      </c>
      <c r="R1955" s="30">
        <f t="shared" si="955"/>
        <v>0</v>
      </c>
      <c r="S1955" s="8">
        <f t="shared" si="947"/>
        <v>0</v>
      </c>
      <c r="T1955" s="113">
        <f t="shared" si="956"/>
        <v>0.16</v>
      </c>
      <c r="U1955" s="111">
        <f t="shared" si="937"/>
        <v>20</v>
      </c>
      <c r="V1955" s="111">
        <v>252</v>
      </c>
      <c r="W1955" s="110">
        <f t="shared" si="948"/>
        <v>1.0118490149999999</v>
      </c>
      <c r="X1955" s="103">
        <f t="shared" si="949"/>
        <v>6.6136490000000006E-2</v>
      </c>
      <c r="Y1955" s="103">
        <f t="shared" si="950"/>
        <v>0</v>
      </c>
      <c r="Z1955" s="114" t="str">
        <f t="shared" si="958"/>
        <v>A+J=</v>
      </c>
      <c r="AA1955" s="108">
        <f t="shared" si="959"/>
        <v>46132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5" x14ac:dyDescent="0.2">
      <c r="A1956" s="102">
        <f t="shared" si="951"/>
        <v>46131</v>
      </c>
      <c r="B1956" s="103">
        <f t="shared" si="943"/>
        <v>5.64773938</v>
      </c>
      <c r="C1956" s="192">
        <f t="shared" si="961"/>
        <v>3.8424133139876622</v>
      </c>
      <c r="D1956" s="104">
        <f t="shared" si="952"/>
        <v>1143.3130000000001</v>
      </c>
      <c r="E1956" s="105">
        <f t="shared" si="938"/>
        <v>1146.575</v>
      </c>
      <c r="F1956" s="106">
        <f t="shared" si="939"/>
        <v>46073</v>
      </c>
      <c r="G1956" s="107">
        <f t="shared" si="944"/>
        <v>2.8531119649648495E-3</v>
      </c>
      <c r="H1956" s="108">
        <f t="shared" si="957"/>
        <v>46132</v>
      </c>
      <c r="I1956" s="108">
        <f t="shared" si="945"/>
        <v>46132</v>
      </c>
      <c r="J1956" s="109">
        <f t="shared" si="953"/>
        <v>20</v>
      </c>
      <c r="K1956" s="109">
        <f t="shared" si="942"/>
        <v>20</v>
      </c>
      <c r="L1956" s="8">
        <f t="shared" si="954"/>
        <v>1.00285311</v>
      </c>
      <c r="M1956" s="110">
        <f t="shared" si="941"/>
        <v>1.00285311</v>
      </c>
      <c r="N1956" s="110">
        <f t="shared" si="962"/>
        <v>1.4484967707719008</v>
      </c>
      <c r="O1956" s="103">
        <f t="shared" si="940"/>
        <v>1.4526294900000001</v>
      </c>
      <c r="P1956" s="103">
        <f t="shared" si="946"/>
        <v>5.5816028900000001</v>
      </c>
      <c r="Q1956" s="11">
        <f t="shared" si="960"/>
        <v>0</v>
      </c>
      <c r="R1956" s="30">
        <f t="shared" si="955"/>
        <v>0</v>
      </c>
      <c r="S1956" s="8">
        <f t="shared" si="947"/>
        <v>0</v>
      </c>
      <c r="T1956" s="113">
        <f t="shared" si="956"/>
        <v>0.16</v>
      </c>
      <c r="U1956" s="111">
        <f t="shared" si="937"/>
        <v>20</v>
      </c>
      <c r="V1956" s="111">
        <v>252</v>
      </c>
      <c r="W1956" s="110">
        <f t="shared" si="948"/>
        <v>1.0118490149999999</v>
      </c>
      <c r="X1956" s="103">
        <f t="shared" si="949"/>
        <v>6.6136490000000006E-2</v>
      </c>
      <c r="Y1956" s="103">
        <f t="shared" si="950"/>
        <v>0</v>
      </c>
      <c r="Z1956" s="114" t="str">
        <f t="shared" si="958"/>
        <v>A+J=</v>
      </c>
      <c r="AA1956" s="108">
        <f t="shared" si="959"/>
        <v>46132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5" x14ac:dyDescent="0.2">
      <c r="A1957" s="102">
        <f t="shared" si="951"/>
        <v>46132</v>
      </c>
      <c r="B1957" s="103">
        <f t="shared" si="943"/>
        <v>5.64773938</v>
      </c>
      <c r="C1957" s="192">
        <f t="shared" si="961"/>
        <v>3.8424133139876622</v>
      </c>
      <c r="D1957" s="104">
        <f t="shared" si="952"/>
        <v>1143.3130000000001</v>
      </c>
      <c r="E1957" s="105">
        <f t="shared" si="938"/>
        <v>1146.575</v>
      </c>
      <c r="F1957" s="106">
        <f t="shared" si="939"/>
        <v>46073</v>
      </c>
      <c r="G1957" s="107">
        <f t="shared" si="944"/>
        <v>2.8531119649648495E-3</v>
      </c>
      <c r="H1957" s="108">
        <f t="shared" si="957"/>
        <v>46162</v>
      </c>
      <c r="I1957" s="108">
        <f t="shared" si="945"/>
        <v>46132</v>
      </c>
      <c r="J1957" s="109">
        <f t="shared" si="953"/>
        <v>20</v>
      </c>
      <c r="K1957" s="109">
        <f t="shared" si="942"/>
        <v>20</v>
      </c>
      <c r="L1957" s="8">
        <f t="shared" si="954"/>
        <v>1.00285311</v>
      </c>
      <c r="M1957" s="110">
        <f t="shared" si="941"/>
        <v>1.00285311</v>
      </c>
      <c r="N1957" s="110">
        <f t="shared" si="962"/>
        <v>1.4484967707719008</v>
      </c>
      <c r="O1957" s="103">
        <f t="shared" si="940"/>
        <v>1.4526294900000001</v>
      </c>
      <c r="P1957" s="103">
        <f t="shared" si="946"/>
        <v>5.5816028900000001</v>
      </c>
      <c r="Q1957" s="11">
        <f t="shared" si="960"/>
        <v>64</v>
      </c>
      <c r="R1957" s="30">
        <f t="shared" si="955"/>
        <v>1</v>
      </c>
      <c r="S1957" s="8">
        <f t="shared" si="947"/>
        <v>5.5816028900000001</v>
      </c>
      <c r="T1957" s="113">
        <f t="shared" si="956"/>
        <v>0.16</v>
      </c>
      <c r="U1957" s="111">
        <f t="shared" ref="U1957:U1987" si="963">IF(Q1956&gt;0,1,IF(K1957=K1956,U1956,U1956+1))</f>
        <v>20</v>
      </c>
      <c r="V1957" s="111">
        <v>252</v>
      </c>
      <c r="W1957" s="110">
        <f t="shared" si="948"/>
        <v>1.0118490149999999</v>
      </c>
      <c r="X1957" s="103">
        <f t="shared" si="949"/>
        <v>6.6136490000000006E-2</v>
      </c>
      <c r="Y1957" s="103">
        <f t="shared" si="950"/>
        <v>5.64773938</v>
      </c>
      <c r="Z1957" s="114" t="str">
        <f t="shared" si="958"/>
        <v>A+J=</v>
      </c>
      <c r="AA1957" s="108">
        <f t="shared" si="959"/>
        <v>46132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5" x14ac:dyDescent="0.2">
      <c r="A1958" s="102">
        <f t="shared" si="951"/>
        <v>46133</v>
      </c>
      <c r="B1958" s="103">
        <f t="shared" si="943"/>
        <v>0</v>
      </c>
      <c r="C1958" s="192">
        <f t="shared" si="961"/>
        <v>1.8360553077911845E-9</v>
      </c>
      <c r="D1958" s="104">
        <f t="shared" si="952"/>
        <v>1143.3130000000001</v>
      </c>
      <c r="E1958" s="105">
        <f t="shared" si="938"/>
        <v>1146.575</v>
      </c>
      <c r="F1958" s="106">
        <f t="shared" si="939"/>
        <v>46101</v>
      </c>
      <c r="G1958" s="107">
        <f t="shared" si="944"/>
        <v>2.8531119649648495E-3</v>
      </c>
      <c r="H1958" s="108">
        <f t="shared" si="957"/>
        <v>46162</v>
      </c>
      <c r="I1958" s="108">
        <f t="shared" si="945"/>
        <v>46162</v>
      </c>
      <c r="J1958" s="109">
        <f t="shared" si="953"/>
        <v>20</v>
      </c>
      <c r="K1958" s="109">
        <f t="shared" si="942"/>
        <v>1</v>
      </c>
      <c r="L1958" s="8">
        <f t="shared" si="954"/>
        <v>1.00014246</v>
      </c>
      <c r="M1958" s="110">
        <f t="shared" si="941"/>
        <v>1.00285311</v>
      </c>
      <c r="N1958" s="110">
        <f t="shared" si="962"/>
        <v>1.4526294913935578</v>
      </c>
      <c r="O1958" s="103">
        <f t="shared" si="940"/>
        <v>1.4528364300000001</v>
      </c>
      <c r="P1958" s="103">
        <f t="shared" si="946"/>
        <v>0</v>
      </c>
      <c r="Q1958" s="11">
        <f t="shared" si="960"/>
        <v>0</v>
      </c>
      <c r="R1958" s="30">
        <f t="shared" si="955"/>
        <v>0</v>
      </c>
      <c r="S1958" s="8">
        <f t="shared" si="947"/>
        <v>0</v>
      </c>
      <c r="T1958" s="113">
        <f t="shared" si="956"/>
        <v>0.16</v>
      </c>
      <c r="U1958" s="111">
        <f t="shared" si="963"/>
        <v>1</v>
      </c>
      <c r="V1958" s="111">
        <v>252</v>
      </c>
      <c r="W1958" s="110">
        <f t="shared" si="948"/>
        <v>1.0005891419999999</v>
      </c>
      <c r="X1958" s="103">
        <f t="shared" si="949"/>
        <v>0</v>
      </c>
      <c r="Y1958" s="103">
        <f t="shared" si="950"/>
        <v>0</v>
      </c>
      <c r="Z1958" s="114" t="str">
        <f t="shared" si="958"/>
        <v>A+J=</v>
      </c>
      <c r="AA1958" s="108">
        <f t="shared" si="959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5" x14ac:dyDescent="0.2">
      <c r="A1959" s="102">
        <f t="shared" si="951"/>
        <v>46134</v>
      </c>
      <c r="B1959" s="103">
        <f t="shared" si="943"/>
        <v>0</v>
      </c>
      <c r="C1959" s="192">
        <f t="shared" si="961"/>
        <v>1.8360553077911845E-9</v>
      </c>
      <c r="D1959" s="104">
        <f t="shared" si="952"/>
        <v>1143.3130000000001</v>
      </c>
      <c r="E1959" s="105">
        <f t="shared" si="938"/>
        <v>1146.575</v>
      </c>
      <c r="F1959" s="106">
        <f t="shared" si="939"/>
        <v>46101</v>
      </c>
      <c r="G1959" s="107">
        <f t="shared" si="944"/>
        <v>2.8531119649648495E-3</v>
      </c>
      <c r="H1959" s="108">
        <f t="shared" si="957"/>
        <v>46162</v>
      </c>
      <c r="I1959" s="108">
        <f t="shared" si="945"/>
        <v>46162</v>
      </c>
      <c r="J1959" s="109">
        <f t="shared" si="953"/>
        <v>20</v>
      </c>
      <c r="K1959" s="109">
        <f t="shared" si="942"/>
        <v>1</v>
      </c>
      <c r="L1959" s="8">
        <f t="shared" si="954"/>
        <v>1.00014246</v>
      </c>
      <c r="M1959" s="110">
        <f t="shared" si="941"/>
        <v>1.00285311</v>
      </c>
      <c r="N1959" s="110">
        <f t="shared" si="962"/>
        <v>1.4526294913935578</v>
      </c>
      <c r="O1959" s="103">
        <f t="shared" si="940"/>
        <v>1.4528364300000001</v>
      </c>
      <c r="P1959" s="103">
        <f t="shared" si="946"/>
        <v>0</v>
      </c>
      <c r="Q1959" s="11">
        <f t="shared" si="960"/>
        <v>0</v>
      </c>
      <c r="R1959" s="30">
        <f t="shared" si="955"/>
        <v>0</v>
      </c>
      <c r="S1959" s="8">
        <f t="shared" si="947"/>
        <v>0</v>
      </c>
      <c r="T1959" s="113">
        <f t="shared" si="956"/>
        <v>0.16</v>
      </c>
      <c r="U1959" s="111">
        <f t="shared" si="963"/>
        <v>1</v>
      </c>
      <c r="V1959" s="111">
        <v>252</v>
      </c>
      <c r="W1959" s="110">
        <f t="shared" si="948"/>
        <v>1.0005891419999999</v>
      </c>
      <c r="X1959" s="103">
        <f t="shared" si="949"/>
        <v>0</v>
      </c>
      <c r="Y1959" s="103">
        <f t="shared" si="950"/>
        <v>0</v>
      </c>
      <c r="Z1959" s="114" t="str">
        <f t="shared" si="958"/>
        <v>A+J=</v>
      </c>
      <c r="AA1959" s="108">
        <f t="shared" si="959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5" x14ac:dyDescent="0.2">
      <c r="A1960" s="102">
        <f t="shared" si="951"/>
        <v>46135</v>
      </c>
      <c r="B1960" s="103">
        <f t="shared" si="943"/>
        <v>0</v>
      </c>
      <c r="C1960" s="192">
        <f t="shared" si="961"/>
        <v>1.8360553077911845E-9</v>
      </c>
      <c r="D1960" s="104">
        <f t="shared" si="952"/>
        <v>1143.3130000000001</v>
      </c>
      <c r="E1960" s="105">
        <f t="shared" ref="E1960:E1987" si="964">IF($K1960=1,VLOOKUP($A1959,$AO$10:$AS$165,4),E1959)</f>
        <v>1146.575</v>
      </c>
      <c r="F1960" s="106">
        <f t="shared" ref="F1960:F1987" si="965">IF($K1960=1,VLOOKUP($A1959,$AO$10:$AS$165,5),F1959)</f>
        <v>46101</v>
      </c>
      <c r="G1960" s="107">
        <f t="shared" si="944"/>
        <v>2.8531119649648495E-3</v>
      </c>
      <c r="H1960" s="108">
        <f t="shared" si="957"/>
        <v>46162</v>
      </c>
      <c r="I1960" s="108">
        <f t="shared" si="945"/>
        <v>46162</v>
      </c>
      <c r="J1960" s="109">
        <f t="shared" si="953"/>
        <v>20</v>
      </c>
      <c r="K1960" s="109">
        <f t="shared" si="942"/>
        <v>2</v>
      </c>
      <c r="L1960" s="8">
        <f t="shared" si="954"/>
        <v>1.00028494</v>
      </c>
      <c r="M1960" s="110">
        <f t="shared" si="941"/>
        <v>1.00285311</v>
      </c>
      <c r="N1960" s="110">
        <f t="shared" si="962"/>
        <v>1.4526294913935578</v>
      </c>
      <c r="O1960" s="103">
        <f t="shared" si="940"/>
        <v>1.4530434000000001</v>
      </c>
      <c r="P1960" s="103">
        <f t="shared" si="946"/>
        <v>0</v>
      </c>
      <c r="Q1960" s="11">
        <f t="shared" si="960"/>
        <v>0</v>
      </c>
      <c r="R1960" s="30">
        <f t="shared" si="955"/>
        <v>0</v>
      </c>
      <c r="S1960" s="8">
        <f t="shared" si="947"/>
        <v>0</v>
      </c>
      <c r="T1960" s="113">
        <f t="shared" si="956"/>
        <v>0.16</v>
      </c>
      <c r="U1960" s="111">
        <f t="shared" si="963"/>
        <v>2</v>
      </c>
      <c r="V1960" s="111">
        <v>252</v>
      </c>
      <c r="W1960" s="110">
        <f t="shared" si="948"/>
        <v>1.0011786300000001</v>
      </c>
      <c r="X1960" s="103">
        <f t="shared" si="949"/>
        <v>0</v>
      </c>
      <c r="Y1960" s="103">
        <f t="shared" si="950"/>
        <v>0</v>
      </c>
      <c r="Z1960" s="114" t="str">
        <f t="shared" si="958"/>
        <v>A+J=</v>
      </c>
      <c r="AA1960" s="108">
        <f t="shared" si="959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5" x14ac:dyDescent="0.2">
      <c r="A1961" s="102">
        <f t="shared" si="951"/>
        <v>46136</v>
      </c>
      <c r="B1961" s="103">
        <f t="shared" si="943"/>
        <v>0</v>
      </c>
      <c r="C1961" s="192">
        <f t="shared" si="961"/>
        <v>1.8360553077911845E-9</v>
      </c>
      <c r="D1961" s="104">
        <f t="shared" si="952"/>
        <v>1143.3130000000001</v>
      </c>
      <c r="E1961" s="105">
        <f t="shared" si="964"/>
        <v>1146.575</v>
      </c>
      <c r="F1961" s="106">
        <f t="shared" si="965"/>
        <v>46101</v>
      </c>
      <c r="G1961" s="107">
        <f t="shared" si="944"/>
        <v>2.8531119649648495E-3</v>
      </c>
      <c r="H1961" s="108">
        <f t="shared" si="957"/>
        <v>46162</v>
      </c>
      <c r="I1961" s="108">
        <f t="shared" si="945"/>
        <v>46162</v>
      </c>
      <c r="J1961" s="109">
        <f t="shared" si="953"/>
        <v>20</v>
      </c>
      <c r="K1961" s="109">
        <f t="shared" si="942"/>
        <v>3</v>
      </c>
      <c r="L1961" s="8">
        <f t="shared" si="954"/>
        <v>1.0004274399999999</v>
      </c>
      <c r="M1961" s="110">
        <f t="shared" si="941"/>
        <v>1.00285311</v>
      </c>
      <c r="N1961" s="110">
        <f t="shared" si="962"/>
        <v>1.4526294913935578</v>
      </c>
      <c r="O1961" s="103">
        <f t="shared" ref="O1961:O1987" si="966">TRUNC(TRUNC((L1961*N1961),15),8)</f>
        <v>1.4532503999999999</v>
      </c>
      <c r="P1961" s="103">
        <f t="shared" si="946"/>
        <v>0</v>
      </c>
      <c r="Q1961" s="11">
        <f t="shared" si="960"/>
        <v>0</v>
      </c>
      <c r="R1961" s="30">
        <f t="shared" si="955"/>
        <v>0</v>
      </c>
      <c r="S1961" s="8">
        <f t="shared" si="947"/>
        <v>0</v>
      </c>
      <c r="T1961" s="113">
        <f t="shared" si="956"/>
        <v>0.16</v>
      </c>
      <c r="U1961" s="111">
        <f t="shared" si="963"/>
        <v>3</v>
      </c>
      <c r="V1961" s="111">
        <v>252</v>
      </c>
      <c r="W1961" s="110">
        <f t="shared" si="948"/>
        <v>1.001768467</v>
      </c>
      <c r="X1961" s="103">
        <f t="shared" si="949"/>
        <v>0</v>
      </c>
      <c r="Y1961" s="103">
        <f t="shared" si="950"/>
        <v>0</v>
      </c>
      <c r="Z1961" s="114" t="str">
        <f t="shared" si="958"/>
        <v>A+J=</v>
      </c>
      <c r="AA1961" s="108">
        <f t="shared" si="959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5" x14ac:dyDescent="0.2">
      <c r="A1962" s="102">
        <f t="shared" si="951"/>
        <v>46137</v>
      </c>
      <c r="B1962" s="103">
        <f t="shared" si="943"/>
        <v>0</v>
      </c>
      <c r="C1962" s="192">
        <f t="shared" si="961"/>
        <v>1.8360553077911845E-9</v>
      </c>
      <c r="D1962" s="104">
        <f t="shared" si="952"/>
        <v>1143.3130000000001</v>
      </c>
      <c r="E1962" s="105">
        <f t="shared" si="964"/>
        <v>1146.575</v>
      </c>
      <c r="F1962" s="106">
        <f t="shared" si="965"/>
        <v>46101</v>
      </c>
      <c r="G1962" s="107">
        <f t="shared" si="944"/>
        <v>2.8531119649648495E-3</v>
      </c>
      <c r="H1962" s="108">
        <f t="shared" si="957"/>
        <v>46162</v>
      </c>
      <c r="I1962" s="108">
        <f t="shared" si="945"/>
        <v>46162</v>
      </c>
      <c r="J1962" s="109">
        <f t="shared" si="953"/>
        <v>20</v>
      </c>
      <c r="K1962" s="109">
        <f t="shared" si="942"/>
        <v>4</v>
      </c>
      <c r="L1962" s="8">
        <f t="shared" si="954"/>
        <v>1.0005699699999999</v>
      </c>
      <c r="M1962" s="110">
        <f t="shared" ref="M1962:M1987" si="967">IF(I1962&gt;I1961,L1961,M1961)</f>
        <v>1.00285311</v>
      </c>
      <c r="N1962" s="110">
        <f t="shared" si="962"/>
        <v>1.4526294913935578</v>
      </c>
      <c r="O1962" s="103">
        <f t="shared" si="966"/>
        <v>1.45345744</v>
      </c>
      <c r="P1962" s="103">
        <f t="shared" si="946"/>
        <v>0</v>
      </c>
      <c r="Q1962" s="11">
        <f t="shared" si="960"/>
        <v>0</v>
      </c>
      <c r="R1962" s="30">
        <f t="shared" si="955"/>
        <v>0</v>
      </c>
      <c r="S1962" s="8">
        <f t="shared" si="947"/>
        <v>0</v>
      </c>
      <c r="T1962" s="113">
        <f t="shared" si="956"/>
        <v>0.16</v>
      </c>
      <c r="U1962" s="111">
        <f t="shared" si="963"/>
        <v>4</v>
      </c>
      <c r="V1962" s="111">
        <v>252</v>
      </c>
      <c r="W1962" s="110">
        <f t="shared" si="948"/>
        <v>1.0023586499999999</v>
      </c>
      <c r="X1962" s="103">
        <f t="shared" si="949"/>
        <v>0</v>
      </c>
      <c r="Y1962" s="103">
        <f t="shared" si="950"/>
        <v>0</v>
      </c>
      <c r="Z1962" s="114" t="str">
        <f t="shared" si="958"/>
        <v>A+J=</v>
      </c>
      <c r="AA1962" s="108">
        <f t="shared" si="959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5" x14ac:dyDescent="0.2">
      <c r="A1963" s="102">
        <f t="shared" si="951"/>
        <v>46138</v>
      </c>
      <c r="B1963" s="103">
        <f t="shared" si="943"/>
        <v>0</v>
      </c>
      <c r="C1963" s="192">
        <f t="shared" si="961"/>
        <v>1.8360553077911845E-9</v>
      </c>
      <c r="D1963" s="104">
        <f t="shared" si="952"/>
        <v>1143.3130000000001</v>
      </c>
      <c r="E1963" s="105">
        <f t="shared" si="964"/>
        <v>1146.575</v>
      </c>
      <c r="F1963" s="106">
        <f t="shared" si="965"/>
        <v>46101</v>
      </c>
      <c r="G1963" s="107">
        <f t="shared" si="944"/>
        <v>2.8531119649648495E-3</v>
      </c>
      <c r="H1963" s="108">
        <f t="shared" si="957"/>
        <v>46162</v>
      </c>
      <c r="I1963" s="108">
        <f t="shared" si="945"/>
        <v>46162</v>
      </c>
      <c r="J1963" s="109">
        <f t="shared" si="953"/>
        <v>20</v>
      </c>
      <c r="K1963" s="109">
        <f t="shared" si="942"/>
        <v>4</v>
      </c>
      <c r="L1963" s="8">
        <f t="shared" si="954"/>
        <v>1.0005699699999999</v>
      </c>
      <c r="M1963" s="110">
        <f t="shared" si="967"/>
        <v>1.00285311</v>
      </c>
      <c r="N1963" s="110">
        <f t="shared" si="962"/>
        <v>1.4526294913935578</v>
      </c>
      <c r="O1963" s="103">
        <f t="shared" si="966"/>
        <v>1.45345744</v>
      </c>
      <c r="P1963" s="103">
        <f t="shared" si="946"/>
        <v>0</v>
      </c>
      <c r="Q1963" s="11">
        <f t="shared" si="960"/>
        <v>0</v>
      </c>
      <c r="R1963" s="30">
        <f t="shared" si="955"/>
        <v>0</v>
      </c>
      <c r="S1963" s="8">
        <f t="shared" si="947"/>
        <v>0</v>
      </c>
      <c r="T1963" s="113">
        <f t="shared" si="956"/>
        <v>0.16</v>
      </c>
      <c r="U1963" s="111">
        <f t="shared" si="963"/>
        <v>4</v>
      </c>
      <c r="V1963" s="111">
        <v>252</v>
      </c>
      <c r="W1963" s="110">
        <f t="shared" si="948"/>
        <v>1.0023586499999999</v>
      </c>
      <c r="X1963" s="103">
        <f t="shared" si="949"/>
        <v>0</v>
      </c>
      <c r="Y1963" s="103">
        <f t="shared" si="950"/>
        <v>0</v>
      </c>
      <c r="Z1963" s="114" t="str">
        <f t="shared" si="958"/>
        <v>A+J=</v>
      </c>
      <c r="AA1963" s="108">
        <f t="shared" si="959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5" x14ac:dyDescent="0.2">
      <c r="A1964" s="102">
        <f t="shared" si="951"/>
        <v>46139</v>
      </c>
      <c r="B1964" s="103">
        <f t="shared" si="943"/>
        <v>0</v>
      </c>
      <c r="C1964" s="192">
        <f t="shared" si="961"/>
        <v>1.8360553077911845E-9</v>
      </c>
      <c r="D1964" s="104">
        <f t="shared" si="952"/>
        <v>1143.3130000000001</v>
      </c>
      <c r="E1964" s="105">
        <f t="shared" si="964"/>
        <v>1146.575</v>
      </c>
      <c r="F1964" s="106">
        <f t="shared" si="965"/>
        <v>46101</v>
      </c>
      <c r="G1964" s="107">
        <f t="shared" si="944"/>
        <v>2.8531119649648495E-3</v>
      </c>
      <c r="H1964" s="108">
        <f t="shared" si="957"/>
        <v>46162</v>
      </c>
      <c r="I1964" s="108">
        <f t="shared" si="945"/>
        <v>46162</v>
      </c>
      <c r="J1964" s="109">
        <f t="shared" si="953"/>
        <v>20</v>
      </c>
      <c r="K1964" s="109">
        <f t="shared" ref="K1964:K1987" si="968">(J1964-(NETWORKDAYS(A1964,I1964,AD$171:AD$502)-1))</f>
        <v>4</v>
      </c>
      <c r="L1964" s="8">
        <f t="shared" si="954"/>
        <v>1.0005699699999999</v>
      </c>
      <c r="M1964" s="110">
        <f t="shared" si="967"/>
        <v>1.00285311</v>
      </c>
      <c r="N1964" s="110">
        <f t="shared" si="962"/>
        <v>1.4526294913935578</v>
      </c>
      <c r="O1964" s="103">
        <f t="shared" si="966"/>
        <v>1.45345744</v>
      </c>
      <c r="P1964" s="103">
        <f t="shared" si="946"/>
        <v>0</v>
      </c>
      <c r="Q1964" s="11">
        <f t="shared" si="960"/>
        <v>0</v>
      </c>
      <c r="R1964" s="30">
        <f t="shared" si="955"/>
        <v>0</v>
      </c>
      <c r="S1964" s="8">
        <f t="shared" si="947"/>
        <v>0</v>
      </c>
      <c r="T1964" s="113">
        <f t="shared" si="956"/>
        <v>0.16</v>
      </c>
      <c r="U1964" s="111">
        <f t="shared" si="963"/>
        <v>4</v>
      </c>
      <c r="V1964" s="111">
        <v>252</v>
      </c>
      <c r="W1964" s="110">
        <f t="shared" si="948"/>
        <v>1.0023586499999999</v>
      </c>
      <c r="X1964" s="103">
        <f t="shared" si="949"/>
        <v>0</v>
      </c>
      <c r="Y1964" s="103">
        <f t="shared" si="950"/>
        <v>0</v>
      </c>
      <c r="Z1964" s="114" t="str">
        <f t="shared" si="958"/>
        <v>A+J=</v>
      </c>
      <c r="AA1964" s="108">
        <f t="shared" si="959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5" x14ac:dyDescent="0.2">
      <c r="A1965" s="102">
        <f t="shared" si="951"/>
        <v>46140</v>
      </c>
      <c r="B1965" s="103">
        <f t="shared" si="943"/>
        <v>0</v>
      </c>
      <c r="C1965" s="192">
        <f t="shared" si="961"/>
        <v>1.8360553077911845E-9</v>
      </c>
      <c r="D1965" s="104">
        <f t="shared" si="952"/>
        <v>1143.3130000000001</v>
      </c>
      <c r="E1965" s="105">
        <f t="shared" si="964"/>
        <v>1146.575</v>
      </c>
      <c r="F1965" s="106">
        <f t="shared" si="965"/>
        <v>46101</v>
      </c>
      <c r="G1965" s="107">
        <f t="shared" si="944"/>
        <v>2.8531119649648495E-3</v>
      </c>
      <c r="H1965" s="108">
        <f t="shared" si="957"/>
        <v>46162</v>
      </c>
      <c r="I1965" s="108">
        <f t="shared" si="945"/>
        <v>46162</v>
      </c>
      <c r="J1965" s="109">
        <f t="shared" si="953"/>
        <v>20</v>
      </c>
      <c r="K1965" s="109">
        <f t="shared" si="968"/>
        <v>5</v>
      </c>
      <c r="L1965" s="8">
        <f t="shared" si="954"/>
        <v>1.0007125100000001</v>
      </c>
      <c r="M1965" s="110">
        <f t="shared" si="967"/>
        <v>1.00285311</v>
      </c>
      <c r="N1965" s="110">
        <f t="shared" si="962"/>
        <v>1.4526294913935578</v>
      </c>
      <c r="O1965" s="103">
        <f t="shared" si="966"/>
        <v>1.4536644999999999</v>
      </c>
      <c r="P1965" s="103">
        <f t="shared" si="946"/>
        <v>0</v>
      </c>
      <c r="Q1965" s="11">
        <f t="shared" si="960"/>
        <v>0</v>
      </c>
      <c r="R1965" s="30">
        <f t="shared" si="955"/>
        <v>0</v>
      </c>
      <c r="S1965" s="8">
        <f t="shared" si="947"/>
        <v>0</v>
      </c>
      <c r="T1965" s="113">
        <f t="shared" si="956"/>
        <v>0.16</v>
      </c>
      <c r="U1965" s="111">
        <f t="shared" si="963"/>
        <v>5</v>
      </c>
      <c r="V1965" s="111">
        <v>252</v>
      </c>
      <c r="W1965" s="110">
        <f t="shared" si="948"/>
        <v>1.0029491820000001</v>
      </c>
      <c r="X1965" s="103">
        <f t="shared" si="949"/>
        <v>0</v>
      </c>
      <c r="Y1965" s="103">
        <f t="shared" si="950"/>
        <v>0</v>
      </c>
      <c r="Z1965" s="114" t="str">
        <f t="shared" si="958"/>
        <v>A+J=</v>
      </c>
      <c r="AA1965" s="108">
        <f t="shared" si="959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5" x14ac:dyDescent="0.2">
      <c r="A1966" s="102">
        <f t="shared" si="951"/>
        <v>46141</v>
      </c>
      <c r="B1966" s="103">
        <f t="shared" si="943"/>
        <v>0</v>
      </c>
      <c r="C1966" s="192">
        <f t="shared" si="961"/>
        <v>1.8360553077911845E-9</v>
      </c>
      <c r="D1966" s="104">
        <f t="shared" si="952"/>
        <v>1143.3130000000001</v>
      </c>
      <c r="E1966" s="105">
        <f t="shared" si="964"/>
        <v>1146.575</v>
      </c>
      <c r="F1966" s="106">
        <f t="shared" si="965"/>
        <v>46101</v>
      </c>
      <c r="G1966" s="107">
        <f t="shared" si="944"/>
        <v>2.8531119649648495E-3</v>
      </c>
      <c r="H1966" s="108">
        <f t="shared" si="957"/>
        <v>46162</v>
      </c>
      <c r="I1966" s="108">
        <f t="shared" si="945"/>
        <v>46162</v>
      </c>
      <c r="J1966" s="109">
        <f t="shared" si="953"/>
        <v>20</v>
      </c>
      <c r="K1966" s="109">
        <f t="shared" si="968"/>
        <v>6</v>
      </c>
      <c r="L1966" s="8">
        <f t="shared" si="954"/>
        <v>1.00085508</v>
      </c>
      <c r="M1966" s="110">
        <f t="shared" si="967"/>
        <v>1.00285311</v>
      </c>
      <c r="N1966" s="110">
        <f t="shared" si="962"/>
        <v>1.4526294913935578</v>
      </c>
      <c r="O1966" s="103">
        <f t="shared" si="966"/>
        <v>1.4538716</v>
      </c>
      <c r="P1966" s="103">
        <f t="shared" si="946"/>
        <v>0</v>
      </c>
      <c r="Q1966" s="11">
        <f t="shared" si="960"/>
        <v>0</v>
      </c>
      <c r="R1966" s="30">
        <f t="shared" si="955"/>
        <v>0</v>
      </c>
      <c r="S1966" s="8">
        <f t="shared" si="947"/>
        <v>0</v>
      </c>
      <c r="T1966" s="113">
        <f t="shared" si="956"/>
        <v>0.16</v>
      </c>
      <c r="U1966" s="111">
        <f t="shared" si="963"/>
        <v>6</v>
      </c>
      <c r="V1966" s="111">
        <v>252</v>
      </c>
      <c r="W1966" s="110">
        <f t="shared" si="948"/>
        <v>1.003540061</v>
      </c>
      <c r="X1966" s="103">
        <f t="shared" si="949"/>
        <v>0</v>
      </c>
      <c r="Y1966" s="103">
        <f t="shared" si="950"/>
        <v>0</v>
      </c>
      <c r="Z1966" s="114" t="str">
        <f t="shared" si="958"/>
        <v>A+J=</v>
      </c>
      <c r="AA1966" s="108">
        <f t="shared" si="959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5" x14ac:dyDescent="0.2">
      <c r="A1967" s="102">
        <f t="shared" si="951"/>
        <v>46142</v>
      </c>
      <c r="B1967" s="103">
        <f t="shared" si="943"/>
        <v>0</v>
      </c>
      <c r="C1967" s="192">
        <f t="shared" si="961"/>
        <v>1.8360553077911845E-9</v>
      </c>
      <c r="D1967" s="104">
        <f t="shared" si="952"/>
        <v>1143.3130000000001</v>
      </c>
      <c r="E1967" s="105">
        <f t="shared" si="964"/>
        <v>1146.575</v>
      </c>
      <c r="F1967" s="106">
        <f t="shared" si="965"/>
        <v>46101</v>
      </c>
      <c r="G1967" s="107">
        <f t="shared" si="944"/>
        <v>2.8531119649648495E-3</v>
      </c>
      <c r="H1967" s="108">
        <f t="shared" si="957"/>
        <v>46162</v>
      </c>
      <c r="I1967" s="108">
        <f t="shared" si="945"/>
        <v>46162</v>
      </c>
      <c r="J1967" s="109">
        <f t="shared" si="953"/>
        <v>20</v>
      </c>
      <c r="K1967" s="109">
        <f t="shared" si="968"/>
        <v>7</v>
      </c>
      <c r="L1967" s="8">
        <f t="shared" si="954"/>
        <v>1.0009976599999999</v>
      </c>
      <c r="M1967" s="110">
        <f t="shared" si="967"/>
        <v>1.00285311</v>
      </c>
      <c r="N1967" s="110">
        <f t="shared" si="962"/>
        <v>1.4526294913935578</v>
      </c>
      <c r="O1967" s="103">
        <f t="shared" si="966"/>
        <v>1.45407872</v>
      </c>
      <c r="P1967" s="103">
        <f t="shared" si="946"/>
        <v>0</v>
      </c>
      <c r="Q1967" s="11">
        <f t="shared" si="960"/>
        <v>0</v>
      </c>
      <c r="R1967" s="30">
        <f t="shared" si="955"/>
        <v>0</v>
      </c>
      <c r="S1967" s="8">
        <f t="shared" si="947"/>
        <v>0</v>
      </c>
      <c r="T1967" s="113">
        <f t="shared" si="956"/>
        <v>0.16</v>
      </c>
      <c r="U1967" s="111">
        <f t="shared" si="963"/>
        <v>7</v>
      </c>
      <c r="V1967" s="111">
        <v>252</v>
      </c>
      <c r="W1967" s="110">
        <f t="shared" si="948"/>
        <v>1.004131288</v>
      </c>
      <c r="X1967" s="103">
        <f t="shared" si="949"/>
        <v>0</v>
      </c>
      <c r="Y1967" s="103">
        <f t="shared" si="950"/>
        <v>0</v>
      </c>
      <c r="Z1967" s="114" t="str">
        <f t="shared" si="958"/>
        <v>A+J=</v>
      </c>
      <c r="AA1967" s="108">
        <f t="shared" si="959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5" x14ac:dyDescent="0.2">
      <c r="A1968" s="102">
        <f t="shared" si="951"/>
        <v>46143</v>
      </c>
      <c r="B1968" s="103">
        <f t="shared" si="943"/>
        <v>0</v>
      </c>
      <c r="C1968" s="192">
        <f t="shared" si="961"/>
        <v>1.8360553077911845E-9</v>
      </c>
      <c r="D1968" s="104">
        <f t="shared" si="952"/>
        <v>1143.3130000000001</v>
      </c>
      <c r="E1968" s="105">
        <f t="shared" si="964"/>
        <v>1146.575</v>
      </c>
      <c r="F1968" s="106">
        <f t="shared" si="965"/>
        <v>46101</v>
      </c>
      <c r="G1968" s="107">
        <f t="shared" si="944"/>
        <v>2.8531119649648495E-3</v>
      </c>
      <c r="H1968" s="108">
        <f t="shared" si="957"/>
        <v>46162</v>
      </c>
      <c r="I1968" s="108">
        <f t="shared" si="945"/>
        <v>46162</v>
      </c>
      <c r="J1968" s="109">
        <f t="shared" si="953"/>
        <v>20</v>
      </c>
      <c r="K1968" s="109">
        <f t="shared" si="968"/>
        <v>8</v>
      </c>
      <c r="L1968" s="8">
        <f t="shared" si="954"/>
        <v>1.0011402599999999</v>
      </c>
      <c r="M1968" s="110">
        <f t="shared" si="967"/>
        <v>1.00285311</v>
      </c>
      <c r="N1968" s="110">
        <f t="shared" si="962"/>
        <v>1.4526294913935578</v>
      </c>
      <c r="O1968" s="103">
        <f t="shared" si="966"/>
        <v>1.4542858599999999</v>
      </c>
      <c r="P1968" s="103">
        <f t="shared" si="946"/>
        <v>0</v>
      </c>
      <c r="Q1968" s="11">
        <f t="shared" si="960"/>
        <v>0</v>
      </c>
      <c r="R1968" s="30">
        <f t="shared" si="955"/>
        <v>0</v>
      </c>
      <c r="S1968" s="8">
        <f t="shared" si="947"/>
        <v>0</v>
      </c>
      <c r="T1968" s="113">
        <f t="shared" si="956"/>
        <v>0.16</v>
      </c>
      <c r="U1968" s="111">
        <f t="shared" si="963"/>
        <v>8</v>
      </c>
      <c r="V1968" s="111">
        <v>252</v>
      </c>
      <c r="W1968" s="110">
        <f t="shared" si="948"/>
        <v>1.0047228640000001</v>
      </c>
      <c r="X1968" s="103">
        <f t="shared" si="949"/>
        <v>0</v>
      </c>
      <c r="Y1968" s="103">
        <f t="shared" si="950"/>
        <v>0</v>
      </c>
      <c r="Z1968" s="114" t="str">
        <f t="shared" si="958"/>
        <v>A+J=</v>
      </c>
      <c r="AA1968" s="108">
        <f t="shared" si="959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5" x14ac:dyDescent="0.2">
      <c r="A1969" s="102">
        <f t="shared" si="951"/>
        <v>46144</v>
      </c>
      <c r="B1969" s="103">
        <f t="shared" si="943"/>
        <v>0</v>
      </c>
      <c r="C1969" s="192">
        <f t="shared" si="961"/>
        <v>1.8360553077911845E-9</v>
      </c>
      <c r="D1969" s="104">
        <f t="shared" si="952"/>
        <v>1143.3130000000001</v>
      </c>
      <c r="E1969" s="105">
        <f t="shared" si="964"/>
        <v>1146.575</v>
      </c>
      <c r="F1969" s="106">
        <f t="shared" si="965"/>
        <v>46101</v>
      </c>
      <c r="G1969" s="107">
        <f t="shared" si="944"/>
        <v>2.8531119649648495E-3</v>
      </c>
      <c r="H1969" s="108">
        <f t="shared" si="957"/>
        <v>46162</v>
      </c>
      <c r="I1969" s="108">
        <f t="shared" si="945"/>
        <v>46162</v>
      </c>
      <c r="J1969" s="109">
        <f t="shared" si="953"/>
        <v>20</v>
      </c>
      <c r="K1969" s="109">
        <f t="shared" si="968"/>
        <v>8</v>
      </c>
      <c r="L1969" s="8">
        <f t="shared" si="954"/>
        <v>1.0011402599999999</v>
      </c>
      <c r="M1969" s="110">
        <f t="shared" si="967"/>
        <v>1.00285311</v>
      </c>
      <c r="N1969" s="110">
        <f t="shared" si="962"/>
        <v>1.4526294913935578</v>
      </c>
      <c r="O1969" s="103">
        <f t="shared" si="966"/>
        <v>1.4542858599999999</v>
      </c>
      <c r="P1969" s="103">
        <f t="shared" si="946"/>
        <v>0</v>
      </c>
      <c r="Q1969" s="11">
        <f t="shared" si="960"/>
        <v>0</v>
      </c>
      <c r="R1969" s="30">
        <f t="shared" si="955"/>
        <v>0</v>
      </c>
      <c r="S1969" s="8">
        <f t="shared" si="947"/>
        <v>0</v>
      </c>
      <c r="T1969" s="113">
        <f t="shared" si="956"/>
        <v>0.16</v>
      </c>
      <c r="U1969" s="111">
        <f t="shared" si="963"/>
        <v>8</v>
      </c>
      <c r="V1969" s="111">
        <v>252</v>
      </c>
      <c r="W1969" s="110">
        <f t="shared" si="948"/>
        <v>1.0047228640000001</v>
      </c>
      <c r="X1969" s="103">
        <f t="shared" si="949"/>
        <v>0</v>
      </c>
      <c r="Y1969" s="103">
        <f t="shared" si="950"/>
        <v>0</v>
      </c>
      <c r="Z1969" s="114" t="str">
        <f t="shared" si="958"/>
        <v>A+J=</v>
      </c>
      <c r="AA1969" s="108">
        <f t="shared" si="959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5" x14ac:dyDescent="0.2">
      <c r="A1970" s="102">
        <f t="shared" si="951"/>
        <v>46145</v>
      </c>
      <c r="B1970" s="103">
        <f t="shared" si="943"/>
        <v>0</v>
      </c>
      <c r="C1970" s="192">
        <f t="shared" si="961"/>
        <v>1.8360553077911845E-9</v>
      </c>
      <c r="D1970" s="104">
        <f t="shared" si="952"/>
        <v>1143.3130000000001</v>
      </c>
      <c r="E1970" s="105">
        <f t="shared" si="964"/>
        <v>1146.575</v>
      </c>
      <c r="F1970" s="106">
        <f t="shared" si="965"/>
        <v>46101</v>
      </c>
      <c r="G1970" s="107">
        <f t="shared" si="944"/>
        <v>2.8531119649648495E-3</v>
      </c>
      <c r="H1970" s="108">
        <f t="shared" si="957"/>
        <v>46162</v>
      </c>
      <c r="I1970" s="108">
        <f t="shared" si="945"/>
        <v>46162</v>
      </c>
      <c r="J1970" s="109">
        <f t="shared" si="953"/>
        <v>20</v>
      </c>
      <c r="K1970" s="109">
        <f t="shared" si="968"/>
        <v>8</v>
      </c>
      <c r="L1970" s="8">
        <f t="shared" si="954"/>
        <v>1.0011402599999999</v>
      </c>
      <c r="M1970" s="110">
        <f t="shared" si="967"/>
        <v>1.00285311</v>
      </c>
      <c r="N1970" s="110">
        <f t="shared" si="962"/>
        <v>1.4526294913935578</v>
      </c>
      <c r="O1970" s="103">
        <f t="shared" si="966"/>
        <v>1.4542858599999999</v>
      </c>
      <c r="P1970" s="103">
        <f t="shared" si="946"/>
        <v>0</v>
      </c>
      <c r="Q1970" s="11">
        <f t="shared" si="960"/>
        <v>0</v>
      </c>
      <c r="R1970" s="30">
        <f t="shared" si="955"/>
        <v>0</v>
      </c>
      <c r="S1970" s="8">
        <f t="shared" si="947"/>
        <v>0</v>
      </c>
      <c r="T1970" s="113">
        <f t="shared" si="956"/>
        <v>0.16</v>
      </c>
      <c r="U1970" s="111">
        <f t="shared" si="963"/>
        <v>8</v>
      </c>
      <c r="V1970" s="111">
        <v>252</v>
      </c>
      <c r="W1970" s="110">
        <f t="shared" si="948"/>
        <v>1.0047228640000001</v>
      </c>
      <c r="X1970" s="103">
        <f t="shared" si="949"/>
        <v>0</v>
      </c>
      <c r="Y1970" s="103">
        <f t="shared" si="950"/>
        <v>0</v>
      </c>
      <c r="Z1970" s="114" t="str">
        <f t="shared" si="958"/>
        <v>A+J=</v>
      </c>
      <c r="AA1970" s="108">
        <f t="shared" si="959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5" x14ac:dyDescent="0.2">
      <c r="A1971" s="102">
        <f t="shared" si="951"/>
        <v>46146</v>
      </c>
      <c r="B1971" s="103">
        <f t="shared" si="943"/>
        <v>0</v>
      </c>
      <c r="C1971" s="192">
        <f t="shared" si="961"/>
        <v>1.8360553077911845E-9</v>
      </c>
      <c r="D1971" s="104">
        <f t="shared" si="952"/>
        <v>1143.3130000000001</v>
      </c>
      <c r="E1971" s="105">
        <f t="shared" si="964"/>
        <v>1146.575</v>
      </c>
      <c r="F1971" s="106">
        <f t="shared" si="965"/>
        <v>46101</v>
      </c>
      <c r="G1971" s="107">
        <f t="shared" si="944"/>
        <v>2.8531119649648495E-3</v>
      </c>
      <c r="H1971" s="108">
        <f t="shared" si="957"/>
        <v>46162</v>
      </c>
      <c r="I1971" s="108">
        <f t="shared" si="945"/>
        <v>46162</v>
      </c>
      <c r="J1971" s="109">
        <f t="shared" si="953"/>
        <v>20</v>
      </c>
      <c r="K1971" s="109">
        <f t="shared" si="968"/>
        <v>8</v>
      </c>
      <c r="L1971" s="8">
        <f t="shared" si="954"/>
        <v>1.0011402599999999</v>
      </c>
      <c r="M1971" s="110">
        <f t="shared" si="967"/>
        <v>1.00285311</v>
      </c>
      <c r="N1971" s="110">
        <f t="shared" si="962"/>
        <v>1.4526294913935578</v>
      </c>
      <c r="O1971" s="103">
        <f t="shared" si="966"/>
        <v>1.4542858599999999</v>
      </c>
      <c r="P1971" s="103">
        <f t="shared" si="946"/>
        <v>0</v>
      </c>
      <c r="Q1971" s="11">
        <f t="shared" si="960"/>
        <v>0</v>
      </c>
      <c r="R1971" s="30">
        <f t="shared" si="955"/>
        <v>0</v>
      </c>
      <c r="S1971" s="8">
        <f t="shared" si="947"/>
        <v>0</v>
      </c>
      <c r="T1971" s="113">
        <f t="shared" si="956"/>
        <v>0.16</v>
      </c>
      <c r="U1971" s="111">
        <f t="shared" si="963"/>
        <v>8</v>
      </c>
      <c r="V1971" s="111">
        <v>252</v>
      </c>
      <c r="W1971" s="110">
        <f t="shared" si="948"/>
        <v>1.0047228640000001</v>
      </c>
      <c r="X1971" s="103">
        <f t="shared" si="949"/>
        <v>0</v>
      </c>
      <c r="Y1971" s="103">
        <f t="shared" si="950"/>
        <v>0</v>
      </c>
      <c r="Z1971" s="114" t="str">
        <f t="shared" si="958"/>
        <v>A+J=</v>
      </c>
      <c r="AA1971" s="108">
        <f t="shared" si="959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5" x14ac:dyDescent="0.2">
      <c r="A1972" s="102">
        <f t="shared" si="951"/>
        <v>46147</v>
      </c>
      <c r="B1972" s="103">
        <f t="shared" si="943"/>
        <v>0</v>
      </c>
      <c r="C1972" s="192">
        <f t="shared" si="961"/>
        <v>1.8360553077911845E-9</v>
      </c>
      <c r="D1972" s="104">
        <f t="shared" si="952"/>
        <v>1143.3130000000001</v>
      </c>
      <c r="E1972" s="105">
        <f t="shared" si="964"/>
        <v>1146.575</v>
      </c>
      <c r="F1972" s="106">
        <f t="shared" si="965"/>
        <v>46101</v>
      </c>
      <c r="G1972" s="107">
        <f t="shared" si="944"/>
        <v>2.8531119649648495E-3</v>
      </c>
      <c r="H1972" s="108">
        <f t="shared" si="957"/>
        <v>46162</v>
      </c>
      <c r="I1972" s="108">
        <f t="shared" si="945"/>
        <v>46162</v>
      </c>
      <c r="J1972" s="109">
        <f t="shared" si="953"/>
        <v>20</v>
      </c>
      <c r="K1972" s="109">
        <f t="shared" si="968"/>
        <v>9</v>
      </c>
      <c r="L1972" s="8">
        <f t="shared" si="954"/>
        <v>1.0012828899999999</v>
      </c>
      <c r="M1972" s="110">
        <f t="shared" si="967"/>
        <v>1.00285311</v>
      </c>
      <c r="N1972" s="110">
        <f t="shared" si="962"/>
        <v>1.4526294913935578</v>
      </c>
      <c r="O1972" s="103">
        <f t="shared" si="966"/>
        <v>1.45449305</v>
      </c>
      <c r="P1972" s="103">
        <f t="shared" si="946"/>
        <v>0</v>
      </c>
      <c r="Q1972" s="11">
        <f t="shared" si="960"/>
        <v>0</v>
      </c>
      <c r="R1972" s="30">
        <f t="shared" si="955"/>
        <v>0</v>
      </c>
      <c r="S1972" s="8">
        <f t="shared" si="947"/>
        <v>0</v>
      </c>
      <c r="T1972" s="113">
        <f t="shared" si="956"/>
        <v>0.16</v>
      </c>
      <c r="U1972" s="111">
        <f t="shared" si="963"/>
        <v>9</v>
      </c>
      <c r="V1972" s="111">
        <v>252</v>
      </c>
      <c r="W1972" s="110">
        <f t="shared" si="948"/>
        <v>1.005314788</v>
      </c>
      <c r="X1972" s="103">
        <f t="shared" si="949"/>
        <v>0</v>
      </c>
      <c r="Y1972" s="103">
        <f t="shared" si="950"/>
        <v>0</v>
      </c>
      <c r="Z1972" s="114" t="str">
        <f t="shared" si="958"/>
        <v>A+J=</v>
      </c>
      <c r="AA1972" s="108">
        <f t="shared" si="959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5" x14ac:dyDescent="0.2">
      <c r="A1973" s="102">
        <f t="shared" si="951"/>
        <v>46148</v>
      </c>
      <c r="B1973" s="103">
        <f t="shared" si="943"/>
        <v>0</v>
      </c>
      <c r="C1973" s="192">
        <f t="shared" si="961"/>
        <v>1.8360553077911845E-9</v>
      </c>
      <c r="D1973" s="104">
        <f t="shared" si="952"/>
        <v>1143.3130000000001</v>
      </c>
      <c r="E1973" s="105">
        <f t="shared" si="964"/>
        <v>1146.575</v>
      </c>
      <c r="F1973" s="106">
        <f t="shared" si="965"/>
        <v>46101</v>
      </c>
      <c r="G1973" s="107">
        <f t="shared" si="944"/>
        <v>2.8531119649648495E-3</v>
      </c>
      <c r="H1973" s="108">
        <f t="shared" si="957"/>
        <v>46162</v>
      </c>
      <c r="I1973" s="108">
        <f t="shared" si="945"/>
        <v>46162</v>
      </c>
      <c r="J1973" s="109">
        <f t="shared" si="953"/>
        <v>20</v>
      </c>
      <c r="K1973" s="109">
        <f t="shared" si="968"/>
        <v>10</v>
      </c>
      <c r="L1973" s="8">
        <f t="shared" si="954"/>
        <v>1.0014255299999999</v>
      </c>
      <c r="M1973" s="110">
        <f t="shared" si="967"/>
        <v>1.00285311</v>
      </c>
      <c r="N1973" s="110">
        <f t="shared" si="962"/>
        <v>1.4526294913935578</v>
      </c>
      <c r="O1973" s="103">
        <f t="shared" si="966"/>
        <v>1.4547002499999999</v>
      </c>
      <c r="P1973" s="103">
        <f t="shared" si="946"/>
        <v>0</v>
      </c>
      <c r="Q1973" s="11">
        <f t="shared" si="960"/>
        <v>0</v>
      </c>
      <c r="R1973" s="30">
        <f t="shared" si="955"/>
        <v>0</v>
      </c>
      <c r="S1973" s="8">
        <f t="shared" si="947"/>
        <v>0</v>
      </c>
      <c r="T1973" s="113">
        <f t="shared" si="956"/>
        <v>0.16</v>
      </c>
      <c r="U1973" s="111">
        <f t="shared" si="963"/>
        <v>10</v>
      </c>
      <c r="V1973" s="111">
        <v>252</v>
      </c>
      <c r="W1973" s="110">
        <f t="shared" si="948"/>
        <v>1.005907061</v>
      </c>
      <c r="X1973" s="103">
        <f t="shared" si="949"/>
        <v>0</v>
      </c>
      <c r="Y1973" s="103">
        <f t="shared" si="950"/>
        <v>0</v>
      </c>
      <c r="Z1973" s="114" t="str">
        <f t="shared" si="958"/>
        <v>A+J=</v>
      </c>
      <c r="AA1973" s="108">
        <f t="shared" si="959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5" x14ac:dyDescent="0.2">
      <c r="A1974" s="102">
        <f t="shared" si="951"/>
        <v>46149</v>
      </c>
      <c r="B1974" s="103">
        <f t="shared" si="943"/>
        <v>0</v>
      </c>
      <c r="C1974" s="192">
        <f t="shared" si="961"/>
        <v>1.8360553077911845E-9</v>
      </c>
      <c r="D1974" s="104">
        <f t="shared" si="952"/>
        <v>1143.3130000000001</v>
      </c>
      <c r="E1974" s="105">
        <f t="shared" si="964"/>
        <v>1146.575</v>
      </c>
      <c r="F1974" s="106">
        <f t="shared" si="965"/>
        <v>46101</v>
      </c>
      <c r="G1974" s="107">
        <f t="shared" si="944"/>
        <v>2.8531119649648495E-3</v>
      </c>
      <c r="H1974" s="108">
        <f t="shared" si="957"/>
        <v>46162</v>
      </c>
      <c r="I1974" s="108">
        <f t="shared" si="945"/>
        <v>46162</v>
      </c>
      <c r="J1974" s="109">
        <f t="shared" si="953"/>
        <v>20</v>
      </c>
      <c r="K1974" s="109">
        <f t="shared" si="968"/>
        <v>11</v>
      </c>
      <c r="L1974" s="8">
        <f t="shared" si="954"/>
        <v>1.0015681999999999</v>
      </c>
      <c r="M1974" s="110">
        <f t="shared" si="967"/>
        <v>1.00285311</v>
      </c>
      <c r="N1974" s="110">
        <f t="shared" si="962"/>
        <v>1.4526294913935578</v>
      </c>
      <c r="O1974" s="103">
        <f t="shared" si="966"/>
        <v>1.4549075</v>
      </c>
      <c r="P1974" s="103">
        <f t="shared" si="946"/>
        <v>0</v>
      </c>
      <c r="Q1974" s="11">
        <f t="shared" si="960"/>
        <v>0</v>
      </c>
      <c r="R1974" s="30">
        <f t="shared" si="955"/>
        <v>0</v>
      </c>
      <c r="S1974" s="8">
        <f t="shared" si="947"/>
        <v>0</v>
      </c>
      <c r="T1974" s="113">
        <f t="shared" si="956"/>
        <v>0.16</v>
      </c>
      <c r="U1974" s="111">
        <f t="shared" si="963"/>
        <v>11</v>
      </c>
      <c r="V1974" s="111">
        <v>252</v>
      </c>
      <c r="W1974" s="110">
        <f t="shared" si="948"/>
        <v>1.0064996829999999</v>
      </c>
      <c r="X1974" s="103">
        <f t="shared" si="949"/>
        <v>0</v>
      </c>
      <c r="Y1974" s="103">
        <f t="shared" si="950"/>
        <v>0</v>
      </c>
      <c r="Z1974" s="114" t="str">
        <f t="shared" si="958"/>
        <v>A+J=</v>
      </c>
      <c r="AA1974" s="108">
        <f t="shared" si="959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5" x14ac:dyDescent="0.2">
      <c r="A1975" s="102">
        <f t="shared" si="951"/>
        <v>46150</v>
      </c>
      <c r="B1975" s="103">
        <f t="shared" si="943"/>
        <v>0</v>
      </c>
      <c r="C1975" s="192">
        <f t="shared" si="961"/>
        <v>1.8360553077911845E-9</v>
      </c>
      <c r="D1975" s="104">
        <f t="shared" si="952"/>
        <v>1143.3130000000001</v>
      </c>
      <c r="E1975" s="105">
        <f t="shared" si="964"/>
        <v>1146.575</v>
      </c>
      <c r="F1975" s="106">
        <f t="shared" si="965"/>
        <v>46101</v>
      </c>
      <c r="G1975" s="107">
        <f t="shared" si="944"/>
        <v>2.8531119649648495E-3</v>
      </c>
      <c r="H1975" s="108">
        <f t="shared" si="957"/>
        <v>46162</v>
      </c>
      <c r="I1975" s="108">
        <f t="shared" si="945"/>
        <v>46162</v>
      </c>
      <c r="J1975" s="109">
        <f t="shared" si="953"/>
        <v>20</v>
      </c>
      <c r="K1975" s="109">
        <f t="shared" si="968"/>
        <v>12</v>
      </c>
      <c r="L1975" s="8">
        <f t="shared" si="954"/>
        <v>1.00171089</v>
      </c>
      <c r="M1975" s="110">
        <f t="shared" si="967"/>
        <v>1.00285311</v>
      </c>
      <c r="N1975" s="110">
        <f t="shared" si="962"/>
        <v>1.4526294913935578</v>
      </c>
      <c r="O1975" s="103">
        <f t="shared" si="966"/>
        <v>1.4551147799999999</v>
      </c>
      <c r="P1975" s="103">
        <f t="shared" si="946"/>
        <v>0</v>
      </c>
      <c r="Q1975" s="11">
        <f t="shared" si="960"/>
        <v>0</v>
      </c>
      <c r="R1975" s="30">
        <f t="shared" si="955"/>
        <v>0</v>
      </c>
      <c r="S1975" s="8">
        <f t="shared" si="947"/>
        <v>0</v>
      </c>
      <c r="T1975" s="113">
        <f t="shared" si="956"/>
        <v>0.16</v>
      </c>
      <c r="U1975" s="111">
        <f t="shared" si="963"/>
        <v>12</v>
      </c>
      <c r="V1975" s="111">
        <v>252</v>
      </c>
      <c r="W1975" s="110">
        <f t="shared" si="948"/>
        <v>1.007092654</v>
      </c>
      <c r="X1975" s="103">
        <f t="shared" si="949"/>
        <v>0</v>
      </c>
      <c r="Y1975" s="103">
        <f t="shared" si="950"/>
        <v>0</v>
      </c>
      <c r="Z1975" s="114" t="str">
        <f t="shared" si="958"/>
        <v>A+J=</v>
      </c>
      <c r="AA1975" s="108">
        <f t="shared" si="959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5" x14ac:dyDescent="0.2">
      <c r="A1976" s="102">
        <f t="shared" si="951"/>
        <v>46151</v>
      </c>
      <c r="B1976" s="103">
        <f t="shared" si="943"/>
        <v>0</v>
      </c>
      <c r="C1976" s="192">
        <f t="shared" si="961"/>
        <v>1.8360553077911845E-9</v>
      </c>
      <c r="D1976" s="104">
        <f t="shared" si="952"/>
        <v>1143.3130000000001</v>
      </c>
      <c r="E1976" s="105">
        <f t="shared" si="964"/>
        <v>1146.575</v>
      </c>
      <c r="F1976" s="106">
        <f t="shared" si="965"/>
        <v>46101</v>
      </c>
      <c r="G1976" s="107">
        <f t="shared" si="944"/>
        <v>2.8531119649648495E-3</v>
      </c>
      <c r="H1976" s="108">
        <f t="shared" si="957"/>
        <v>46162</v>
      </c>
      <c r="I1976" s="108">
        <f t="shared" si="945"/>
        <v>46162</v>
      </c>
      <c r="J1976" s="109">
        <f t="shared" si="953"/>
        <v>20</v>
      </c>
      <c r="K1976" s="109">
        <f t="shared" si="968"/>
        <v>13</v>
      </c>
      <c r="L1976" s="8">
        <f t="shared" si="954"/>
        <v>1.0018535900000001</v>
      </c>
      <c r="M1976" s="110">
        <f t="shared" si="967"/>
        <v>1.00285311</v>
      </c>
      <c r="N1976" s="110">
        <f t="shared" si="962"/>
        <v>1.4526294913935578</v>
      </c>
      <c r="O1976" s="103">
        <f t="shared" si="966"/>
        <v>1.45532207</v>
      </c>
      <c r="P1976" s="103">
        <f t="shared" si="946"/>
        <v>0</v>
      </c>
      <c r="Q1976" s="11">
        <f t="shared" si="960"/>
        <v>0</v>
      </c>
      <c r="R1976" s="30">
        <f t="shared" si="955"/>
        <v>0</v>
      </c>
      <c r="S1976" s="8">
        <f t="shared" si="947"/>
        <v>0</v>
      </c>
      <c r="T1976" s="113">
        <f t="shared" si="956"/>
        <v>0.16</v>
      </c>
      <c r="U1976" s="111">
        <f t="shared" si="963"/>
        <v>13</v>
      </c>
      <c r="V1976" s="111">
        <v>252</v>
      </c>
      <c r="W1976" s="110">
        <f t="shared" si="948"/>
        <v>1.0076859739999999</v>
      </c>
      <c r="X1976" s="103">
        <f t="shared" si="949"/>
        <v>0</v>
      </c>
      <c r="Y1976" s="103">
        <f t="shared" si="950"/>
        <v>0</v>
      </c>
      <c r="Z1976" s="114" t="str">
        <f t="shared" si="958"/>
        <v>A+J=</v>
      </c>
      <c r="AA1976" s="108">
        <f t="shared" si="959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5" x14ac:dyDescent="0.2">
      <c r="A1977" s="102">
        <f t="shared" si="951"/>
        <v>46152</v>
      </c>
      <c r="B1977" s="103">
        <f t="shared" si="943"/>
        <v>0</v>
      </c>
      <c r="C1977" s="192">
        <f t="shared" si="961"/>
        <v>1.8360553077911845E-9</v>
      </c>
      <c r="D1977" s="104">
        <f t="shared" si="952"/>
        <v>1143.3130000000001</v>
      </c>
      <c r="E1977" s="105">
        <f t="shared" si="964"/>
        <v>1146.575</v>
      </c>
      <c r="F1977" s="106">
        <f t="shared" si="965"/>
        <v>46101</v>
      </c>
      <c r="G1977" s="107">
        <f t="shared" si="944"/>
        <v>2.8531119649648495E-3</v>
      </c>
      <c r="H1977" s="108">
        <f t="shared" si="957"/>
        <v>46162</v>
      </c>
      <c r="I1977" s="108">
        <f t="shared" si="945"/>
        <v>46162</v>
      </c>
      <c r="J1977" s="109">
        <f t="shared" si="953"/>
        <v>20</v>
      </c>
      <c r="K1977" s="109">
        <f t="shared" si="968"/>
        <v>13</v>
      </c>
      <c r="L1977" s="8">
        <f t="shared" si="954"/>
        <v>1.0018535900000001</v>
      </c>
      <c r="M1977" s="110">
        <f t="shared" si="967"/>
        <v>1.00285311</v>
      </c>
      <c r="N1977" s="110">
        <f t="shared" si="962"/>
        <v>1.4526294913935578</v>
      </c>
      <c r="O1977" s="103">
        <f t="shared" si="966"/>
        <v>1.45532207</v>
      </c>
      <c r="P1977" s="103">
        <f t="shared" si="946"/>
        <v>0</v>
      </c>
      <c r="Q1977" s="11">
        <f t="shared" si="960"/>
        <v>0</v>
      </c>
      <c r="R1977" s="30">
        <f t="shared" si="955"/>
        <v>0</v>
      </c>
      <c r="S1977" s="8">
        <f t="shared" si="947"/>
        <v>0</v>
      </c>
      <c r="T1977" s="113">
        <f t="shared" si="956"/>
        <v>0.16</v>
      </c>
      <c r="U1977" s="111">
        <f t="shared" si="963"/>
        <v>13</v>
      </c>
      <c r="V1977" s="111">
        <v>252</v>
      </c>
      <c r="W1977" s="110">
        <f t="shared" si="948"/>
        <v>1.0076859739999999</v>
      </c>
      <c r="X1977" s="103">
        <f t="shared" si="949"/>
        <v>0</v>
      </c>
      <c r="Y1977" s="103">
        <f t="shared" si="950"/>
        <v>0</v>
      </c>
      <c r="Z1977" s="114" t="str">
        <f t="shared" si="958"/>
        <v>A+J=</v>
      </c>
      <c r="AA1977" s="108">
        <f t="shared" si="959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5" x14ac:dyDescent="0.2">
      <c r="A1978" s="102">
        <f t="shared" si="951"/>
        <v>46153</v>
      </c>
      <c r="B1978" s="103">
        <f t="shared" si="943"/>
        <v>0</v>
      </c>
      <c r="C1978" s="192">
        <f t="shared" si="961"/>
        <v>1.8360553077911845E-9</v>
      </c>
      <c r="D1978" s="104">
        <f t="shared" si="952"/>
        <v>1143.3130000000001</v>
      </c>
      <c r="E1978" s="105">
        <f t="shared" si="964"/>
        <v>1146.575</v>
      </c>
      <c r="F1978" s="106">
        <f t="shared" si="965"/>
        <v>46101</v>
      </c>
      <c r="G1978" s="107">
        <f t="shared" si="944"/>
        <v>2.8531119649648495E-3</v>
      </c>
      <c r="H1978" s="108">
        <f t="shared" si="957"/>
        <v>46162</v>
      </c>
      <c r="I1978" s="108">
        <f t="shared" si="945"/>
        <v>46162</v>
      </c>
      <c r="J1978" s="109">
        <f t="shared" si="953"/>
        <v>20</v>
      </c>
      <c r="K1978" s="109">
        <f t="shared" si="968"/>
        <v>13</v>
      </c>
      <c r="L1978" s="8">
        <f t="shared" si="954"/>
        <v>1.0018535900000001</v>
      </c>
      <c r="M1978" s="110">
        <f t="shared" si="967"/>
        <v>1.00285311</v>
      </c>
      <c r="N1978" s="110">
        <f t="shared" si="962"/>
        <v>1.4526294913935578</v>
      </c>
      <c r="O1978" s="103">
        <f t="shared" si="966"/>
        <v>1.45532207</v>
      </c>
      <c r="P1978" s="103">
        <f t="shared" si="946"/>
        <v>0</v>
      </c>
      <c r="Q1978" s="11">
        <f t="shared" si="960"/>
        <v>0</v>
      </c>
      <c r="R1978" s="30">
        <f t="shared" si="955"/>
        <v>0</v>
      </c>
      <c r="S1978" s="8">
        <f t="shared" si="947"/>
        <v>0</v>
      </c>
      <c r="T1978" s="113">
        <f t="shared" si="956"/>
        <v>0.16</v>
      </c>
      <c r="U1978" s="111">
        <f t="shared" si="963"/>
        <v>13</v>
      </c>
      <c r="V1978" s="111">
        <v>252</v>
      </c>
      <c r="W1978" s="110">
        <f t="shared" si="948"/>
        <v>1.0076859739999999</v>
      </c>
      <c r="X1978" s="103">
        <f t="shared" si="949"/>
        <v>0</v>
      </c>
      <c r="Y1978" s="103">
        <f t="shared" si="950"/>
        <v>0</v>
      </c>
      <c r="Z1978" s="114" t="str">
        <f t="shared" si="958"/>
        <v>A+J=</v>
      </c>
      <c r="AA1978" s="108">
        <f t="shared" si="959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5" x14ac:dyDescent="0.2">
      <c r="A1979" s="102">
        <f t="shared" si="951"/>
        <v>46154</v>
      </c>
      <c r="B1979" s="103">
        <f t="shared" si="943"/>
        <v>0</v>
      </c>
      <c r="C1979" s="192">
        <f t="shared" si="961"/>
        <v>1.8360553077911845E-9</v>
      </c>
      <c r="D1979" s="104">
        <f t="shared" si="952"/>
        <v>1143.3130000000001</v>
      </c>
      <c r="E1979" s="105">
        <f t="shared" si="964"/>
        <v>1146.575</v>
      </c>
      <c r="F1979" s="106">
        <f t="shared" si="965"/>
        <v>46101</v>
      </c>
      <c r="G1979" s="107">
        <f t="shared" si="944"/>
        <v>2.8531119649648495E-3</v>
      </c>
      <c r="H1979" s="108">
        <f t="shared" si="957"/>
        <v>46162</v>
      </c>
      <c r="I1979" s="108">
        <f t="shared" si="945"/>
        <v>46162</v>
      </c>
      <c r="J1979" s="109">
        <f t="shared" si="953"/>
        <v>20</v>
      </c>
      <c r="K1979" s="109">
        <f t="shared" si="968"/>
        <v>14</v>
      </c>
      <c r="L1979" s="8">
        <f t="shared" si="954"/>
        <v>1.0019963199999999</v>
      </c>
      <c r="M1979" s="110">
        <f t="shared" si="967"/>
        <v>1.00285311</v>
      </c>
      <c r="N1979" s="110">
        <f t="shared" si="962"/>
        <v>1.4526294913935578</v>
      </c>
      <c r="O1979" s="103">
        <f t="shared" si="966"/>
        <v>1.4555294000000001</v>
      </c>
      <c r="P1979" s="103">
        <f t="shared" si="946"/>
        <v>0</v>
      </c>
      <c r="Q1979" s="11">
        <f t="shared" si="960"/>
        <v>0</v>
      </c>
      <c r="R1979" s="30">
        <f t="shared" si="955"/>
        <v>0</v>
      </c>
      <c r="S1979" s="8">
        <f t="shared" si="947"/>
        <v>0</v>
      </c>
      <c r="T1979" s="113">
        <f t="shared" si="956"/>
        <v>0.16</v>
      </c>
      <c r="U1979" s="111">
        <f t="shared" si="963"/>
        <v>14</v>
      </c>
      <c r="V1979" s="111">
        <v>252</v>
      </c>
      <c r="W1979" s="110">
        <f t="shared" si="948"/>
        <v>1.0082796439999999</v>
      </c>
      <c r="X1979" s="103">
        <f t="shared" si="949"/>
        <v>0</v>
      </c>
      <c r="Y1979" s="103">
        <f t="shared" si="950"/>
        <v>0</v>
      </c>
      <c r="Z1979" s="114" t="str">
        <f t="shared" si="958"/>
        <v>A+J=</v>
      </c>
      <c r="AA1979" s="108">
        <f t="shared" si="959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5" x14ac:dyDescent="0.2">
      <c r="A1980" s="102">
        <f t="shared" si="951"/>
        <v>46155</v>
      </c>
      <c r="B1980" s="103">
        <f t="shared" si="943"/>
        <v>0</v>
      </c>
      <c r="C1980" s="192">
        <f t="shared" si="961"/>
        <v>1.8360553077911845E-9</v>
      </c>
      <c r="D1980" s="104">
        <f t="shared" si="952"/>
        <v>1143.3130000000001</v>
      </c>
      <c r="E1980" s="105">
        <f t="shared" si="964"/>
        <v>1146.575</v>
      </c>
      <c r="F1980" s="106">
        <f t="shared" si="965"/>
        <v>46101</v>
      </c>
      <c r="G1980" s="107">
        <f t="shared" si="944"/>
        <v>2.8531119649648495E-3</v>
      </c>
      <c r="H1980" s="108">
        <f t="shared" si="957"/>
        <v>46162</v>
      </c>
      <c r="I1980" s="108">
        <f t="shared" si="945"/>
        <v>46162</v>
      </c>
      <c r="J1980" s="109">
        <f t="shared" si="953"/>
        <v>20</v>
      </c>
      <c r="K1980" s="109">
        <f t="shared" si="968"/>
        <v>15</v>
      </c>
      <c r="L1980" s="8">
        <f t="shared" si="954"/>
        <v>1.0021390699999999</v>
      </c>
      <c r="M1980" s="110">
        <f t="shared" si="967"/>
        <v>1.00285311</v>
      </c>
      <c r="N1980" s="110">
        <f t="shared" si="962"/>
        <v>1.4526294913935578</v>
      </c>
      <c r="O1980" s="103">
        <f t="shared" si="966"/>
        <v>1.45573676</v>
      </c>
      <c r="P1980" s="103">
        <f t="shared" si="946"/>
        <v>0</v>
      </c>
      <c r="Q1980" s="11">
        <f t="shared" si="960"/>
        <v>0</v>
      </c>
      <c r="R1980" s="30">
        <f t="shared" si="955"/>
        <v>0</v>
      </c>
      <c r="S1980" s="8">
        <f t="shared" si="947"/>
        <v>0</v>
      </c>
      <c r="T1980" s="113">
        <f t="shared" si="956"/>
        <v>0.16</v>
      </c>
      <c r="U1980" s="111">
        <f t="shared" si="963"/>
        <v>15</v>
      </c>
      <c r="V1980" s="111">
        <v>252</v>
      </c>
      <c r="W1980" s="110">
        <f t="shared" si="948"/>
        <v>1.008873664</v>
      </c>
      <c r="X1980" s="103">
        <f t="shared" si="949"/>
        <v>0</v>
      </c>
      <c r="Y1980" s="103">
        <f t="shared" si="950"/>
        <v>0</v>
      </c>
      <c r="Z1980" s="114" t="str">
        <f t="shared" si="958"/>
        <v>A+J=</v>
      </c>
      <c r="AA1980" s="108">
        <f t="shared" si="959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5" x14ac:dyDescent="0.2">
      <c r="A1981" s="102">
        <f t="shared" si="951"/>
        <v>46156</v>
      </c>
      <c r="B1981" s="103">
        <f t="shared" si="943"/>
        <v>0</v>
      </c>
      <c r="C1981" s="192">
        <f t="shared" si="961"/>
        <v>1.8360553077911845E-9</v>
      </c>
      <c r="D1981" s="104">
        <f t="shared" si="952"/>
        <v>1143.3130000000001</v>
      </c>
      <c r="E1981" s="105">
        <f t="shared" si="964"/>
        <v>1146.575</v>
      </c>
      <c r="F1981" s="106">
        <f t="shared" si="965"/>
        <v>46101</v>
      </c>
      <c r="G1981" s="107">
        <f t="shared" si="944"/>
        <v>2.8531119649648495E-3</v>
      </c>
      <c r="H1981" s="108">
        <f t="shared" si="957"/>
        <v>46162</v>
      </c>
      <c r="I1981" s="108">
        <f t="shared" si="945"/>
        <v>46162</v>
      </c>
      <c r="J1981" s="109">
        <f t="shared" si="953"/>
        <v>20</v>
      </c>
      <c r="K1981" s="109">
        <f t="shared" si="968"/>
        <v>16</v>
      </c>
      <c r="L1981" s="8">
        <f t="shared" si="954"/>
        <v>1.00228183</v>
      </c>
      <c r="M1981" s="110">
        <f t="shared" si="967"/>
        <v>1.00285311</v>
      </c>
      <c r="N1981" s="110">
        <f t="shared" si="962"/>
        <v>1.4526294913935578</v>
      </c>
      <c r="O1981" s="103">
        <f t="shared" si="966"/>
        <v>1.4559441399999999</v>
      </c>
      <c r="P1981" s="103">
        <f t="shared" si="946"/>
        <v>0</v>
      </c>
      <c r="Q1981" s="11">
        <f t="shared" si="960"/>
        <v>0</v>
      </c>
      <c r="R1981" s="30">
        <f t="shared" si="955"/>
        <v>0</v>
      </c>
      <c r="S1981" s="8">
        <f t="shared" si="947"/>
        <v>0</v>
      </c>
      <c r="T1981" s="113">
        <f t="shared" si="956"/>
        <v>0.16</v>
      </c>
      <c r="U1981" s="111">
        <f t="shared" si="963"/>
        <v>16</v>
      </c>
      <c r="V1981" s="111">
        <v>252</v>
      </c>
      <c r="W1981" s="110">
        <f t="shared" si="948"/>
        <v>1.0094680330000001</v>
      </c>
      <c r="X1981" s="103">
        <f t="shared" si="949"/>
        <v>0</v>
      </c>
      <c r="Y1981" s="103">
        <f t="shared" si="950"/>
        <v>0</v>
      </c>
      <c r="Z1981" s="114" t="str">
        <f t="shared" si="958"/>
        <v>A+J=</v>
      </c>
      <c r="AA1981" s="108">
        <f t="shared" si="959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5" x14ac:dyDescent="0.2">
      <c r="A1982" s="102">
        <f t="shared" si="951"/>
        <v>46157</v>
      </c>
      <c r="B1982" s="103">
        <f t="shared" si="943"/>
        <v>0</v>
      </c>
      <c r="C1982" s="192">
        <f t="shared" si="961"/>
        <v>1.8360553077911845E-9</v>
      </c>
      <c r="D1982" s="104">
        <f t="shared" si="952"/>
        <v>1143.3130000000001</v>
      </c>
      <c r="E1982" s="105">
        <f t="shared" si="964"/>
        <v>1146.575</v>
      </c>
      <c r="F1982" s="106">
        <f t="shared" si="965"/>
        <v>46101</v>
      </c>
      <c r="G1982" s="107">
        <f t="shared" si="944"/>
        <v>2.8531119649648495E-3</v>
      </c>
      <c r="H1982" s="108">
        <f t="shared" si="957"/>
        <v>46162</v>
      </c>
      <c r="I1982" s="108">
        <f t="shared" si="945"/>
        <v>46162</v>
      </c>
      <c r="J1982" s="109">
        <f t="shared" si="953"/>
        <v>20</v>
      </c>
      <c r="K1982" s="109">
        <f t="shared" si="968"/>
        <v>17</v>
      </c>
      <c r="L1982" s="8">
        <f t="shared" si="954"/>
        <v>1.00242462</v>
      </c>
      <c r="M1982" s="110">
        <f t="shared" si="967"/>
        <v>1.00285311</v>
      </c>
      <c r="N1982" s="110">
        <f t="shared" si="962"/>
        <v>1.4526294913935578</v>
      </c>
      <c r="O1982" s="103">
        <f t="shared" si="966"/>
        <v>1.4561515599999999</v>
      </c>
      <c r="P1982" s="103">
        <f t="shared" si="946"/>
        <v>0</v>
      </c>
      <c r="Q1982" s="11">
        <f t="shared" si="960"/>
        <v>0</v>
      </c>
      <c r="R1982" s="30">
        <f t="shared" si="955"/>
        <v>0</v>
      </c>
      <c r="S1982" s="8">
        <f t="shared" si="947"/>
        <v>0</v>
      </c>
      <c r="T1982" s="113">
        <f t="shared" si="956"/>
        <v>0.16</v>
      </c>
      <c r="U1982" s="111">
        <f t="shared" si="963"/>
        <v>17</v>
      </c>
      <c r="V1982" s="111">
        <v>252</v>
      </c>
      <c r="W1982" s="110">
        <f t="shared" si="948"/>
        <v>1.0100627529999999</v>
      </c>
      <c r="X1982" s="103">
        <f t="shared" si="949"/>
        <v>0</v>
      </c>
      <c r="Y1982" s="103">
        <f t="shared" si="950"/>
        <v>0</v>
      </c>
      <c r="Z1982" s="114" t="str">
        <f t="shared" si="958"/>
        <v>A+J=</v>
      </c>
      <c r="AA1982" s="108">
        <f t="shared" si="959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5" x14ac:dyDescent="0.2">
      <c r="A1983" s="102">
        <f t="shared" si="951"/>
        <v>46158</v>
      </c>
      <c r="B1983" s="103">
        <f t="shared" si="943"/>
        <v>0</v>
      </c>
      <c r="C1983" s="192">
        <f t="shared" si="961"/>
        <v>1.8360553077911845E-9</v>
      </c>
      <c r="D1983" s="104">
        <f t="shared" si="952"/>
        <v>1143.3130000000001</v>
      </c>
      <c r="E1983" s="105">
        <f t="shared" si="964"/>
        <v>1146.575</v>
      </c>
      <c r="F1983" s="106">
        <f t="shared" si="965"/>
        <v>46101</v>
      </c>
      <c r="G1983" s="107">
        <f t="shared" si="944"/>
        <v>2.8531119649648495E-3</v>
      </c>
      <c r="H1983" s="108">
        <f t="shared" si="957"/>
        <v>46162</v>
      </c>
      <c r="I1983" s="108">
        <f t="shared" si="945"/>
        <v>46162</v>
      </c>
      <c r="J1983" s="109">
        <f t="shared" si="953"/>
        <v>20</v>
      </c>
      <c r="K1983" s="109">
        <f t="shared" si="968"/>
        <v>18</v>
      </c>
      <c r="L1983" s="8">
        <f t="shared" si="954"/>
        <v>1.00256743</v>
      </c>
      <c r="M1983" s="110">
        <f t="shared" si="967"/>
        <v>1.00285311</v>
      </c>
      <c r="N1983" s="110">
        <f t="shared" si="962"/>
        <v>1.4526294913935578</v>
      </c>
      <c r="O1983" s="103">
        <f t="shared" si="966"/>
        <v>1.4563590099999999</v>
      </c>
      <c r="P1983" s="103">
        <f t="shared" si="946"/>
        <v>0</v>
      </c>
      <c r="Q1983" s="11">
        <f t="shared" si="960"/>
        <v>0</v>
      </c>
      <c r="R1983" s="30">
        <f t="shared" si="955"/>
        <v>0</v>
      </c>
      <c r="S1983" s="8">
        <f t="shared" si="947"/>
        <v>0</v>
      </c>
      <c r="T1983" s="113">
        <f t="shared" si="956"/>
        <v>0.16</v>
      </c>
      <c r="U1983" s="111">
        <f t="shared" si="963"/>
        <v>18</v>
      </c>
      <c r="V1983" s="111">
        <v>252</v>
      </c>
      <c r="W1983" s="110">
        <f t="shared" si="948"/>
        <v>1.0106578230000001</v>
      </c>
      <c r="X1983" s="103">
        <f t="shared" si="949"/>
        <v>0</v>
      </c>
      <c r="Y1983" s="103">
        <f t="shared" si="950"/>
        <v>0</v>
      </c>
      <c r="Z1983" s="114" t="str">
        <f t="shared" si="958"/>
        <v>A+J=</v>
      </c>
      <c r="AA1983" s="108">
        <f t="shared" si="959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5" x14ac:dyDescent="0.2">
      <c r="A1984" s="102">
        <f t="shared" si="951"/>
        <v>46159</v>
      </c>
      <c r="B1984" s="103">
        <f t="shared" si="943"/>
        <v>0</v>
      </c>
      <c r="C1984" s="192">
        <f t="shared" si="961"/>
        <v>1.8360553077911845E-9</v>
      </c>
      <c r="D1984" s="104">
        <f t="shared" si="952"/>
        <v>1143.3130000000001</v>
      </c>
      <c r="E1984" s="105">
        <f t="shared" si="964"/>
        <v>1146.575</v>
      </c>
      <c r="F1984" s="106">
        <f t="shared" si="965"/>
        <v>46101</v>
      </c>
      <c r="G1984" s="107">
        <f t="shared" si="944"/>
        <v>2.8531119649648495E-3</v>
      </c>
      <c r="H1984" s="108">
        <f t="shared" si="957"/>
        <v>46162</v>
      </c>
      <c r="I1984" s="108">
        <f t="shared" si="945"/>
        <v>46162</v>
      </c>
      <c r="J1984" s="109">
        <f t="shared" si="953"/>
        <v>20</v>
      </c>
      <c r="K1984" s="109">
        <f t="shared" si="968"/>
        <v>18</v>
      </c>
      <c r="L1984" s="8">
        <f t="shared" si="954"/>
        <v>1.00256743</v>
      </c>
      <c r="M1984" s="110">
        <f t="shared" si="967"/>
        <v>1.00285311</v>
      </c>
      <c r="N1984" s="110">
        <f t="shared" si="962"/>
        <v>1.4526294913935578</v>
      </c>
      <c r="O1984" s="103">
        <f t="shared" si="966"/>
        <v>1.4563590099999999</v>
      </c>
      <c r="P1984" s="103">
        <f t="shared" si="946"/>
        <v>0</v>
      </c>
      <c r="Q1984" s="11">
        <f t="shared" si="960"/>
        <v>0</v>
      </c>
      <c r="R1984" s="30">
        <f t="shared" si="955"/>
        <v>0</v>
      </c>
      <c r="S1984" s="8">
        <f t="shared" si="947"/>
        <v>0</v>
      </c>
      <c r="T1984" s="113">
        <f t="shared" si="956"/>
        <v>0.16</v>
      </c>
      <c r="U1984" s="111">
        <f t="shared" si="963"/>
        <v>18</v>
      </c>
      <c r="V1984" s="111">
        <v>252</v>
      </c>
      <c r="W1984" s="110">
        <f t="shared" si="948"/>
        <v>1.0106578230000001</v>
      </c>
      <c r="X1984" s="103">
        <f t="shared" si="949"/>
        <v>0</v>
      </c>
      <c r="Y1984" s="103">
        <f t="shared" si="950"/>
        <v>0</v>
      </c>
      <c r="Z1984" s="114" t="str">
        <f t="shared" si="958"/>
        <v>A+J=</v>
      </c>
      <c r="AA1984" s="108">
        <f t="shared" si="959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5" x14ac:dyDescent="0.2">
      <c r="A1985" s="102">
        <f t="shared" si="951"/>
        <v>46160</v>
      </c>
      <c r="B1985" s="103">
        <f t="shared" si="943"/>
        <v>0</v>
      </c>
      <c r="C1985" s="192">
        <f t="shared" si="961"/>
        <v>1.8360553077911845E-9</v>
      </c>
      <c r="D1985" s="104">
        <f t="shared" si="952"/>
        <v>1143.3130000000001</v>
      </c>
      <c r="E1985" s="105">
        <f t="shared" si="964"/>
        <v>1146.575</v>
      </c>
      <c r="F1985" s="106">
        <f t="shared" si="965"/>
        <v>46101</v>
      </c>
      <c r="G1985" s="107">
        <f t="shared" si="944"/>
        <v>2.8531119649648495E-3</v>
      </c>
      <c r="H1985" s="108">
        <f t="shared" si="957"/>
        <v>46162</v>
      </c>
      <c r="I1985" s="108">
        <f t="shared" si="945"/>
        <v>46162</v>
      </c>
      <c r="J1985" s="109">
        <f t="shared" si="953"/>
        <v>20</v>
      </c>
      <c r="K1985" s="109">
        <f t="shared" si="968"/>
        <v>18</v>
      </c>
      <c r="L1985" s="8">
        <f t="shared" si="954"/>
        <v>1.00256743</v>
      </c>
      <c r="M1985" s="110">
        <f t="shared" si="967"/>
        <v>1.00285311</v>
      </c>
      <c r="N1985" s="110">
        <f t="shared" si="962"/>
        <v>1.4526294913935578</v>
      </c>
      <c r="O1985" s="103">
        <f t="shared" si="966"/>
        <v>1.4563590099999999</v>
      </c>
      <c r="P1985" s="103">
        <f t="shared" si="946"/>
        <v>0</v>
      </c>
      <c r="Q1985" s="11">
        <f t="shared" si="960"/>
        <v>0</v>
      </c>
      <c r="R1985" s="30">
        <f t="shared" si="955"/>
        <v>0</v>
      </c>
      <c r="S1985" s="8">
        <f t="shared" si="947"/>
        <v>0</v>
      </c>
      <c r="T1985" s="113">
        <f t="shared" si="956"/>
        <v>0.16</v>
      </c>
      <c r="U1985" s="111">
        <f t="shared" si="963"/>
        <v>18</v>
      </c>
      <c r="V1985" s="111">
        <v>252</v>
      </c>
      <c r="W1985" s="110">
        <f t="shared" si="948"/>
        <v>1.0106578230000001</v>
      </c>
      <c r="X1985" s="103">
        <f t="shared" si="949"/>
        <v>0</v>
      </c>
      <c r="Y1985" s="103">
        <f t="shared" si="950"/>
        <v>0</v>
      </c>
      <c r="Z1985" s="114" t="str">
        <f t="shared" si="958"/>
        <v>A+J=</v>
      </c>
      <c r="AA1985" s="108">
        <f t="shared" si="959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5" x14ac:dyDescent="0.2">
      <c r="A1986" s="102">
        <f t="shared" si="951"/>
        <v>46161</v>
      </c>
      <c r="B1986" s="103">
        <f t="shared" si="943"/>
        <v>0</v>
      </c>
      <c r="C1986" s="192">
        <f t="shared" si="961"/>
        <v>1.8360553077911845E-9</v>
      </c>
      <c r="D1986" s="104">
        <f t="shared" si="952"/>
        <v>1143.3130000000001</v>
      </c>
      <c r="E1986" s="105">
        <f t="shared" si="964"/>
        <v>1146.575</v>
      </c>
      <c r="F1986" s="106">
        <f t="shared" si="965"/>
        <v>46101</v>
      </c>
      <c r="G1986" s="107">
        <f t="shared" si="944"/>
        <v>2.8531119649648495E-3</v>
      </c>
      <c r="H1986" s="108">
        <f t="shared" si="957"/>
        <v>46162</v>
      </c>
      <c r="I1986" s="108">
        <f t="shared" si="945"/>
        <v>46162</v>
      </c>
      <c r="J1986" s="109">
        <f t="shared" si="953"/>
        <v>20</v>
      </c>
      <c r="K1986" s="109">
        <f t="shared" si="968"/>
        <v>19</v>
      </c>
      <c r="L1986" s="8">
        <f t="shared" si="954"/>
        <v>1.00271026</v>
      </c>
      <c r="M1986" s="110">
        <f t="shared" si="967"/>
        <v>1.00285311</v>
      </c>
      <c r="N1986" s="110">
        <f t="shared" si="962"/>
        <v>1.4526294913935578</v>
      </c>
      <c r="O1986" s="103">
        <f t="shared" si="966"/>
        <v>1.4565664899999999</v>
      </c>
      <c r="P1986" s="103">
        <f t="shared" si="946"/>
        <v>0</v>
      </c>
      <c r="Q1986" s="11">
        <f t="shared" si="960"/>
        <v>0</v>
      </c>
      <c r="R1986" s="30">
        <f t="shared" si="955"/>
        <v>0</v>
      </c>
      <c r="S1986" s="8">
        <f t="shared" si="947"/>
        <v>0</v>
      </c>
      <c r="T1986" s="113">
        <f t="shared" si="956"/>
        <v>0.16</v>
      </c>
      <c r="U1986" s="111">
        <f t="shared" si="963"/>
        <v>19</v>
      </c>
      <c r="V1986" s="111">
        <v>252</v>
      </c>
      <c r="W1986" s="110">
        <f t="shared" si="948"/>
        <v>1.0112532439999999</v>
      </c>
      <c r="X1986" s="103">
        <f t="shared" si="949"/>
        <v>0</v>
      </c>
      <c r="Y1986" s="103">
        <f t="shared" si="950"/>
        <v>0</v>
      </c>
      <c r="Z1986" s="114" t="str">
        <f t="shared" si="958"/>
        <v>A+J=</v>
      </c>
      <c r="AA1986" s="108">
        <f t="shared" si="959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5" x14ac:dyDescent="0.2">
      <c r="A1987" s="102">
        <f t="shared" si="951"/>
        <v>46162</v>
      </c>
      <c r="B1987" s="103">
        <f t="shared" si="943"/>
        <v>0</v>
      </c>
      <c r="C1987" s="192">
        <f t="shared" si="961"/>
        <v>1.8360553077911845E-9</v>
      </c>
      <c r="D1987" s="104">
        <f t="shared" si="952"/>
        <v>1143.3130000000001</v>
      </c>
      <c r="E1987" s="105">
        <f t="shared" si="964"/>
        <v>1146.575</v>
      </c>
      <c r="F1987" s="106">
        <f t="shared" si="965"/>
        <v>46101</v>
      </c>
      <c r="G1987" s="107">
        <f t="shared" si="944"/>
        <v>2.8531119649648495E-3</v>
      </c>
      <c r="H1987" s="108">
        <f t="shared" si="957"/>
        <v>46195</v>
      </c>
      <c r="I1987" s="108">
        <f t="shared" si="945"/>
        <v>46162</v>
      </c>
      <c r="J1987" s="109">
        <f t="shared" si="953"/>
        <v>20</v>
      </c>
      <c r="K1987" s="109">
        <f t="shared" si="968"/>
        <v>20</v>
      </c>
      <c r="L1987" s="8">
        <f t="shared" si="954"/>
        <v>1.00285311</v>
      </c>
      <c r="M1987" s="110">
        <f t="shared" si="967"/>
        <v>1.00285311</v>
      </c>
      <c r="N1987" s="110">
        <f t="shared" si="962"/>
        <v>1.4526294913935578</v>
      </c>
      <c r="O1987" s="103">
        <f t="shared" si="966"/>
        <v>1.456774</v>
      </c>
      <c r="P1987" s="103">
        <f t="shared" si="946"/>
        <v>0</v>
      </c>
      <c r="Q1987" s="11">
        <f t="shared" si="960"/>
        <v>0</v>
      </c>
      <c r="R1987" s="30">
        <f t="shared" si="955"/>
        <v>0</v>
      </c>
      <c r="S1987" s="8">
        <f t="shared" si="947"/>
        <v>0</v>
      </c>
      <c r="T1987" s="113">
        <f t="shared" si="956"/>
        <v>0.16</v>
      </c>
      <c r="U1987" s="111">
        <f t="shared" si="963"/>
        <v>20</v>
      </c>
      <c r="V1987" s="111">
        <v>252</v>
      </c>
      <c r="W1987" s="110">
        <f t="shared" si="948"/>
        <v>1.0118490149999999</v>
      </c>
      <c r="X1987" s="103">
        <f t="shared" si="949"/>
        <v>0</v>
      </c>
      <c r="Y1987" s="103">
        <f t="shared" si="950"/>
        <v>0</v>
      </c>
      <c r="Z1987" s="114" t="str">
        <f t="shared" si="958"/>
        <v>A+J=</v>
      </c>
      <c r="AA1987" s="108">
        <f t="shared" si="959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5" x14ac:dyDescent="0.2">
      <c r="A1988" s="102">
        <f t="shared" si="951"/>
        <v>46163</v>
      </c>
      <c r="B1988" s="103"/>
      <c r="C1988" s="192">
        <f t="shared" si="961"/>
        <v>1.8360553077911845E-9</v>
      </c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3661 G1988:P3661 T15:Y20 D15:K20 A15:B20 S3329:Y3661 A22:B22 D22:K22 T22:Y22 T42:Y596 A42:B3661 A10:K11 M22:P22 M15:P20 G42:K1987 M42:P1987 M10:P13 T621:Y3328 T597:W620 Y597:Y620">
    <cfRule type="expression" dxfId="53" priority="92">
      <formula>$Q10&gt;0</formula>
    </cfRule>
  </conditionalFormatting>
  <conditionalFormatting sqref="A4603:AA5666">
    <cfRule type="expression" dxfId="52" priority="84">
      <formula>$Q4603&gt;0</formula>
    </cfRule>
  </conditionalFormatting>
  <conditionalFormatting sqref="AA4575:AA4602">
    <cfRule type="expression" dxfId="51" priority="77">
      <formula>$Q4575&gt;0</formula>
    </cfRule>
  </conditionalFormatting>
  <conditionalFormatting sqref="Z4575:Z4602">
    <cfRule type="expression" dxfId="50" priority="76">
      <formula>$Q4575&gt;0</formula>
    </cfRule>
  </conditionalFormatting>
  <conditionalFormatting sqref="A3662:B4187 D3662:D4187 S3662:Y4187 G3662:P4187">
    <cfRule type="expression" dxfId="49" priority="59">
      <formula>$Q3662&gt;0</formula>
    </cfRule>
  </conditionalFormatting>
  <conditionalFormatting sqref="A4188:B4573 D4188:D4573 S4188:Y4573 G4188:P4573">
    <cfRule type="expression" dxfId="48" priority="58">
      <formula>$Q4188&gt;0</formula>
    </cfRule>
  </conditionalFormatting>
  <conditionalFormatting sqref="A4574:B4574 D4574 S4574:Y4574 G4574:P4574">
    <cfRule type="expression" dxfId="47" priority="57">
      <formula>$Q4574&gt;0</formula>
    </cfRule>
  </conditionalFormatting>
  <conditionalFormatting sqref="C12:C13 C15:C20 C22 C42:C596 C598:C620 C622:C628 C630:C649 C651:C652 C1989:C4574">
    <cfRule type="expression" dxfId="46" priority="56">
      <formula>$Q12&gt;0</formula>
    </cfRule>
  </conditionalFormatting>
  <conditionalFormatting sqref="R3329:R4574">
    <cfRule type="expression" dxfId="45" priority="54">
      <formula>$Q3329&gt;0</formula>
    </cfRule>
  </conditionalFormatting>
  <conditionalFormatting sqref="Z12:AA13 Z15:AA20 Z42:AA4574 Z22:AA22">
    <cfRule type="expression" dxfId="44" priority="53">
      <formula>$Q12&gt;0</formula>
    </cfRule>
  </conditionalFormatting>
  <conditionalFormatting sqref="Q10:Q11">
    <cfRule type="expression" dxfId="43" priority="52">
      <formula>$Q10&gt;0</formula>
    </cfRule>
  </conditionalFormatting>
  <conditionalFormatting sqref="Q12">
    <cfRule type="expression" dxfId="42" priority="51">
      <formula>$Q12&gt;0</formula>
    </cfRule>
  </conditionalFormatting>
  <conditionalFormatting sqref="Q13 Q15:Q20 Q42:Q4574 Q22">
    <cfRule type="expression" dxfId="41" priority="50">
      <formula>$Q13&gt;0</formula>
    </cfRule>
  </conditionalFormatting>
  <conditionalFormatting sqref="C4575">
    <cfRule type="expression" dxfId="40" priority="49">
      <formula>$Q4575&gt;0</formula>
    </cfRule>
  </conditionalFormatting>
  <conditionalFormatting sqref="A4575">
    <cfRule type="expression" dxfId="39" priority="48">
      <formula>$Q4575&gt;0</formula>
    </cfRule>
  </conditionalFormatting>
  <conditionalFormatting sqref="E42:E4574">
    <cfRule type="expression" dxfId="38" priority="47">
      <formula>$Q42&gt;0</formula>
    </cfRule>
  </conditionalFormatting>
  <conditionalFormatting sqref="F42:F4574">
    <cfRule type="expression" dxfId="37" priority="45">
      <formula>$Q42&gt;0</formula>
    </cfRule>
  </conditionalFormatting>
  <conditionalFormatting sqref="A14:B14 D14:K14 T14:Y14 M14:P14">
    <cfRule type="expression" dxfId="36" priority="44">
      <formula>$Q14&gt;0</formula>
    </cfRule>
  </conditionalFormatting>
  <conditionalFormatting sqref="C14">
    <cfRule type="expression" dxfId="35" priority="43">
      <formula>$Q14&gt;0</formula>
    </cfRule>
  </conditionalFormatting>
  <conditionalFormatting sqref="Z14:AA14">
    <cfRule type="expression" dxfId="34" priority="41">
      <formula>$Q14&gt;0</formula>
    </cfRule>
  </conditionalFormatting>
  <conditionalFormatting sqref="Q14">
    <cfRule type="expression" dxfId="33" priority="40">
      <formula>$Q14&gt;0</formula>
    </cfRule>
  </conditionalFormatting>
  <conditionalFormatting sqref="T23:Y36 D23:K36 A23:B36 M23:P36">
    <cfRule type="expression" dxfId="32" priority="39">
      <formula>$Q23&gt;0</formula>
    </cfRule>
  </conditionalFormatting>
  <conditionalFormatting sqref="C23:C36">
    <cfRule type="expression" dxfId="31" priority="38">
      <formula>$Q23&gt;0</formula>
    </cfRule>
  </conditionalFormatting>
  <conditionalFormatting sqref="Z23:AA36">
    <cfRule type="expression" dxfId="30" priority="36">
      <formula>$Q23&gt;0</formula>
    </cfRule>
  </conditionalFormatting>
  <conditionalFormatting sqref="Q23:Q36">
    <cfRule type="expression" dxfId="29" priority="35">
      <formula>$Q23&gt;0</formula>
    </cfRule>
  </conditionalFormatting>
  <conditionalFormatting sqref="T37:Y40 D37:K40 A37:B40 M37:P40">
    <cfRule type="expression" dxfId="28" priority="34">
      <formula>$Q37&gt;0</formula>
    </cfRule>
  </conditionalFormatting>
  <conditionalFormatting sqref="C37:C40">
    <cfRule type="expression" dxfId="27" priority="33">
      <formula>$Q37&gt;0</formula>
    </cfRule>
  </conditionalFormatting>
  <conditionalFormatting sqref="Z37:AA40">
    <cfRule type="expression" dxfId="26" priority="31">
      <formula>$Q37&gt;0</formula>
    </cfRule>
  </conditionalFormatting>
  <conditionalFormatting sqref="Q37:Q40">
    <cfRule type="expression" dxfId="25" priority="30">
      <formula>$Q37&gt;0</formula>
    </cfRule>
  </conditionalFormatting>
  <conditionalFormatting sqref="T21:Y21 D21:K21 A21:B21 M21:P21">
    <cfRule type="expression" dxfId="24" priority="27">
      <formula>$Q21&gt;0</formula>
    </cfRule>
  </conditionalFormatting>
  <conditionalFormatting sqref="C21">
    <cfRule type="expression" dxfId="23" priority="26">
      <formula>$Q21&gt;0</formula>
    </cfRule>
  </conditionalFormatting>
  <conditionalFormatting sqref="Z21:AA21">
    <cfRule type="expression" dxfId="22" priority="24">
      <formula>$Q21&gt;0</formula>
    </cfRule>
  </conditionalFormatting>
  <conditionalFormatting sqref="Q21">
    <cfRule type="expression" dxfId="21" priority="23">
      <formula>$Q21&gt;0</formula>
    </cfRule>
  </conditionalFormatting>
  <conditionalFormatting sqref="T41:Y41 D41:K41 A41:B41 M41:P41">
    <cfRule type="expression" dxfId="20" priority="22">
      <formula>$Q41&gt;0</formula>
    </cfRule>
  </conditionalFormatting>
  <conditionalFormatting sqref="C41">
    <cfRule type="expression" dxfId="19" priority="21">
      <formula>$Q41&gt;0</formula>
    </cfRule>
  </conditionalFormatting>
  <conditionalFormatting sqref="Z41:AA41">
    <cfRule type="expression" dxfId="18" priority="19">
      <formula>$Q41&gt;0</formula>
    </cfRule>
  </conditionalFormatting>
  <conditionalFormatting sqref="Q41">
    <cfRule type="expression" dxfId="17" priority="18">
      <formula>$Q41&gt;0</formula>
    </cfRule>
  </conditionalFormatting>
  <conditionalFormatting sqref="R11:R595 R597:R627 R629:R651 R653:R685 R687:R719 R721:R781 R783:R868 R870:R3328">
    <cfRule type="expression" dxfId="16" priority="17">
      <formula>$Q11&gt;0</formula>
    </cfRule>
  </conditionalFormatting>
  <conditionalFormatting sqref="S11:S3328">
    <cfRule type="expression" dxfId="15" priority="16">
      <formula>$Q11&gt;0</formula>
    </cfRule>
  </conditionalFormatting>
  <conditionalFormatting sqref="L10">
    <cfRule type="expression" dxfId="14" priority="15">
      <formula>$Q10&gt;0</formula>
    </cfRule>
  </conditionalFormatting>
  <conditionalFormatting sqref="L11:L1987">
    <cfRule type="expression" dxfId="13" priority="14">
      <formula>$Q11&gt;0</formula>
    </cfRule>
  </conditionalFormatting>
  <conditionalFormatting sqref="C597">
    <cfRule type="expression" dxfId="12" priority="13">
      <formula>$Q597&gt;0</formula>
    </cfRule>
  </conditionalFormatting>
  <conditionalFormatting sqref="R596">
    <cfRule type="expression" dxfId="11" priority="12">
      <formula>$Q596&gt;0</formula>
    </cfRule>
  </conditionalFormatting>
  <conditionalFormatting sqref="X597:X620">
    <cfRule type="expression" dxfId="10" priority="11">
      <formula>$Q597&gt;0</formula>
    </cfRule>
  </conditionalFormatting>
  <conditionalFormatting sqref="C621">
    <cfRule type="expression" dxfId="9" priority="10">
      <formula>$Q621&gt;0</formula>
    </cfRule>
  </conditionalFormatting>
  <conditionalFormatting sqref="R628">
    <cfRule type="expression" dxfId="8" priority="9">
      <formula>$Q628&gt;0</formula>
    </cfRule>
  </conditionalFormatting>
  <conditionalFormatting sqref="C629">
    <cfRule type="expression" dxfId="7" priority="8">
      <formula>$Q629&gt;0</formula>
    </cfRule>
  </conditionalFormatting>
  <conditionalFormatting sqref="R652">
    <cfRule type="expression" dxfId="6" priority="7">
      <formula>$Q652&gt;0</formula>
    </cfRule>
  </conditionalFormatting>
  <conditionalFormatting sqref="C650">
    <cfRule type="expression" dxfId="5" priority="6">
      <formula>$Q650&gt;0</formula>
    </cfRule>
  </conditionalFormatting>
  <conditionalFormatting sqref="C653:C1988">
    <cfRule type="expression" dxfId="4" priority="5">
      <formula>$Q653&gt;0</formula>
    </cfRule>
  </conditionalFormatting>
  <conditionalFormatting sqref="R686">
    <cfRule type="expression" dxfId="3" priority="4">
      <formula>$Q686&gt;0</formula>
    </cfRule>
  </conditionalFormatting>
  <conditionalFormatting sqref="R720">
    <cfRule type="expression" dxfId="2" priority="3">
      <formula>$Q720&gt;0</formula>
    </cfRule>
  </conditionalFormatting>
  <conditionalFormatting sqref="R782">
    <cfRule type="expression" dxfId="1" priority="2">
      <formula>$Q782&gt;0</formula>
    </cfRule>
  </conditionalFormatting>
  <conditionalFormatting sqref="R869">
    <cfRule type="expression" dxfId="0" priority="1">
      <formula>$Q869&gt;0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2024-09-12T14:54:45Z</dcterms:modified>
</cp:coreProperties>
</file>